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420" windowWidth="11310" windowHeight="4155" activeTab="2"/>
  </bookViews>
  <sheets>
    <sheet name="设备需求汇总" sheetId="7" r:id="rId1"/>
    <sheet name="制程(F14)" sheetId="1" r:id="rId2"/>
    <sheet name="Flowchart (Sparrow28,F14)" sheetId="2" r:id="rId3"/>
    <sheet name="设备需求" sheetId="3" r:id="rId4"/>
    <sheet name="自動化設備需求" sheetId="4" r:id="rId5"/>
    <sheet name="輔助設備需求 (SP28)" sheetId="10" r:id="rId6"/>
    <sheet name="治具需求 (SP28)" sheetId="9" r:id="rId7"/>
    <sheet name="治具需求" sheetId="5" state="hidden" r:id="rId8"/>
    <sheet name="迴轉治具" sheetId="6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_DAT1" localSheetId="2">#REF!</definedName>
    <definedName name="___DAT1" localSheetId="7">#REF!</definedName>
    <definedName name="___DAT1" localSheetId="6">#REF!</definedName>
    <definedName name="___DAT1" localSheetId="4">#REF!</definedName>
    <definedName name="___DAT1" localSheetId="3">#REF!</definedName>
    <definedName name="___DAT1" localSheetId="0">#REF!</definedName>
    <definedName name="___DAT1" localSheetId="8">#REF!</definedName>
    <definedName name="___DAT1">#REF!</definedName>
    <definedName name="___DAT2" localSheetId="2">#REF!</definedName>
    <definedName name="___DAT2" localSheetId="6">#REF!</definedName>
    <definedName name="___DAT2">#REF!</definedName>
    <definedName name="___DAT3" localSheetId="2">#REF!</definedName>
    <definedName name="___DAT3" localSheetId="6">#REF!</definedName>
    <definedName name="___DAT3">#REF!</definedName>
    <definedName name="___DAT4" localSheetId="2">#REF!</definedName>
    <definedName name="___DAT4" localSheetId="6">#REF!</definedName>
    <definedName name="___DAT4">#REF!</definedName>
    <definedName name="___DAT5" localSheetId="2">#REF!</definedName>
    <definedName name="___DAT5" localSheetId="6">#REF!</definedName>
    <definedName name="___DAT5">#REF!</definedName>
    <definedName name="___DAT6" localSheetId="2">#REF!</definedName>
    <definedName name="___DAT6" localSheetId="6">#REF!</definedName>
    <definedName name="___DAT6">#REF!</definedName>
    <definedName name="___DAT7" localSheetId="2">#REF!</definedName>
    <definedName name="___DAT7" localSheetId="6">#REF!</definedName>
    <definedName name="___DAT7">#REF!</definedName>
    <definedName name="___DAT8" localSheetId="2">#REF!</definedName>
    <definedName name="___DAT8" localSheetId="6">#REF!</definedName>
    <definedName name="___DAT8">#REF!</definedName>
    <definedName name="__CPL1" localSheetId="2">#REF!</definedName>
    <definedName name="__CPL1" localSheetId="6">#REF!</definedName>
    <definedName name="__CPL1">#REF!</definedName>
    <definedName name="__CPL2" localSheetId="2">#REF!</definedName>
    <definedName name="__CPL2" localSheetId="6">#REF!</definedName>
    <definedName name="__CPL2">#REF!</definedName>
    <definedName name="__CPL3" localSheetId="2">#REF!</definedName>
    <definedName name="__CPL3" localSheetId="6">#REF!</definedName>
    <definedName name="__CPL3">#REF!</definedName>
    <definedName name="__CPU1" localSheetId="2">#REF!</definedName>
    <definedName name="__CPU1" localSheetId="6">#REF!</definedName>
    <definedName name="__CPU1">#REF!</definedName>
    <definedName name="__CPU2" localSheetId="2">#REF!</definedName>
    <definedName name="__CPU2" localSheetId="6">#REF!</definedName>
    <definedName name="__CPU2">#REF!</definedName>
    <definedName name="__CPU3" localSheetId="2">#REF!</definedName>
    <definedName name="__CPU3" localSheetId="6">#REF!</definedName>
    <definedName name="__CPU3">#REF!</definedName>
    <definedName name="__DAT1" localSheetId="2">#REF!</definedName>
    <definedName name="__DAT1" localSheetId="6">#REF!</definedName>
    <definedName name="__DAT1">#REF!</definedName>
    <definedName name="__DAT2" localSheetId="2">#REF!</definedName>
    <definedName name="__DAT2" localSheetId="6">#REF!</definedName>
    <definedName name="__DAT2">#REF!</definedName>
    <definedName name="__DAT3" localSheetId="2">#REF!</definedName>
    <definedName name="__DAT3" localSheetId="6">#REF!</definedName>
    <definedName name="__DAT3">#REF!</definedName>
    <definedName name="__DAT4" localSheetId="2">#REF!</definedName>
    <definedName name="__DAT4" localSheetId="6">#REF!</definedName>
    <definedName name="__DAT4">#REF!</definedName>
    <definedName name="__DAT5" localSheetId="2">#REF!</definedName>
    <definedName name="__DAT5" localSheetId="6">#REF!</definedName>
    <definedName name="__DAT5">#REF!</definedName>
    <definedName name="__DAT6" localSheetId="2">#REF!</definedName>
    <definedName name="__DAT6" localSheetId="6">#REF!</definedName>
    <definedName name="__DAT6">#REF!</definedName>
    <definedName name="__DAT7" localSheetId="2">#REF!</definedName>
    <definedName name="__DAT7" localSheetId="6">#REF!</definedName>
    <definedName name="__DAT7">#REF!</definedName>
    <definedName name="__DAT8" localSheetId="2">#REF!</definedName>
    <definedName name="__DAT8" localSheetId="6">#REF!</definedName>
    <definedName name="__DAT8">#REF!</definedName>
    <definedName name="__LSL1" localSheetId="2">#REF!</definedName>
    <definedName name="__LSL1" localSheetId="6">#REF!</definedName>
    <definedName name="__LSL1">#REF!</definedName>
    <definedName name="__LSL2" localSheetId="2">#REF!</definedName>
    <definedName name="__LSL2" localSheetId="6">#REF!</definedName>
    <definedName name="__LSL2">#REF!</definedName>
    <definedName name="__LSL3" localSheetId="2">#REF!</definedName>
    <definedName name="__LSL3" localSheetId="6">#REF!</definedName>
    <definedName name="__LSL3">#REF!</definedName>
    <definedName name="__USL1" localSheetId="2">#REF!</definedName>
    <definedName name="__USL1" localSheetId="6">#REF!</definedName>
    <definedName name="__USL1">#REF!</definedName>
    <definedName name="__USL2" localSheetId="2">#REF!</definedName>
    <definedName name="__USL2" localSheetId="6">#REF!</definedName>
    <definedName name="__USL2">#REF!</definedName>
    <definedName name="__USL3" localSheetId="2">#REF!</definedName>
    <definedName name="__USL3" localSheetId="6">#REF!</definedName>
    <definedName name="__USL3">#REF!</definedName>
    <definedName name="_col4">[1]Project!$J$7</definedName>
    <definedName name="_CPL1" localSheetId="2">#REF!</definedName>
    <definedName name="_CPL1" localSheetId="7">#REF!</definedName>
    <definedName name="_CPL1" localSheetId="6">#REF!</definedName>
    <definedName name="_CPL1" localSheetId="4">#REF!</definedName>
    <definedName name="_CPL1" localSheetId="3">#REF!</definedName>
    <definedName name="_CPL1" localSheetId="0">#REF!</definedName>
    <definedName name="_CPL1" localSheetId="8">#REF!</definedName>
    <definedName name="_CPL1">#REF!</definedName>
    <definedName name="_CPL2" localSheetId="2">#REF!</definedName>
    <definedName name="_CPL2" localSheetId="6">#REF!</definedName>
    <definedName name="_CPL2">#REF!</definedName>
    <definedName name="_CPL3" localSheetId="2">#REF!</definedName>
    <definedName name="_CPL3" localSheetId="6">#REF!</definedName>
    <definedName name="_CPL3">#REF!</definedName>
    <definedName name="_CPU1" localSheetId="2">#REF!</definedName>
    <definedName name="_CPU1" localSheetId="6">#REF!</definedName>
    <definedName name="_CPU1">#REF!</definedName>
    <definedName name="_CPU2" localSheetId="2">#REF!</definedName>
    <definedName name="_CPU2" localSheetId="6">#REF!</definedName>
    <definedName name="_CPU2">#REF!</definedName>
    <definedName name="_CPU3" localSheetId="2">#REF!</definedName>
    <definedName name="_CPU3" localSheetId="6">#REF!</definedName>
    <definedName name="_CPU3">#REF!</definedName>
    <definedName name="_DAT1" localSheetId="2">#REF!</definedName>
    <definedName name="_DAT1" localSheetId="6">#REF!</definedName>
    <definedName name="_DAT1">#REF!</definedName>
    <definedName name="_DAT2" localSheetId="2">#REF!</definedName>
    <definedName name="_DAT2" localSheetId="6">#REF!</definedName>
    <definedName name="_DAT2">#REF!</definedName>
    <definedName name="_DAT3" localSheetId="2">#REF!</definedName>
    <definedName name="_DAT3" localSheetId="6">#REF!</definedName>
    <definedName name="_DAT3">#REF!</definedName>
    <definedName name="_DAT4" localSheetId="2">#REF!</definedName>
    <definedName name="_DAT4" localSheetId="6">#REF!</definedName>
    <definedName name="_DAT4">#REF!</definedName>
    <definedName name="_DAT5" localSheetId="2">#REF!</definedName>
    <definedName name="_DAT5" localSheetId="6">#REF!</definedName>
    <definedName name="_DAT5">#REF!</definedName>
    <definedName name="_DAT6" localSheetId="2">#REF!</definedName>
    <definedName name="_DAT6" localSheetId="6">#REF!</definedName>
    <definedName name="_DAT6">#REF!</definedName>
    <definedName name="_DAT7" localSheetId="2">#REF!</definedName>
    <definedName name="_DAT7" localSheetId="6">#REF!</definedName>
    <definedName name="_DAT7">#REF!</definedName>
    <definedName name="_DAT8" localSheetId="2">#REF!</definedName>
    <definedName name="_DAT8" localSheetId="6">#REF!</definedName>
    <definedName name="_DAT8">#REF!</definedName>
    <definedName name="_dec4">[1]Project!$I$7</definedName>
    <definedName name="_des4">[1]Project!$B$7</definedName>
    <definedName name="_dra4">[1]Project!$D$7</definedName>
    <definedName name="_xlnm._FilterDatabase" localSheetId="2" hidden="1">'Flowchart (Sparrow28,F14)'!$B$14:$U$139</definedName>
    <definedName name="_xlnm._FilterDatabase" localSheetId="1" hidden="1">'制程(F14)'!$A$2:$G$126</definedName>
    <definedName name="_xlnm._FilterDatabase" localSheetId="7" hidden="1">治具需求!$B$2:$S$145</definedName>
    <definedName name="_xlnm._FilterDatabase" localSheetId="6" hidden="1">'治具需求 (SP28)'!$A$3:$M$11</definedName>
    <definedName name="_xlnm._FilterDatabase" localSheetId="4" hidden="1">自動化設備需求!$B$2:$H$126</definedName>
    <definedName name="_xlnm._FilterDatabase" localSheetId="3" hidden="1">设备需求!$B$2:$J$134</definedName>
    <definedName name="_xlnm._FilterDatabase" localSheetId="5" hidden="1">'輔助設備需求 (SP28)'!$B$2:$H$127</definedName>
    <definedName name="_xlnm._FilterDatabase" localSheetId="8" hidden="1">迴轉治具!$A$3:$V$118</definedName>
    <definedName name="_Key1" localSheetId="2" hidden="1">#REF!</definedName>
    <definedName name="_Key1" localSheetId="7" hidden="1">#REF!</definedName>
    <definedName name="_Key1" localSheetId="6" hidden="1">#REF!</definedName>
    <definedName name="_Key1" localSheetId="4" hidden="1">#REF!</definedName>
    <definedName name="_Key1" localSheetId="3" hidden="1">#REF!</definedName>
    <definedName name="_Key1" localSheetId="0" hidden="1">#REF!</definedName>
    <definedName name="_Key1" localSheetId="8" hidden="1">#REF!</definedName>
    <definedName name="_Key1" hidden="1">#REF!</definedName>
    <definedName name="_LSL1" localSheetId="2">#REF!</definedName>
    <definedName name="_LSL1" localSheetId="6">#REF!</definedName>
    <definedName name="_LSL1">#REF!</definedName>
    <definedName name="_LSL2" localSheetId="2">#REF!</definedName>
    <definedName name="_LSL2" localSheetId="6">#REF!</definedName>
    <definedName name="_LSL2">#REF!</definedName>
    <definedName name="_LSL3" localSheetId="2">#REF!</definedName>
    <definedName name="_LSL3" localSheetId="6">#REF!</definedName>
    <definedName name="_LSL3">#REF!</definedName>
    <definedName name="_Mat4">[1]Project!$F$7</definedName>
    <definedName name="_Order1" hidden="1">255</definedName>
    <definedName name="_Parse_Out" localSheetId="2" hidden="1">#REF!</definedName>
    <definedName name="_Parse_Out" localSheetId="7" hidden="1">#REF!</definedName>
    <definedName name="_Parse_Out" localSheetId="6" hidden="1">#REF!</definedName>
    <definedName name="_Parse_Out" localSheetId="4" hidden="1">#REF!</definedName>
    <definedName name="_Parse_Out" localSheetId="3" hidden="1">#REF!</definedName>
    <definedName name="_Parse_Out" localSheetId="0" hidden="1">#REF!</definedName>
    <definedName name="_Parse_Out" localSheetId="8" hidden="1">#REF!</definedName>
    <definedName name="_Parse_Out" hidden="1">#REF!</definedName>
    <definedName name="_pcb1" localSheetId="2">[2]PCBA!#REF!</definedName>
    <definedName name="_pcb1" localSheetId="7">[2]PCBA!#REF!</definedName>
    <definedName name="_pcb1" localSheetId="6">[2]PCBA!#REF!</definedName>
    <definedName name="_pcb1" localSheetId="4">[2]PCBA!#REF!</definedName>
    <definedName name="_pcb1" localSheetId="3">[2]PCBA!#REF!</definedName>
    <definedName name="_pcb1" localSheetId="0">[2]PCBA!#REF!</definedName>
    <definedName name="_pcb1" localSheetId="8">[2]PCBA!#REF!</definedName>
    <definedName name="_pcb1">[2]PCBA!#REF!</definedName>
    <definedName name="_PFC1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FC1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_PN4">[1]Project!$E$7</definedName>
    <definedName name="_Screen2" localSheetId="2">#REF!</definedName>
    <definedName name="_Screen2" localSheetId="7">#REF!</definedName>
    <definedName name="_Screen2" localSheetId="6">#REF!</definedName>
    <definedName name="_Screen2" localSheetId="4">#REF!</definedName>
    <definedName name="_Screen2" localSheetId="3">#REF!</definedName>
    <definedName name="_Screen2" localSheetId="0">#REF!</definedName>
    <definedName name="_Screen2" localSheetId="8">#REF!</definedName>
    <definedName name="_Screen2">#REF!</definedName>
    <definedName name="_Sort" localSheetId="2" hidden="1">#REF!</definedName>
    <definedName name="_Sort" localSheetId="6" hidden="1">#REF!</definedName>
    <definedName name="_Sort" hidden="1">#REF!</definedName>
    <definedName name="_USL1" localSheetId="2">#REF!</definedName>
    <definedName name="_USL1" localSheetId="6">#REF!</definedName>
    <definedName name="_USL1">#REF!</definedName>
    <definedName name="_USL2" localSheetId="2">#REF!</definedName>
    <definedName name="_USL2" localSheetId="6">#REF!</definedName>
    <definedName name="_USL2">#REF!</definedName>
    <definedName name="_USL3" localSheetId="2">#REF!</definedName>
    <definedName name="_USL3" localSheetId="6">#REF!</definedName>
    <definedName name="_USL3">#REF!</definedName>
    <definedName name="_vol4">[1]Project!$G$7</definedName>
    <definedName name="A" localSheetId="2">#REF!</definedName>
    <definedName name="A" localSheetId="7">#REF!</definedName>
    <definedName name="A" localSheetId="6">#REF!</definedName>
    <definedName name="A" localSheetId="4">#REF!</definedName>
    <definedName name="A" localSheetId="3">#REF!</definedName>
    <definedName name="A" localSheetId="0">#REF!</definedName>
    <definedName name="A" localSheetId="8">#REF!</definedName>
    <definedName name="A">#REF!</definedName>
    <definedName name="AA" localSheetId="2">#REF!</definedName>
    <definedName name="AA" localSheetId="6">#REF!</definedName>
    <definedName name="AA">#REF!</definedName>
    <definedName name="AAA" localSheetId="2" hidden="1">{"'Sheet1'!$A$1:$Z$85","'Sheet1'!$AB$3"}</definedName>
    <definedName name="AAA" localSheetId="7" hidden="1">{"'Sheet1'!$A$1:$Z$85","'Sheet1'!$AB$3"}</definedName>
    <definedName name="AAA" localSheetId="6" hidden="1">{"'Sheet1'!$A$1:$Z$85","'Sheet1'!$AB$3"}</definedName>
    <definedName name="AAA" localSheetId="4" hidden="1">{"'Sheet1'!$A$1:$Z$85","'Sheet1'!$AB$3"}</definedName>
    <definedName name="AAA" localSheetId="3" hidden="1">{"'Sheet1'!$A$1:$Z$85","'Sheet1'!$AB$3"}</definedName>
    <definedName name="AAA" localSheetId="0" hidden="1">{"'Sheet1'!$A$1:$Z$85","'Sheet1'!$AB$3"}</definedName>
    <definedName name="AAA" localSheetId="8" hidden="1">{"'Sheet1'!$A$1:$Z$85","'Sheet1'!$AB$3"}</definedName>
    <definedName name="AAA" hidden="1">{"'Sheet1'!$A$1:$Z$85","'Sheet1'!$AB$3"}</definedName>
    <definedName name="AAAAAAAAAAAAAAAAAAAAAAAAAAAAAAA" localSheetId="7" hidden="1">{"'Sheet1'!$A$1:$Z$85","'Sheet1'!$AB$3"}</definedName>
    <definedName name="AAAAAAAAAAAAAAAAAAAAAAAAAAAAAAA" localSheetId="6" hidden="1">{"'Sheet1'!$A$1:$Z$85","'Sheet1'!$AB$3"}</definedName>
    <definedName name="AAAAAAAAAAAAAAAAAAAAAAAAAAAAAAA" localSheetId="4" hidden="1">{"'Sheet1'!$A$1:$Z$85","'Sheet1'!$AB$3"}</definedName>
    <definedName name="AAAAAAAAAAAAAAAAAAAAAAAAAAAAAAA" localSheetId="3" hidden="1">{"'Sheet1'!$A$1:$Z$85","'Sheet1'!$AB$3"}</definedName>
    <definedName name="AAAAAAAAAAAAAAAAAAAAAAAAAAAAAAA" localSheetId="0" hidden="1">{"'Sheet1'!$A$1:$Z$85","'Sheet1'!$AB$3"}</definedName>
    <definedName name="AAAAAAAAAAAAAAAAAAAAAAAAAAAAAAA" localSheetId="8" hidden="1">{"'Sheet1'!$A$1:$Z$85","'Sheet1'!$AB$3"}</definedName>
    <definedName name="AAAAAAAAAAAAAAAAAAAAAAAAAAAAAAA" hidden="1">{"'Sheet1'!$A$1:$Z$85","'Sheet1'!$AB$3"}</definedName>
    <definedName name="aab" localSheetId="7" hidden="1">{"'Sheet1'!$A$1:$Z$85","'Sheet1'!$AB$3"}</definedName>
    <definedName name="aab" localSheetId="6" hidden="1">{"'Sheet1'!$A$1:$Z$85","'Sheet1'!$AB$3"}</definedName>
    <definedName name="aab" localSheetId="4" hidden="1">{"'Sheet1'!$A$1:$Z$85","'Sheet1'!$AB$3"}</definedName>
    <definedName name="aab" localSheetId="3" hidden="1">{"'Sheet1'!$A$1:$Z$85","'Sheet1'!$AB$3"}</definedName>
    <definedName name="aab" localSheetId="0" hidden="1">{"'Sheet1'!$A$1:$Z$85","'Sheet1'!$AB$3"}</definedName>
    <definedName name="aab" localSheetId="8" hidden="1">{"'Sheet1'!$A$1:$Z$85","'Sheet1'!$AB$3"}</definedName>
    <definedName name="aab" hidden="1">{"'Sheet1'!$A$1:$Z$85","'Sheet1'!$AB$3"}</definedName>
    <definedName name="ac1.1" localSheetId="2">#REF!</definedName>
    <definedName name="ac1.1" localSheetId="7">#REF!</definedName>
    <definedName name="ac1.1" localSheetId="6">#REF!</definedName>
    <definedName name="ac1.1" localSheetId="4">#REF!</definedName>
    <definedName name="ac1.1" localSheetId="3">#REF!</definedName>
    <definedName name="ac1.1" localSheetId="0">#REF!</definedName>
    <definedName name="ac1.1" localSheetId="8">#REF!</definedName>
    <definedName name="ac1.1">#REF!</definedName>
    <definedName name="ac2.1" localSheetId="2">#REF!</definedName>
    <definedName name="ac2.1" localSheetId="6">#REF!</definedName>
    <definedName name="ac2.1">#REF!</definedName>
    <definedName name="ac3.1" localSheetId="2">#REF!</definedName>
    <definedName name="ac3.1" localSheetId="6">#REF!</definedName>
    <definedName name="ac3.1">#REF!</definedName>
    <definedName name="ac4.1" localSheetId="2">#REF!</definedName>
    <definedName name="ac4.1" localSheetId="6">#REF!</definedName>
    <definedName name="ac4.1">#REF!</definedName>
    <definedName name="ac5.1" localSheetId="2">#REF!</definedName>
    <definedName name="ac5.1" localSheetId="6">#REF!</definedName>
    <definedName name="ac5.1">#REF!</definedName>
    <definedName name="ac6.1" localSheetId="2">#REF!</definedName>
    <definedName name="ac6.1" localSheetId="6">#REF!</definedName>
    <definedName name="ac6.1">#REF!</definedName>
    <definedName name="aca.1" localSheetId="2">#REF!</definedName>
    <definedName name="aca.1" localSheetId="6">#REF!</definedName>
    <definedName name="aca.1">#REF!</definedName>
    <definedName name="acb.1" localSheetId="2">#REF!</definedName>
    <definedName name="acb.1" localSheetId="6">#REF!</definedName>
    <definedName name="acb.1">#REF!</definedName>
    <definedName name="acc.1" localSheetId="2">#REF!</definedName>
    <definedName name="acc.1" localSheetId="6">#REF!</definedName>
    <definedName name="acc.1">#REF!</definedName>
    <definedName name="AccessDatabase" hidden="1">"C:\My Documents\个人收支管理1.mdb"</definedName>
    <definedName name="acd.1" localSheetId="2">#REF!</definedName>
    <definedName name="acd.1" localSheetId="7">#REF!</definedName>
    <definedName name="acd.1" localSheetId="6">#REF!</definedName>
    <definedName name="acd.1" localSheetId="4">#REF!</definedName>
    <definedName name="acd.1" localSheetId="3">#REF!</definedName>
    <definedName name="acd.1" localSheetId="0">#REF!</definedName>
    <definedName name="acd.1" localSheetId="8">#REF!</definedName>
    <definedName name="acd.1">#REF!</definedName>
    <definedName name="ace.1" localSheetId="2">#REF!</definedName>
    <definedName name="ace.1" localSheetId="6">#REF!</definedName>
    <definedName name="ace.1">#REF!</definedName>
    <definedName name="ad1.1" localSheetId="2">#REF!</definedName>
    <definedName name="ad1.1" localSheetId="6">#REF!</definedName>
    <definedName name="ad1.1">#REF!</definedName>
    <definedName name="ad2.1" localSheetId="2">#REF!</definedName>
    <definedName name="ad2.1" localSheetId="6">#REF!</definedName>
    <definedName name="ad2.1">#REF!</definedName>
    <definedName name="ad3.1" localSheetId="2">#REF!</definedName>
    <definedName name="ad3.1" localSheetId="6">#REF!</definedName>
    <definedName name="ad3.1">#REF!</definedName>
    <definedName name="ad4.1" localSheetId="2">#REF!</definedName>
    <definedName name="ad4.1" localSheetId="6">#REF!</definedName>
    <definedName name="ad4.1">#REF!</definedName>
    <definedName name="ad5.1" localSheetId="2">#REF!</definedName>
    <definedName name="ad5.1" localSheetId="6">#REF!</definedName>
    <definedName name="ad5.1">#REF!</definedName>
    <definedName name="ad6.1" localSheetId="2">#REF!</definedName>
    <definedName name="ad6.1" localSheetId="6">#REF!</definedName>
    <definedName name="ad6.1">#REF!</definedName>
    <definedName name="ada.1" localSheetId="2">#REF!</definedName>
    <definedName name="ada.1" localSheetId="6">#REF!</definedName>
    <definedName name="ada.1">#REF!</definedName>
    <definedName name="adb.1" localSheetId="2">#REF!</definedName>
    <definedName name="adb.1" localSheetId="6">#REF!</definedName>
    <definedName name="adb.1">#REF!</definedName>
    <definedName name="adc.1" localSheetId="2">#REF!</definedName>
    <definedName name="adc.1" localSheetId="6">#REF!</definedName>
    <definedName name="adc.1">#REF!</definedName>
    <definedName name="add.1" localSheetId="2">#REF!</definedName>
    <definedName name="add.1" localSheetId="6">#REF!</definedName>
    <definedName name="add.1">#REF!</definedName>
    <definedName name="Address" localSheetId="2">#REF!</definedName>
    <definedName name="Address" localSheetId="6">#REF!</definedName>
    <definedName name="Address">#REF!</definedName>
    <definedName name="ade.1" localSheetId="2">#REF!</definedName>
    <definedName name="ade.1" localSheetId="6">#REF!</definedName>
    <definedName name="ade.1">#REF!</definedName>
    <definedName name="ALTPRICE" localSheetId="2">#REF!</definedName>
    <definedName name="ALTPRICE" localSheetId="6">#REF!</definedName>
    <definedName name="ALTPRICE">#REF!</definedName>
    <definedName name="AMLPRICE" localSheetId="2">#REF!</definedName>
    <definedName name="AMLPRICE" localSheetId="6">#REF!</definedName>
    <definedName name="AMLPRICE">#REF!</definedName>
    <definedName name="ap1.1" localSheetId="2">#REF!</definedName>
    <definedName name="ap1.1" localSheetId="6">#REF!</definedName>
    <definedName name="ap1.1">#REF!</definedName>
    <definedName name="ap2.1" localSheetId="2">#REF!</definedName>
    <definedName name="ap2.1" localSheetId="6">#REF!</definedName>
    <definedName name="ap2.1">#REF!</definedName>
    <definedName name="ap3.1" localSheetId="2">#REF!</definedName>
    <definedName name="ap3.1" localSheetId="6">#REF!</definedName>
    <definedName name="ap3.1">#REF!</definedName>
    <definedName name="ap4.1" localSheetId="2">#REF!</definedName>
    <definedName name="ap4.1" localSheetId="6">#REF!</definedName>
    <definedName name="ap4.1">#REF!</definedName>
    <definedName name="ap5.1" localSheetId="2">#REF!</definedName>
    <definedName name="ap5.1" localSheetId="6">#REF!</definedName>
    <definedName name="ap5.1">#REF!</definedName>
    <definedName name="ap6.1" localSheetId="2">#REF!</definedName>
    <definedName name="ap6.1" localSheetId="6">#REF!</definedName>
    <definedName name="ap6.1">#REF!</definedName>
    <definedName name="apa.1" localSheetId="2">#REF!</definedName>
    <definedName name="apa.1" localSheetId="6">#REF!</definedName>
    <definedName name="apa.1">#REF!</definedName>
    <definedName name="apb.1" localSheetId="2">#REF!</definedName>
    <definedName name="apb.1" localSheetId="6">#REF!</definedName>
    <definedName name="apb.1">#REF!</definedName>
    <definedName name="apc.1" localSheetId="2">#REF!</definedName>
    <definedName name="apc.1" localSheetId="6">#REF!</definedName>
    <definedName name="apc.1">#REF!</definedName>
    <definedName name="apd.1" localSheetId="2">#REF!</definedName>
    <definedName name="apd.1" localSheetId="6">#REF!</definedName>
    <definedName name="apd.1">#REF!</definedName>
    <definedName name="ape.1" localSheetId="2">#REF!</definedName>
    <definedName name="ape.1" localSheetId="6">#REF!</definedName>
    <definedName name="ape.1">#REF!</definedName>
    <definedName name="apn.5.1" localSheetId="2">#REF!</definedName>
    <definedName name="apn.5.1" localSheetId="6">#REF!</definedName>
    <definedName name="apn.5.1">#REF!</definedName>
    <definedName name="apn1.1" localSheetId="2">#REF!</definedName>
    <definedName name="apn1.1" localSheetId="6">#REF!</definedName>
    <definedName name="apn1.1">#REF!</definedName>
    <definedName name="apn2.1" localSheetId="2">#REF!</definedName>
    <definedName name="apn2.1" localSheetId="6">#REF!</definedName>
    <definedName name="apn2.1">#REF!</definedName>
    <definedName name="apn3.1" localSheetId="2">#REF!</definedName>
    <definedName name="apn3.1" localSheetId="6">#REF!</definedName>
    <definedName name="apn3.1">#REF!</definedName>
    <definedName name="apn4.1" localSheetId="2">#REF!</definedName>
    <definedName name="apn4.1" localSheetId="6">#REF!</definedName>
    <definedName name="apn4.1">#REF!</definedName>
    <definedName name="apn6.1" localSheetId="2">#REF!</definedName>
    <definedName name="apn6.1" localSheetId="6">#REF!</definedName>
    <definedName name="apn6.1">#REF!</definedName>
    <definedName name="apna.1" localSheetId="2">#REF!</definedName>
    <definedName name="apna.1" localSheetId="6">#REF!</definedName>
    <definedName name="apna.1">#REF!</definedName>
    <definedName name="apnb.1" localSheetId="2">#REF!</definedName>
    <definedName name="apnb.1" localSheetId="6">#REF!</definedName>
    <definedName name="apnb.1">#REF!</definedName>
    <definedName name="apnc.1" localSheetId="2">#REF!</definedName>
    <definedName name="apnc.1" localSheetId="6">#REF!</definedName>
    <definedName name="apnc.1">#REF!</definedName>
    <definedName name="apnd.1" localSheetId="2">#REF!</definedName>
    <definedName name="apnd.1" localSheetId="6">#REF!</definedName>
    <definedName name="apnd.1">#REF!</definedName>
    <definedName name="apne.1" localSheetId="2">#REF!</definedName>
    <definedName name="apne.1" localSheetId="6">#REF!</definedName>
    <definedName name="apne.1">#REF!</definedName>
    <definedName name="aq1.1" localSheetId="2">#REF!</definedName>
    <definedName name="aq1.1" localSheetId="6">#REF!</definedName>
    <definedName name="aq1.1">#REF!</definedName>
    <definedName name="aq2.1" localSheetId="2">#REF!</definedName>
    <definedName name="aq2.1" localSheetId="6">#REF!</definedName>
    <definedName name="aq2.1">#REF!</definedName>
    <definedName name="aq3.1" localSheetId="2">#REF!</definedName>
    <definedName name="aq3.1" localSheetId="6">#REF!</definedName>
    <definedName name="aq3.1">#REF!</definedName>
    <definedName name="aq4.1" localSheetId="2">#REF!</definedName>
    <definedName name="aq4.1" localSheetId="6">#REF!</definedName>
    <definedName name="aq4.1">#REF!</definedName>
    <definedName name="aq5.1" localSheetId="2">#REF!</definedName>
    <definedName name="aq5.1" localSheetId="6">#REF!</definedName>
    <definedName name="aq5.1">#REF!</definedName>
    <definedName name="aq6.1" localSheetId="2">#REF!</definedName>
    <definedName name="aq6.1" localSheetId="6">#REF!</definedName>
    <definedName name="aq6.1">#REF!</definedName>
    <definedName name="aqa.1" localSheetId="2">#REF!</definedName>
    <definedName name="aqa.1" localSheetId="6">#REF!</definedName>
    <definedName name="aqa.1">#REF!</definedName>
    <definedName name="aqb.1." localSheetId="2">#REF!</definedName>
    <definedName name="aqb.1." localSheetId="6">#REF!</definedName>
    <definedName name="aqb.1.">#REF!</definedName>
    <definedName name="aqc.1" localSheetId="2">#REF!</definedName>
    <definedName name="aqc.1" localSheetId="6">#REF!</definedName>
    <definedName name="aqc.1">#REF!</definedName>
    <definedName name="aqd.1" localSheetId="2">#REF!</definedName>
    <definedName name="aqd.1" localSheetId="6">#REF!</definedName>
    <definedName name="aqd.1">#REF!</definedName>
    <definedName name="aqe.1" localSheetId="2">#REF!</definedName>
    <definedName name="aqe.1" localSheetId="6">#REF!</definedName>
    <definedName name="aqe.1">#REF!</definedName>
    <definedName name="as.4.1" localSheetId="2">#REF!</definedName>
    <definedName name="as.4.1" localSheetId="6">#REF!</definedName>
    <definedName name="as.4.1">#REF!</definedName>
    <definedName name="as1.1" localSheetId="2">#REF!</definedName>
    <definedName name="as1.1" localSheetId="6">#REF!</definedName>
    <definedName name="as1.1">#REF!</definedName>
    <definedName name="as2.1" localSheetId="2">#REF!</definedName>
    <definedName name="as2.1" localSheetId="6">#REF!</definedName>
    <definedName name="as2.1">#REF!</definedName>
    <definedName name="as3.1" localSheetId="2">#REF!</definedName>
    <definedName name="as3.1" localSheetId="6">#REF!</definedName>
    <definedName name="as3.1">#REF!</definedName>
    <definedName name="as5.1" localSheetId="2">#REF!</definedName>
    <definedName name="as5.1" localSheetId="6">#REF!</definedName>
    <definedName name="as5.1">#REF!</definedName>
    <definedName name="as6.1" localSheetId="2">#REF!</definedName>
    <definedName name="as6.1" localSheetId="6">#REF!</definedName>
    <definedName name="as6.1">#REF!</definedName>
    <definedName name="asa.1" localSheetId="2">#REF!</definedName>
    <definedName name="asa.1" localSheetId="6">#REF!</definedName>
    <definedName name="asa.1">#REF!</definedName>
    <definedName name="asb.1" localSheetId="2">#REF!</definedName>
    <definedName name="asb.1" localSheetId="6">#REF!</definedName>
    <definedName name="asb.1">#REF!</definedName>
    <definedName name="asc.1" localSheetId="2">#REF!</definedName>
    <definedName name="asc.1" localSheetId="6">#REF!</definedName>
    <definedName name="asc.1">#REF!</definedName>
    <definedName name="asd.1" localSheetId="2">#REF!</definedName>
    <definedName name="asd.1" localSheetId="6">#REF!</definedName>
    <definedName name="asd.1">#REF!</definedName>
    <definedName name="ase.1" localSheetId="2">#REF!</definedName>
    <definedName name="ase.1" localSheetId="6">#REF!</definedName>
    <definedName name="ase.1">#REF!</definedName>
    <definedName name="Base_Data_Input_Page" localSheetId="2">#REF!</definedName>
    <definedName name="Base_Data_Input_Page" localSheetId="6">#REF!</definedName>
    <definedName name="Base_Data_Input_Page">#REF!</definedName>
    <definedName name="BBB" localSheetId="2" hidden="1">{"'Sheet1'!$A$1:$Z$85","'Sheet1'!$AB$3"}</definedName>
    <definedName name="BBB" localSheetId="7" hidden="1">{"'Sheet1'!$A$1:$Z$85","'Sheet1'!$AB$3"}</definedName>
    <definedName name="BBB" localSheetId="6" hidden="1">{"'Sheet1'!$A$1:$Z$85","'Sheet1'!$AB$3"}</definedName>
    <definedName name="BBB" localSheetId="4" hidden="1">{"'Sheet1'!$A$1:$Z$85","'Sheet1'!$AB$3"}</definedName>
    <definedName name="BBB" localSheetId="3" hidden="1">{"'Sheet1'!$A$1:$Z$85","'Sheet1'!$AB$3"}</definedName>
    <definedName name="BBB" localSheetId="0" hidden="1">{"'Sheet1'!$A$1:$Z$85","'Sheet1'!$AB$3"}</definedName>
    <definedName name="BBB" localSheetId="8" hidden="1">{"'Sheet1'!$A$1:$Z$85","'Sheet1'!$AB$3"}</definedName>
    <definedName name="BBB" hidden="1">{"'Sheet1'!$A$1:$Z$85","'Sheet1'!$AB$3"}</definedName>
    <definedName name="Benefits_Realized" localSheetId="2">#REF!</definedName>
    <definedName name="Benefits_Realized" localSheetId="7">#REF!</definedName>
    <definedName name="Benefits_Realized" localSheetId="6">#REF!</definedName>
    <definedName name="Benefits_Realized" localSheetId="4">#REF!</definedName>
    <definedName name="Benefits_Realized" localSheetId="3">#REF!</definedName>
    <definedName name="Benefits_Realized" localSheetId="0">#REF!</definedName>
    <definedName name="Benefits_Realized" localSheetId="8">#REF!</definedName>
    <definedName name="Benefits_Realized">#REF!</definedName>
    <definedName name="birthdate" localSheetId="2">#REF!</definedName>
    <definedName name="birthdate" localSheetId="6">#REF!</definedName>
    <definedName name="birthdate">#REF!</definedName>
    <definedName name="Cash___ROI_Statement" localSheetId="2">#REF!</definedName>
    <definedName name="Cash___ROI_Statement" localSheetId="6">#REF!</definedName>
    <definedName name="Cash___ROI_Statement">#REF!</definedName>
    <definedName name="CC_100_2_N50V">"test"</definedName>
    <definedName name="CCC" localSheetId="2" hidden="1">{"'Sheet1'!$A$1:$Z$85","'Sheet1'!$AB$3"}</definedName>
    <definedName name="CCC" localSheetId="7" hidden="1">{"'Sheet1'!$A$1:$Z$85","'Sheet1'!$AB$3"}</definedName>
    <definedName name="CCC" localSheetId="6" hidden="1">{"'Sheet1'!$A$1:$Z$85","'Sheet1'!$AB$3"}</definedName>
    <definedName name="CCC" localSheetId="4" hidden="1">{"'Sheet1'!$A$1:$Z$85","'Sheet1'!$AB$3"}</definedName>
    <definedName name="CCC" localSheetId="3" hidden="1">{"'Sheet1'!$A$1:$Z$85","'Sheet1'!$AB$3"}</definedName>
    <definedName name="CCC" localSheetId="0" hidden="1">{"'Sheet1'!$A$1:$Z$85","'Sheet1'!$AB$3"}</definedName>
    <definedName name="CCC" localSheetId="8" hidden="1">{"'Sheet1'!$A$1:$Z$85","'Sheet1'!$AB$3"}</definedName>
    <definedName name="CCC" hidden="1">{"'Sheet1'!$A$1:$Z$85","'Sheet1'!$AB$3"}</definedName>
    <definedName name="Chanfer" localSheetId="2" hidden="1">{"'Sheet1'!$A$1:$Z$85","'Sheet1'!$AB$3"}</definedName>
    <definedName name="Chanfer" localSheetId="7" hidden="1">{"'Sheet1'!$A$1:$Z$85","'Sheet1'!$AB$3"}</definedName>
    <definedName name="Chanfer" localSheetId="6" hidden="1">{"'Sheet1'!$A$1:$Z$85","'Sheet1'!$AB$3"}</definedName>
    <definedName name="Chanfer" localSheetId="4" hidden="1">{"'Sheet1'!$A$1:$Z$85","'Sheet1'!$AB$3"}</definedName>
    <definedName name="Chanfer" localSheetId="3" hidden="1">{"'Sheet1'!$A$1:$Z$85","'Sheet1'!$AB$3"}</definedName>
    <definedName name="Chanfer" localSheetId="0" hidden="1">{"'Sheet1'!$A$1:$Z$85","'Sheet1'!$AB$3"}</definedName>
    <definedName name="Chanfer" localSheetId="8" hidden="1">{"'Sheet1'!$A$1:$Z$85","'Sheet1'!$AB$3"}</definedName>
    <definedName name="Chanfer" hidden="1">{"'Sheet1'!$A$1:$Z$85","'Sheet1'!$AB$3"}</definedName>
    <definedName name="City" localSheetId="2">#REF!</definedName>
    <definedName name="City" localSheetId="7">#REF!</definedName>
    <definedName name="City" localSheetId="6">#REF!</definedName>
    <definedName name="City" localSheetId="4">#REF!</definedName>
    <definedName name="City" localSheetId="3">#REF!</definedName>
    <definedName name="City" localSheetId="0">#REF!</definedName>
    <definedName name="City" localSheetId="8">#REF!</definedName>
    <definedName name="City">#REF!</definedName>
    <definedName name="Code" localSheetId="2" hidden="1">#REF!</definedName>
    <definedName name="Code" localSheetId="6" hidden="1">#REF!</definedName>
    <definedName name="Code" hidden="1">#REF!</definedName>
    <definedName name="Comment" localSheetId="2">#REF!</definedName>
    <definedName name="Comment" localSheetId="6">#REF!</definedName>
    <definedName name="Comment">#REF!</definedName>
    <definedName name="Company" localSheetId="2">#REF!</definedName>
    <definedName name="Company" localSheetId="6">#REF!</definedName>
    <definedName name="Company">#REF!</definedName>
    <definedName name="Compensation_Revenue" localSheetId="2">#REF!</definedName>
    <definedName name="Compensation_Revenue" localSheetId="6">#REF!</definedName>
    <definedName name="Compensation_Revenue">#REF!</definedName>
    <definedName name="contact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Contacts" localSheetId="2">#REF!</definedName>
    <definedName name="Contacts" localSheetId="7">#REF!</definedName>
    <definedName name="Contacts" localSheetId="6">#REF!</definedName>
    <definedName name="Contacts" localSheetId="4">#REF!</definedName>
    <definedName name="Contacts" localSheetId="3">#REF!</definedName>
    <definedName name="Contacts" localSheetId="0">#REF!</definedName>
    <definedName name="Contacts" localSheetId="8">#REF!</definedName>
    <definedName name="Contacts">#REF!</definedName>
    <definedName name="Control_A2">'[3]Gage R&amp;R - ANOVA Method'!$AG$7</definedName>
    <definedName name="COPY" localSheetId="2">#REF!</definedName>
    <definedName name="COPY" localSheetId="7">#REF!</definedName>
    <definedName name="COPY" localSheetId="6">#REF!</definedName>
    <definedName name="COPY" localSheetId="4">#REF!</definedName>
    <definedName name="COPY" localSheetId="3">#REF!</definedName>
    <definedName name="COPY" localSheetId="0">#REF!</definedName>
    <definedName name="COPY" localSheetId="8">#REF!</definedName>
    <definedName name="COPY">#REF!</definedName>
    <definedName name="Cost_of_Vacancy_of_Sales_and_Service_Employees" localSheetId="2">#REF!</definedName>
    <definedName name="Cost_of_Vacancy_of_Sales_and_Service_Employees" localSheetId="6">#REF!</definedName>
    <definedName name="Cost_of_Vacancy_of_Sales_and_Service_Employees">#REF!</definedName>
    <definedName name="Country" localSheetId="2">#REF!</definedName>
    <definedName name="Country" localSheetId="6">#REF!</definedName>
    <definedName name="Country">#REF!</definedName>
    <definedName name="Cp" localSheetId="2">#REF!</definedName>
    <definedName name="Cp" localSheetId="6">#REF!</definedName>
    <definedName name="Cp">#REF!</definedName>
    <definedName name="CPK" localSheetId="2">#REF!</definedName>
    <definedName name="CPK" localSheetId="6">#REF!</definedName>
    <definedName name="CPK">#REF!</definedName>
    <definedName name="csDesignMode">1</definedName>
    <definedName name="CT" localSheetId="7">[4]CT!$A$1:$G$27</definedName>
    <definedName name="CT" localSheetId="6">[4]CT!$A$1:$G$27</definedName>
    <definedName name="CT" localSheetId="4">[4]CT!$A$1:$G$27</definedName>
    <definedName name="CT" localSheetId="3">[4]CT!$A$1:$G$27</definedName>
    <definedName name="CT" localSheetId="0">[4]CT!$A$1:$G$27</definedName>
    <definedName name="CT" localSheetId="8">[4]CT!$A$1:$G$27</definedName>
    <definedName name="CT">[4]CT!$A$1:$G$27</definedName>
    <definedName name="CURRENT" localSheetId="2">#REF!</definedName>
    <definedName name="CURRENT" localSheetId="7">#REF!</definedName>
    <definedName name="CURRENT" localSheetId="6">#REF!</definedName>
    <definedName name="CURRENT" localSheetId="4">#REF!</definedName>
    <definedName name="CURRENT" localSheetId="3">#REF!</definedName>
    <definedName name="CURRENT" localSheetId="0">#REF!</definedName>
    <definedName name="CURRENT" localSheetId="8">#REF!</definedName>
    <definedName name="CURRENT">#REF!</definedName>
    <definedName name="CURRENTDATABASE" localSheetId="2">#REF!</definedName>
    <definedName name="CURRENTDATABASE" localSheetId="6">#REF!</definedName>
    <definedName name="CURRENTDATABASE">#REF!</definedName>
    <definedName name="CUSPRICE" localSheetId="2">#REF!</definedName>
    <definedName name="CUSPRICE" localSheetId="6">#REF!</definedName>
    <definedName name="CUSPRICE">#REF!</definedName>
    <definedName name="d" localSheetId="2">#REF!</definedName>
    <definedName name="d" localSheetId="6">#REF!</definedName>
    <definedName name="d">#REF!</definedName>
    <definedName name="d2PartToPart">'[3]Gage R&amp;R - ANOVA Method'!$AG$39</definedName>
    <definedName name="d2Repeatability" localSheetId="2">'[3]Gage R&amp;R - ANOVA Method'!#REF!</definedName>
    <definedName name="d2Repeatability" localSheetId="7">'[3]Gage R&amp;R - ANOVA Method'!#REF!</definedName>
    <definedName name="d2Repeatability" localSheetId="6">'[3]Gage R&amp;R - ANOVA Method'!#REF!</definedName>
    <definedName name="d2Repeatability" localSheetId="4">'[3]Gage R&amp;R - ANOVA Method'!#REF!</definedName>
    <definedName name="d2Repeatability" localSheetId="3">'[3]Gage R&amp;R - ANOVA Method'!#REF!</definedName>
    <definedName name="d2Repeatability" localSheetId="0">'[3]Gage R&amp;R - ANOVA Method'!#REF!</definedName>
    <definedName name="d2Repeatability" localSheetId="8">'[3]Gage R&amp;R - ANOVA Method'!#REF!</definedName>
    <definedName name="d2Repeatability">'[3]Gage R&amp;R - ANOVA Method'!#REF!</definedName>
    <definedName name="d2Reproducibility">'[3]Gage R&amp;R - ANOVA Method'!$AG$27</definedName>
    <definedName name="dasd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sd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sd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sd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sd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sd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sd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Data" localSheetId="8">'[5]Demand Details'!$A$1:OFFSET('[5]Demand Details'!$A$1,COUNTA('[5]Demand Details'!$A$1:$A$65536)-1,COUNTA('[5]Demand Details'!$A$1:$AQ$1)-1)</definedName>
    <definedName name="Data">'[6]Demand Details'!$A$1:OFFSET('[6]Demand Details'!$A$1,COUNTA('[6]Demand Details'!$A$1:$A$65536)-1,COUNTA('[6]Demand Details'!$A$1:$AQ$1)-1)</definedName>
    <definedName name="data1" localSheetId="2" hidden="1">#REF!</definedName>
    <definedName name="data1" localSheetId="7" hidden="1">#REF!</definedName>
    <definedName name="data1" localSheetId="6" hidden="1">#REF!</definedName>
    <definedName name="data1" localSheetId="4" hidden="1">#REF!</definedName>
    <definedName name="data1" localSheetId="3" hidden="1">#REF!</definedName>
    <definedName name="data1" localSheetId="0" hidden="1">#REF!</definedName>
    <definedName name="data1" localSheetId="8" hidden="1">#REF!</definedName>
    <definedName name="data1" hidden="1">#REF!</definedName>
    <definedName name="DATA11" localSheetId="2">'[7]Part list'!#REF!</definedName>
    <definedName name="DATA11" localSheetId="7">'[7]Part list'!#REF!</definedName>
    <definedName name="DATA11" localSheetId="6">'[7]Part list'!#REF!</definedName>
    <definedName name="DATA11" localSheetId="4">'[7]Part list'!#REF!</definedName>
    <definedName name="DATA11" localSheetId="3">'[7]Part list'!#REF!</definedName>
    <definedName name="DATA11" localSheetId="0">'[7]Part list'!#REF!</definedName>
    <definedName name="DATA11" localSheetId="8">'[7]Part list'!#REF!</definedName>
    <definedName name="DATA11">'[7]Part list'!#REF!</definedName>
    <definedName name="DATA12" localSheetId="2">'[7]Part list'!#REF!</definedName>
    <definedName name="DATA12" localSheetId="7">'[7]Part list'!#REF!</definedName>
    <definedName name="DATA12" localSheetId="6">'[7]Part list'!#REF!</definedName>
    <definedName name="DATA12" localSheetId="4">'[7]Part list'!#REF!</definedName>
    <definedName name="DATA12" localSheetId="3">'[7]Part list'!#REF!</definedName>
    <definedName name="DATA12" localSheetId="0">'[7]Part list'!#REF!</definedName>
    <definedName name="DATA12" localSheetId="8">'[7]Part list'!#REF!</definedName>
    <definedName name="DATA12">'[7]Part list'!#REF!</definedName>
    <definedName name="DATA13" localSheetId="2">'[7]Part list'!#REF!</definedName>
    <definedName name="DATA13" localSheetId="7">'[7]Part list'!#REF!</definedName>
    <definedName name="DATA13" localSheetId="6">'[7]Part list'!#REF!</definedName>
    <definedName name="DATA13" localSheetId="4">'[7]Part list'!#REF!</definedName>
    <definedName name="DATA13" localSheetId="3">'[7]Part list'!#REF!</definedName>
    <definedName name="DATA13" localSheetId="0">'[7]Part list'!#REF!</definedName>
    <definedName name="DATA13" localSheetId="8">'[7]Part list'!#REF!</definedName>
    <definedName name="DATA13">'[7]Part list'!#REF!</definedName>
    <definedName name="data2" localSheetId="2" hidden="1">#REF!</definedName>
    <definedName name="data2" localSheetId="7" hidden="1">#REF!</definedName>
    <definedName name="data2" localSheetId="6" hidden="1">#REF!</definedName>
    <definedName name="data2" localSheetId="4" hidden="1">#REF!</definedName>
    <definedName name="data2" localSheetId="3" hidden="1">#REF!</definedName>
    <definedName name="data2" localSheetId="0" hidden="1">#REF!</definedName>
    <definedName name="data2" localSheetId="8" hidden="1">#REF!</definedName>
    <definedName name="data2" hidden="1">#REF!</definedName>
    <definedName name="data3" hidden="1">#N/A</definedName>
    <definedName name="DATA5" localSheetId="2">'[7]Part list'!#REF!</definedName>
    <definedName name="DATA5" localSheetId="7">'[7]Part list'!#REF!</definedName>
    <definedName name="DATA5" localSheetId="6">'[7]Part list'!#REF!</definedName>
    <definedName name="DATA5" localSheetId="4">'[7]Part list'!#REF!</definedName>
    <definedName name="DATA5" localSheetId="3">'[7]Part list'!#REF!</definedName>
    <definedName name="DATA5" localSheetId="0">'[7]Part list'!#REF!</definedName>
    <definedName name="DATA5" localSheetId="8">'[7]Part list'!#REF!</definedName>
    <definedName name="DATA5">'[7]Part list'!#REF!</definedName>
    <definedName name="DATA6" localSheetId="2">'[7]Part list'!#REF!</definedName>
    <definedName name="DATA6" localSheetId="7">'[7]Part list'!#REF!</definedName>
    <definedName name="DATA6" localSheetId="6">'[7]Part list'!#REF!</definedName>
    <definedName name="DATA6" localSheetId="4">'[7]Part list'!#REF!</definedName>
    <definedName name="DATA6" localSheetId="3">'[7]Part list'!#REF!</definedName>
    <definedName name="DATA6" localSheetId="0">'[7]Part list'!#REF!</definedName>
    <definedName name="DATA6" localSheetId="8">'[7]Part list'!#REF!</definedName>
    <definedName name="DATA6">'[7]Part list'!#REF!</definedName>
    <definedName name="DATA7" localSheetId="2">'[7]Part list'!#REF!</definedName>
    <definedName name="DATA7" localSheetId="7">'[7]Part list'!#REF!</definedName>
    <definedName name="DATA7" localSheetId="6">'[7]Part list'!#REF!</definedName>
    <definedName name="DATA7" localSheetId="4">'[7]Part list'!#REF!</definedName>
    <definedName name="DATA7" localSheetId="3">'[7]Part list'!#REF!</definedName>
    <definedName name="DATA7" localSheetId="0">'[7]Part list'!#REF!</definedName>
    <definedName name="DATA7" localSheetId="8">'[7]Part list'!#REF!</definedName>
    <definedName name="DATA7">'[7]Part list'!#REF!</definedName>
    <definedName name="DATA8" localSheetId="2">'[7]Part list'!#REF!</definedName>
    <definedName name="DATA8" localSheetId="7">'[7]Part list'!#REF!</definedName>
    <definedName name="DATA8" localSheetId="6">'[7]Part list'!#REF!</definedName>
    <definedName name="DATA8" localSheetId="4">'[7]Part list'!#REF!</definedName>
    <definedName name="DATA8" localSheetId="3">'[7]Part list'!#REF!</definedName>
    <definedName name="DATA8" localSheetId="0">'[7]Part list'!#REF!</definedName>
    <definedName name="DATA8" localSheetId="8">'[7]Part list'!#REF!</definedName>
    <definedName name="DATA8">'[7]Part list'!#REF!</definedName>
    <definedName name="DATA9" localSheetId="2">'[7]Part list'!#REF!</definedName>
    <definedName name="DATA9" localSheetId="7">'[7]Part list'!#REF!</definedName>
    <definedName name="DATA9" localSheetId="6">'[7]Part list'!#REF!</definedName>
    <definedName name="DATA9" localSheetId="4">'[7]Part list'!#REF!</definedName>
    <definedName name="DATA9" localSheetId="3">'[7]Part list'!#REF!</definedName>
    <definedName name="DATA9" localSheetId="0">'[7]Part list'!#REF!</definedName>
    <definedName name="DATA9" localSheetId="8">'[7]Part list'!#REF!</definedName>
    <definedName name="DATA9">'[7]Part list'!#REF!</definedName>
    <definedName name="DataArea" localSheetId="2">#REF!</definedName>
    <definedName name="DataArea" localSheetId="7">#REF!</definedName>
    <definedName name="DataArea" localSheetId="6">#REF!</definedName>
    <definedName name="DataArea" localSheetId="4">#REF!</definedName>
    <definedName name="DataArea" localSheetId="3">#REF!</definedName>
    <definedName name="DataArea" localSheetId="0">#REF!</definedName>
    <definedName name="DataArea" localSheetId="8">#REF!</definedName>
    <definedName name="DataArea">#REF!</definedName>
    <definedName name="desc4">[1]Project!$C$7</definedName>
    <definedName name="DFappraisers">'[3]Gage R&amp;R - ANOVA Method'!$D$30</definedName>
    <definedName name="DFappraisersXparts">'[3]Gage R&amp;R - ANOVA Method'!$D$32</definedName>
    <definedName name="DFerror">'[3]Gage R&amp;R - ANOVA Method'!$D$33</definedName>
    <definedName name="DFparts">'[3]Gage R&amp;R - ANOVA Method'!$D$31</definedName>
    <definedName name="DFSDFSDFSDFSDFSD" localSheetId="7" hidden="1">{"'Sheet1'!$A$1:$Z$85","'Sheet1'!$AB$3"}</definedName>
    <definedName name="DFSDFSDFSDFSDFSD" localSheetId="6" hidden="1">{"'Sheet1'!$A$1:$Z$85","'Sheet1'!$AB$3"}</definedName>
    <definedName name="DFSDFSDFSDFSDFSD" localSheetId="4" hidden="1">{"'Sheet1'!$A$1:$Z$85","'Sheet1'!$AB$3"}</definedName>
    <definedName name="DFSDFSDFSDFSDFSD" localSheetId="3" hidden="1">{"'Sheet1'!$A$1:$Z$85","'Sheet1'!$AB$3"}</definedName>
    <definedName name="DFSDFSDFSDFSDFSD" localSheetId="0" hidden="1">{"'Sheet1'!$A$1:$Z$85","'Sheet1'!$AB$3"}</definedName>
    <definedName name="DFSDFSDFSDFSDFSD" localSheetId="8" hidden="1">{"'Sheet1'!$A$1:$Z$85","'Sheet1'!$AB$3"}</definedName>
    <definedName name="DFSDFSDFSDFSDFSD" hidden="1">{"'Sheet1'!$A$1:$Z$85","'Sheet1'!$AB$3"}</definedName>
    <definedName name="DFtotal">'[3]Gage R&amp;R - ANOVA Method'!$D$34</definedName>
    <definedName name="Direct_Savings_from_ASP_strategy" localSheetId="2">#REF!</definedName>
    <definedName name="Direct_Savings_from_ASP_strategy" localSheetId="7">#REF!</definedName>
    <definedName name="Direct_Savings_from_ASP_strategy" localSheetId="6">#REF!</definedName>
    <definedName name="Direct_Savings_from_ASP_strategy" localSheetId="4">#REF!</definedName>
    <definedName name="Direct_Savings_from_ASP_strategy" localSheetId="3">#REF!</definedName>
    <definedName name="Direct_Savings_from_ASP_strategy" localSheetId="0">#REF!</definedName>
    <definedName name="Direct_Savings_from_ASP_strategy" localSheetId="8">#REF!</definedName>
    <definedName name="Direct_Savings_from_ASP_strategy">#REF!</definedName>
    <definedName name="Discount" localSheetId="2" hidden="1">#REF!</definedName>
    <definedName name="Discount" localSheetId="6" hidden="1">#REF!</definedName>
    <definedName name="Discount" hidden="1">#REF!</definedName>
    <definedName name="Discounted_Cash_Flow" localSheetId="2">#REF!</definedName>
    <definedName name="Discounted_Cash_Flow" localSheetId="6">#REF!</definedName>
    <definedName name="Discounted_Cash_Flow">#REF!</definedName>
    <definedName name="display_area_2" localSheetId="2" hidden="1">#REF!</definedName>
    <definedName name="display_area_2" localSheetId="6" hidden="1">#REF!</definedName>
    <definedName name="display_area_2" hidden="1">#REF!</definedName>
    <definedName name="DistrWidth">'[3]Gage R&amp;R - ANOVA Method'!$K$36</definedName>
    <definedName name="DKKDM">[1]RATE!$C$8</definedName>
    <definedName name="Do_you_wish_to_include_timeliness_and_adequacy_calculation?" localSheetId="2">#REF!</definedName>
    <definedName name="Do_you_wish_to_include_timeliness_and_adequacy_calculation?" localSheetId="7">#REF!</definedName>
    <definedName name="Do_you_wish_to_include_timeliness_and_adequacy_calculation?" localSheetId="6">#REF!</definedName>
    <definedName name="Do_you_wish_to_include_timeliness_and_adequacy_calculation?" localSheetId="4">#REF!</definedName>
    <definedName name="Do_you_wish_to_include_timeliness_and_adequacy_calculation?" localSheetId="3">#REF!</definedName>
    <definedName name="Do_you_wish_to_include_timeliness_and_adequacy_calculation?" localSheetId="0">#REF!</definedName>
    <definedName name="Do_you_wish_to_include_timeliness_and_adequacy_calculation?" localSheetId="8">#REF!</definedName>
    <definedName name="Do_you_wish_to_include_timeliness_and_adequacy_calculation?">#REF!</definedName>
    <definedName name="DSFSDFSDFSDGSDGFXCVVXCVXCV" localSheetId="7" hidden="1">{"'Sheet1'!$A$1:$Z$85","'Sheet1'!$AB$3"}</definedName>
    <definedName name="DSFSDFSDFSDGSDGFXCVVXCVXCV" localSheetId="6" hidden="1">{"'Sheet1'!$A$1:$Z$85","'Sheet1'!$AB$3"}</definedName>
    <definedName name="DSFSDFSDFSDGSDGFXCVVXCVXCV" localSheetId="4" hidden="1">{"'Sheet1'!$A$1:$Z$85","'Sheet1'!$AB$3"}</definedName>
    <definedName name="DSFSDFSDFSDGSDGFXCVVXCVXCV" localSheetId="3" hidden="1">{"'Sheet1'!$A$1:$Z$85","'Sheet1'!$AB$3"}</definedName>
    <definedName name="DSFSDFSDFSDGSDGFXCVVXCVXCV" localSheetId="0" hidden="1">{"'Sheet1'!$A$1:$Z$85","'Sheet1'!$AB$3"}</definedName>
    <definedName name="DSFSDFSDFSDGSDGFXCVVXCVXCV" localSheetId="8" hidden="1">{"'Sheet1'!$A$1:$Z$85","'Sheet1'!$AB$3"}</definedName>
    <definedName name="DSFSDFSDFSDGSDGFXCVVXCVXCV" hidden="1">{"'Sheet1'!$A$1:$Z$85","'Sheet1'!$AB$3"}</definedName>
    <definedName name="Dummy" localSheetId="2">'[8]Ramp-up Prod KLf pro Woche '!#REF!</definedName>
    <definedName name="Dummy" localSheetId="7">'[8]Ramp-up Prod KLf pro Woche '!#REF!</definedName>
    <definedName name="Dummy" localSheetId="6">'[8]Ramp-up Prod KLf pro Woche '!#REF!</definedName>
    <definedName name="Dummy" localSheetId="4">'[8]Ramp-up Prod KLf pro Woche '!#REF!</definedName>
    <definedName name="Dummy" localSheetId="3">'[8]Ramp-up Prod KLf pro Woche '!#REF!</definedName>
    <definedName name="Dummy" localSheetId="0">'[8]Ramp-up Prod KLf pro Woche '!#REF!</definedName>
    <definedName name="Dummy" localSheetId="8">'[8]Ramp-up Prod KLf pro Woche '!#REF!</definedName>
    <definedName name="Dummy">'[8]Ramp-up Prod KLf pro Woche '!#REF!</definedName>
    <definedName name="duty" localSheetId="2">#REF!</definedName>
    <definedName name="duty" localSheetId="7">#REF!</definedName>
    <definedName name="duty" localSheetId="6">#REF!</definedName>
    <definedName name="duty" localSheetId="4">#REF!</definedName>
    <definedName name="duty" localSheetId="3">#REF!</definedName>
    <definedName name="duty" localSheetId="0">#REF!</definedName>
    <definedName name="duty" localSheetId="8">#REF!</definedName>
    <definedName name="duty">#REF!</definedName>
    <definedName name="DVFLEX" localSheetId="2">#REF!</definedName>
    <definedName name="DVFLEX" localSheetId="6">#REF!</definedName>
    <definedName name="DVFLEX">#REF!</definedName>
    <definedName name="Email" localSheetId="2">#REF!</definedName>
    <definedName name="Email" localSheetId="6">#REF!</definedName>
    <definedName name="Email">#REF!</definedName>
    <definedName name="enddfes" localSheetId="2">#REF!</definedName>
    <definedName name="enddfes" localSheetId="6">#REF!</definedName>
    <definedName name="enddfes">#REF!</definedName>
    <definedName name="Enter_number" localSheetId="2">#REF!</definedName>
    <definedName name="Enter_number" localSheetId="6">#REF!</definedName>
    <definedName name="Enter_number">#REF!</definedName>
    <definedName name="Even_Tolerance" localSheetId="2">#REF!</definedName>
    <definedName name="Even_Tolerance" localSheetId="6">#REF!</definedName>
    <definedName name="Even_Tolerance">#REF!</definedName>
    <definedName name="Even_Tolerance1">'[9]Cp Cpk 15'!$O$17</definedName>
    <definedName name="EVT" localSheetId="2">[2]PCBA!#REF!</definedName>
    <definedName name="EVT" localSheetId="7">[2]PCBA!#REF!</definedName>
    <definedName name="EVT" localSheetId="6">[2]PCBA!#REF!</definedName>
    <definedName name="EVT" localSheetId="4">[2]PCBA!#REF!</definedName>
    <definedName name="EVT" localSheetId="3">[2]PCBA!#REF!</definedName>
    <definedName name="EVT" localSheetId="0">[2]PCBA!#REF!</definedName>
    <definedName name="EVT" localSheetId="8">[2]PCBA!#REF!</definedName>
    <definedName name="EVT">[2]PCBA!#REF!</definedName>
    <definedName name="EVTA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VTA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VTA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VTA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VTA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VTA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VTA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External_Time_to_Start__Total" localSheetId="2">#REF!</definedName>
    <definedName name="External_Time_to_Start__Total" localSheetId="7">#REF!</definedName>
    <definedName name="External_Time_to_Start__Total" localSheetId="6">#REF!</definedName>
    <definedName name="External_Time_to_Start__Total" localSheetId="4">#REF!</definedName>
    <definedName name="External_Time_to_Start__Total" localSheetId="3">#REF!</definedName>
    <definedName name="External_Time_to_Start__Total" localSheetId="0">#REF!</definedName>
    <definedName name="External_Time_to_Start__Total" localSheetId="8">#REF!</definedName>
    <definedName name="External_Time_to_Start__Total">#REF!</definedName>
    <definedName name="ExtPurchased" localSheetId="2">#REF!</definedName>
    <definedName name="ExtPurchased" localSheetId="6">#REF!</definedName>
    <definedName name="ExtPurchased">#REF!</definedName>
    <definedName name="fang" localSheetId="2">#REF!</definedName>
    <definedName name="fang" localSheetId="6">#REF!</definedName>
    <definedName name="fang">#REF!</definedName>
    <definedName name="FappraisersXparts">'[3]Gage R&amp;R - ANOVA Method'!$J$32</definedName>
    <definedName name="Fax" localSheetId="2">#REF!</definedName>
    <definedName name="Fax" localSheetId="7">#REF!</definedName>
    <definedName name="Fax" localSheetId="6">#REF!</definedName>
    <definedName name="Fax" localSheetId="4">#REF!</definedName>
    <definedName name="Fax" localSheetId="3">#REF!</definedName>
    <definedName name="Fax" localSheetId="0">#REF!</definedName>
    <definedName name="Fax" localSheetId="8">#REF!</definedName>
    <definedName name="Fax">#REF!</definedName>
    <definedName name="FCode" localSheetId="2" hidden="1">#REF!</definedName>
    <definedName name="FCode" localSheetId="6" hidden="1">#REF!</definedName>
    <definedName name="FCode" hidden="1">#REF!</definedName>
    <definedName name="FFDM">[1]RATE!$C$10</definedName>
    <definedName name="FFF" localSheetId="2" hidden="1">{"'Sheet1'!$A$1:$Z$85","'Sheet1'!$AB$3"}</definedName>
    <definedName name="FFF" localSheetId="7" hidden="1">{"'Sheet1'!$A$1:$Z$85","'Sheet1'!$AB$3"}</definedName>
    <definedName name="FFF" localSheetId="6" hidden="1">{"'Sheet1'!$A$1:$Z$85","'Sheet1'!$AB$3"}</definedName>
    <definedName name="FFF" localSheetId="4" hidden="1">{"'Sheet1'!$A$1:$Z$85","'Sheet1'!$AB$3"}</definedName>
    <definedName name="FFF" localSheetId="3" hidden="1">{"'Sheet1'!$A$1:$Z$85","'Sheet1'!$AB$3"}</definedName>
    <definedName name="FFF" localSheetId="0" hidden="1">{"'Sheet1'!$A$1:$Z$85","'Sheet1'!$AB$3"}</definedName>
    <definedName name="FFF" localSheetId="8" hidden="1">{"'Sheet1'!$A$1:$Z$85","'Sheet1'!$AB$3"}</definedName>
    <definedName name="FFF" hidden="1">{"'Sheet1'!$A$1:$Z$85","'Sheet1'!$AB$3"}</definedName>
    <definedName name="fg" localSheetId="2">#REF!</definedName>
    <definedName name="fg" localSheetId="7">#REF!</definedName>
    <definedName name="fg" localSheetId="6">#REF!</definedName>
    <definedName name="fg" localSheetId="4">#REF!</definedName>
    <definedName name="fg" localSheetId="3">#REF!</definedName>
    <definedName name="fg" localSheetId="0">#REF!</definedName>
    <definedName name="fg" localSheetId="8">#REF!</definedName>
    <definedName name="fg">#REF!</definedName>
    <definedName name="FirstRecord" localSheetId="2">#REF!</definedName>
    <definedName name="FirstRecord" localSheetId="6">#REF!</definedName>
    <definedName name="FirstRecord">#REF!</definedName>
    <definedName name="fixture" localSheetId="7">'[10]Fixture Kickoff'!$B$8:$AC$55</definedName>
    <definedName name="fixture" localSheetId="6">'[10]Fixture Kickoff'!$B$8:$AC$55</definedName>
    <definedName name="fixture" localSheetId="4">'[10]Fixture Kickoff'!$B$8:$AC$55</definedName>
    <definedName name="fixture" localSheetId="3">'[10]Fixture Kickoff'!$B$8:$AC$55</definedName>
    <definedName name="fixture" localSheetId="0">'[10]Fixture Kickoff'!$B$8:$AC$55</definedName>
    <definedName name="fixture" localSheetId="8">'[10]Fixture Kickoff'!$B$8:$AC$55</definedName>
    <definedName name="fixture">'[10]Fixture Kickoff'!$B$8:$AC$55</definedName>
    <definedName name="fixture1" localSheetId="7">'[11]Scenario1-Fixture'!$D$8:$AE$63</definedName>
    <definedName name="fixture1" localSheetId="6">'[11]Scenario1-Fixture'!$D$8:$AE$63</definedName>
    <definedName name="fixture1" localSheetId="4">'[11]Scenario1-Fixture'!$D$8:$AE$63</definedName>
    <definedName name="fixture1" localSheetId="3">'[11]Scenario1-Fixture'!$D$8:$AE$63</definedName>
    <definedName name="fixture1" localSheetId="0">'[11]Scenario1-Fixture'!$D$8:$AE$63</definedName>
    <definedName name="fixture1" localSheetId="8">'[11]Scenario1-Fixture'!$D$8:$AE$63</definedName>
    <definedName name="fixture1">'[11]Scenario1-Fixture'!$D$8:$AE$63</definedName>
    <definedName name="FMEA" localSheetId="7">'[9]Cp Cpk 15'!$O$17</definedName>
    <definedName name="FMEA" localSheetId="6">'[9]Cp Cpk 15'!$O$17</definedName>
    <definedName name="FMEA" localSheetId="4">'[9]Cp Cpk 15'!$O$17</definedName>
    <definedName name="FMEA" localSheetId="3">'[9]Cp Cpk 15'!$O$17</definedName>
    <definedName name="FMEA" localSheetId="0">'[9]Cp Cpk 15'!$O$17</definedName>
    <definedName name="FMEA" localSheetId="8">'[9]Cp Cpk 15'!$O$17</definedName>
    <definedName name="FMEA">'[9]Cp Cpk 15'!$O$17</definedName>
    <definedName name="FMonth1">[12]TABLES!$E$5</definedName>
    <definedName name="Format_0.0" localSheetId="2">#REF!</definedName>
    <definedName name="Format_0.0" localSheetId="7">#REF!</definedName>
    <definedName name="Format_0.0" localSheetId="6">#REF!</definedName>
    <definedName name="Format_0.0" localSheetId="4">#REF!</definedName>
    <definedName name="Format_0.0" localSheetId="3">#REF!</definedName>
    <definedName name="Format_0.0" localSheetId="0">#REF!</definedName>
    <definedName name="Format_0.0" localSheetId="8">#REF!</definedName>
    <definedName name="Format_0.0">#REF!</definedName>
    <definedName name="Format_0.00" localSheetId="2">#REF!</definedName>
    <definedName name="Format_0.00" localSheetId="6">#REF!</definedName>
    <definedName name="Format_0.00">#REF!</definedName>
    <definedName name="Format_0.000" localSheetId="2">#REF!</definedName>
    <definedName name="Format_0.000" localSheetId="6">#REF!</definedName>
    <definedName name="Format_0.000">#REF!</definedName>
    <definedName name="four" localSheetId="2">#REF!</definedName>
    <definedName name="four" localSheetId="6">#REF!</definedName>
    <definedName name="four">#REF!</definedName>
    <definedName name="g" localSheetId="2" hidden="1">{"'Sheet1'!$A$1:$Z$85","'Sheet1'!$AB$3"}</definedName>
    <definedName name="g" localSheetId="7" hidden="1">{"'Sheet1'!$A$1:$Z$85","'Sheet1'!$AB$3"}</definedName>
    <definedName name="g" localSheetId="6" hidden="1">{"'Sheet1'!$A$1:$Z$85","'Sheet1'!$AB$3"}</definedName>
    <definedName name="g" localSheetId="4" hidden="1">{"'Sheet1'!$A$1:$Z$85","'Sheet1'!$AB$3"}</definedName>
    <definedName name="g" localSheetId="3" hidden="1">{"'Sheet1'!$A$1:$Z$85","'Sheet1'!$AB$3"}</definedName>
    <definedName name="g" localSheetId="0" hidden="1">{"'Sheet1'!$A$1:$Z$85","'Sheet1'!$AB$3"}</definedName>
    <definedName name="g" localSheetId="8" hidden="1">{"'Sheet1'!$A$1:$Z$85","'Sheet1'!$AB$3"}</definedName>
    <definedName name="g" hidden="1">{"'Sheet1'!$A$1:$Z$85","'Sheet1'!$AB$3"}</definedName>
    <definedName name="Geo" localSheetId="2">#REF!</definedName>
    <definedName name="Geo" localSheetId="7">#REF!</definedName>
    <definedName name="Geo" localSheetId="6">#REF!</definedName>
    <definedName name="Geo" localSheetId="4">#REF!</definedName>
    <definedName name="Geo" localSheetId="3">#REF!</definedName>
    <definedName name="Geo" localSheetId="0">#REF!</definedName>
    <definedName name="Geo" localSheetId="8">#REF!</definedName>
    <definedName name="Geo">#REF!</definedName>
    <definedName name="Gramar" localSheetId="2">#REF!</definedName>
    <definedName name="Gramar" localSheetId="6">#REF!</definedName>
    <definedName name="Gramar">#REF!</definedName>
    <definedName name="GULDDM">[1]RATE!$C$5</definedName>
    <definedName name="HEADDAYA3">'[13]2004'!$U$42:$AA$47,'[13]2004'!$L$42:$R$47,'[13]2004'!$C$42:$I$47,'[13]2004'!$C$33:$I$38,'[13]2004'!$L$33:$R$38,'[13]2004'!$U$33:$AA$38,'[13]2004'!$U$24:$AA$29,'[13]2004'!$L$24:$R$28,'[13]2004'!$L$29:$R$29,'[13]2004'!$C$24:$I$29,'[13]2004'!$C$15:$I$20,'[13]2004'!$L$15:$R$20,'[13]2004'!$U$15:$AA$20</definedName>
    <definedName name="HEADDAYA4">'[13]2004'!$C$15:$I$20,'[13]2004'!$L$15,'[13]2004'!$R$15,'[13]2004'!$L$15:$R$20,'[13]2004'!$U$15:$AA$20,'[13]2004'!$C$24:$I$29,'[13]2004'!$L$24:$R$29,'[13]2004'!$U$24:$AA$29,'[13]2004'!$C$33:$I$38,'[13]2004'!$L$33:$R$37,'[13]2004'!$L$33:$R$38,'[13]2004'!$U$33:$AA$37,'[13]2004'!$AA$37,'[13]2004'!$U$33:$AA$38,'[13]2004'!$C$42:$I$47,'[13]2004'!$L$42:$R$47,'[13]2004'!$U$42:$AA$47</definedName>
    <definedName name="HEADWEEKA3">'[13]2004'!$C$14:$I$14,'[13]2004'!$L$14:$R$14,'[13]2004'!$U$14:$AA$14,'[13]2004'!$C$23:$I$23,'[13]2004'!$L$23:$R$23,'[13]2004'!$U$23:$AA$23,'[13]2004'!$C$32:$I$32,'[13]2004'!$L$32:$R$32,'[13]2004'!$U$32:$AA$32,'[13]2004'!$C$41:$I$41,'[13]2004'!$L$41:$R$41,'[13]2004'!$U$41:$AA$41</definedName>
    <definedName name="HEADWEEKA4">'[13]2004'!$C$14:$I$14,'[13]2004'!$L$14:$R$14,'[13]2004'!$U$14:$AA$14,'[13]2004'!$U$23:$AA$23,'[13]2004'!$L$23:$R$23,'[13]2004'!$C$23:$I$23,'[13]2004'!$U$32:$AA$32,'[13]2004'!$L$32:$R$32,'[13]2004'!$C$32:$I$32,'[13]2004'!$U$41:$AA$41,'[13]2004'!$L$41:$R$41,'[13]2004'!$C$41:$I$41</definedName>
    <definedName name="HiddenRows" localSheetId="2" hidden="1">#REF!</definedName>
    <definedName name="HiddenRows" localSheetId="7" hidden="1">#REF!</definedName>
    <definedName name="HiddenRows" localSheetId="6" hidden="1">#REF!</definedName>
    <definedName name="HiddenRows" localSheetId="4" hidden="1">#REF!</definedName>
    <definedName name="HiddenRows" localSheetId="3" hidden="1">#REF!</definedName>
    <definedName name="HiddenRows" localSheetId="0" hidden="1">#REF!</definedName>
    <definedName name="HiddenRows" localSheetId="8" hidden="1">#REF!</definedName>
    <definedName name="HiddenRows" hidden="1">#REF!</definedName>
    <definedName name="HTML_CodePage" hidden="1">950</definedName>
    <definedName name="HTML_Control" localSheetId="2" hidden="1">{"'Sheet1'!$A$1:$Z$85","'Sheet1'!$AB$3"}</definedName>
    <definedName name="HTML_Control" localSheetId="7" hidden="1">{"'Sheet1'!$A$1:$Z$85","'Sheet1'!$AB$3"}</definedName>
    <definedName name="HTML_Control" localSheetId="6" hidden="1">{"'Sheet1'!$A$1:$Z$85","'Sheet1'!$AB$3"}</definedName>
    <definedName name="HTML_Control" localSheetId="4" hidden="1">{"'Sheet1'!$A$1:$Z$85","'Sheet1'!$AB$3"}</definedName>
    <definedName name="HTML_Control" localSheetId="3" hidden="1">{"'Sheet1'!$A$1:$Z$85","'Sheet1'!$AB$3"}</definedName>
    <definedName name="HTML_Control" localSheetId="0" hidden="1">{"'Sheet1'!$A$1:$Z$85","'Sheet1'!$AB$3"}</definedName>
    <definedName name="HTML_Control" localSheetId="8" hidden="1">{"'Sheet1'!$A$1:$Z$85","'Sheet1'!$AB$3"}</definedName>
    <definedName name="HTML_Control" hidden="1">{"'Sheet1'!$A$1:$Z$85","'Sheet1'!$AB$3"}</definedName>
    <definedName name="HTML_Description" hidden="1">""</definedName>
    <definedName name="HTML_Email" hidden="1">""</definedName>
    <definedName name="HTML_Header" hidden="1">"Sheet1"</definedName>
    <definedName name="HTML_LastUpdate" hidden="1">"1999/12/11"</definedName>
    <definedName name="HTML_LineAfter" hidden="1">FALSE</definedName>
    <definedName name="HTML_LineBefore" hidden="1">FALSE</definedName>
    <definedName name="HTML_Name" hidden="1">"Lily"</definedName>
    <definedName name="HTML_OBDlg2" hidden="1">TRUE</definedName>
    <definedName name="HTML_OBDlg4" hidden="1">TRUE</definedName>
    <definedName name="HTML_OS" hidden="1">0</definedName>
    <definedName name="HTML_PathFile" hidden="1">"D:\Home Page\mcmug.htm"</definedName>
    <definedName name="HTML_Title" hidden="1">"Mcmug"</definedName>
    <definedName name="Human_Capital_Income_Statement" localSheetId="2">#REF!</definedName>
    <definedName name="Human_Capital_Income_Statement" localSheetId="7">#REF!</definedName>
    <definedName name="Human_Capital_Income_Statement" localSheetId="6">#REF!</definedName>
    <definedName name="Human_Capital_Income_Statement" localSheetId="4">#REF!</definedName>
    <definedName name="Human_Capital_Income_Statement" localSheetId="3">#REF!</definedName>
    <definedName name="Human_Capital_Income_Statement" localSheetId="0">#REF!</definedName>
    <definedName name="Human_Capital_Income_Statement" localSheetId="8">#REF!</definedName>
    <definedName name="Human_Capital_Income_Statement">#REF!</definedName>
    <definedName name="Human_Capital_Return_On_Investment" localSheetId="2">#REF!</definedName>
    <definedName name="Human_Capital_Return_On_Investment" localSheetId="6">#REF!</definedName>
    <definedName name="Human_Capital_Return_On_Investment">#REF!</definedName>
    <definedName name="ii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i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i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i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i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i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i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Insp_Date">[14]ISRDATA!$U$7</definedName>
    <definedName name="Intangible_Benefits_Summary" localSheetId="2">#REF!</definedName>
    <definedName name="Intangible_Benefits_Summary" localSheetId="7">#REF!</definedName>
    <definedName name="Intangible_Benefits_Summary" localSheetId="6">#REF!</definedName>
    <definedName name="Intangible_Benefits_Summary" localSheetId="4">#REF!</definedName>
    <definedName name="Intangible_Benefits_Summary" localSheetId="3">#REF!</definedName>
    <definedName name="Intangible_Benefits_Summary" localSheetId="0">#REF!</definedName>
    <definedName name="Intangible_Benefits_Summary" localSheetId="8">#REF!</definedName>
    <definedName name="Intangible_Benefits_Summary">#REF!</definedName>
    <definedName name="Interaction">'[3]Gage R&amp;R - ANOVA Method'!$F$40</definedName>
    <definedName name="IntSpare" localSheetId="2">#REF!</definedName>
    <definedName name="IntSpare" localSheetId="7">#REF!</definedName>
    <definedName name="IntSpare" localSheetId="6">#REF!</definedName>
    <definedName name="IntSpare" localSheetId="4">#REF!</definedName>
    <definedName name="IntSpare" localSheetId="3">#REF!</definedName>
    <definedName name="IntSpare" localSheetId="0">#REF!</definedName>
    <definedName name="IntSpare" localSheetId="8">#REF!</definedName>
    <definedName name="IntSpare">#REF!</definedName>
    <definedName name="IntTransfer" localSheetId="2">#REF!</definedName>
    <definedName name="IntTransfer" localSheetId="6">#REF!</definedName>
    <definedName name="IntTransfer">#REF!</definedName>
    <definedName name="ISR_No.">[14]ISRDATA!$M$1</definedName>
    <definedName name="MEAN1" localSheetId="2">#REF!</definedName>
    <definedName name="MEAN1" localSheetId="7">#REF!</definedName>
    <definedName name="MEAN1" localSheetId="6">#REF!</definedName>
    <definedName name="MEAN1" localSheetId="4">#REF!</definedName>
    <definedName name="MEAN1" localSheetId="3">#REF!</definedName>
    <definedName name="MEAN1" localSheetId="0">#REF!</definedName>
    <definedName name="MEAN1" localSheetId="8">#REF!</definedName>
    <definedName name="MEAN1">#REF!</definedName>
    <definedName name="MEAN2" localSheetId="2">#REF!</definedName>
    <definedName name="MEAN2" localSheetId="6">#REF!</definedName>
    <definedName name="MEAN2">#REF!</definedName>
    <definedName name="MEAN3" localSheetId="2">#REF!</definedName>
    <definedName name="MEAN3" localSheetId="6">#REF!</definedName>
    <definedName name="MEAN3">#REF!</definedName>
    <definedName name="Messwerte1" localSheetId="2">#REF!</definedName>
    <definedName name="Messwerte1" localSheetId="6">#REF!</definedName>
    <definedName name="Messwerte1">#REF!</definedName>
    <definedName name="Messwerte2" localSheetId="2">#REF!</definedName>
    <definedName name="Messwerte2" localSheetId="6">#REF!</definedName>
    <definedName name="Messwerte2">#REF!</definedName>
    <definedName name="Messwerte3" localSheetId="2">#REF!</definedName>
    <definedName name="Messwerte3" localSheetId="6">#REF!</definedName>
    <definedName name="Messwerte3">#REF!</definedName>
    <definedName name="metalgoob" localSheetId="2">#REF!</definedName>
    <definedName name="metalgoob" localSheetId="6">#REF!</definedName>
    <definedName name="metalgoob">#REF!</definedName>
    <definedName name="month" localSheetId="2">#REF!</definedName>
    <definedName name="month" localSheetId="6">#REF!</definedName>
    <definedName name="month">#REF!</definedName>
    <definedName name="monthNames" localSheetId="7">[15]Formulas!$B$30:$B$55</definedName>
    <definedName name="monthNames" localSheetId="6">[15]Formulas!$B$30:$B$55</definedName>
    <definedName name="monthNames" localSheetId="4">[15]Formulas!$B$30:$B$55</definedName>
    <definedName name="monthNames" localSheetId="3">[15]Formulas!$B$30:$B$55</definedName>
    <definedName name="monthNames" localSheetId="0">[15]Formulas!$B$30:$B$55</definedName>
    <definedName name="monthNames" localSheetId="8">[15]Formulas!$B$30:$B$55</definedName>
    <definedName name="monthNames">[15]Formulas!$B$30:$B$55</definedName>
    <definedName name="months" localSheetId="7">[15]Formulas!$B$4:$B$15</definedName>
    <definedName name="months" localSheetId="6">[15]Formulas!$B$4:$B$15</definedName>
    <definedName name="months" localSheetId="4">[15]Formulas!$B$4:$B$15</definedName>
    <definedName name="months" localSheetId="3">[15]Formulas!$B$4:$B$15</definedName>
    <definedName name="months" localSheetId="0">[15]Formulas!$B$4:$B$15</definedName>
    <definedName name="months" localSheetId="8">[15]Formulas!$B$4:$B$15</definedName>
    <definedName name="months">[15]Formulas!$B$4:$B$15</definedName>
    <definedName name="MQSC0MMENT2" localSheetId="7">#REF!</definedName>
    <definedName name="MQSC0MMENT2" localSheetId="6">#REF!</definedName>
    <definedName name="MQSC0MMENT2" localSheetId="4">#REF!</definedName>
    <definedName name="MQSC0MMENT2" localSheetId="3">#REF!</definedName>
    <definedName name="MQSC0MMENT2" localSheetId="0">#REF!</definedName>
    <definedName name="MQSC0MMENT2" localSheetId="8">#REF!</definedName>
    <definedName name="MQSC0MMENT2">#REF!</definedName>
    <definedName name="MQSCOMMENT" localSheetId="2">#REF!</definedName>
    <definedName name="MQSCOMMENT" localSheetId="7">#REF!</definedName>
    <definedName name="MQSCOMMENT" localSheetId="6">#REF!</definedName>
    <definedName name="MQSCOMMENT" localSheetId="4">#REF!</definedName>
    <definedName name="MQSCOMMENT" localSheetId="3">#REF!</definedName>
    <definedName name="MQSCOMMENT" localSheetId="0">#REF!</definedName>
    <definedName name="MQSCOMMENT" localSheetId="8">#REF!</definedName>
    <definedName name="MQSCOMMENT">#REF!</definedName>
    <definedName name="MSappraisers">'[3]Gage R&amp;R - ANOVA Method'!$H$30</definedName>
    <definedName name="MSappraisersXparts">'[3]Gage R&amp;R - ANOVA Method'!$H$32</definedName>
    <definedName name="MSerror">'[3]Gage R&amp;R - ANOVA Method'!$H$33</definedName>
    <definedName name="MSparts">'[3]Gage R&amp;R - ANOVA Method'!$H$31</definedName>
    <definedName name="MSpool">'[3]Gage R&amp;R - ANOVA Method'!$H$34</definedName>
    <definedName name="n" localSheetId="2">#REF!</definedName>
    <definedName name="n" localSheetId="7">#REF!</definedName>
    <definedName name="n" localSheetId="6">#REF!</definedName>
    <definedName name="n" localSheetId="4">#REF!</definedName>
    <definedName name="n" localSheetId="3">#REF!</definedName>
    <definedName name="n" localSheetId="0">#REF!</definedName>
    <definedName name="n" localSheetId="8">#REF!</definedName>
    <definedName name="n">#REF!</definedName>
    <definedName name="Name" localSheetId="2">#REF!</definedName>
    <definedName name="Name" localSheetId="6">#REF!</definedName>
    <definedName name="Name">#REF!</definedName>
    <definedName name="Needs">[1]Project!$E$2</definedName>
    <definedName name="nOperators">'[3]Gage R&amp;R - ANOVA Method'!$E$2</definedName>
    <definedName name="nParts">'[3]Gage R&amp;R - ANOVA Method'!$E$3</definedName>
    <definedName name="NPV" localSheetId="2">#REF!</definedName>
    <definedName name="NPV" localSheetId="7">#REF!</definedName>
    <definedName name="NPV" localSheetId="6">#REF!</definedName>
    <definedName name="NPV" localSheetId="4">#REF!</definedName>
    <definedName name="NPV" localSheetId="3">#REF!</definedName>
    <definedName name="NPV" localSheetId="0">#REF!</definedName>
    <definedName name="NPV" localSheetId="8">#REF!</definedName>
    <definedName name="NPV">#REF!</definedName>
    <definedName name="nTrials">'[3]Gage R&amp;R - ANOVA Method'!$E$4</definedName>
    <definedName name="Number_of_Categories" localSheetId="2">'[3]Gage R&amp;R - ANOVA Method'!#REF!</definedName>
    <definedName name="Number_of_Categories" localSheetId="7">'[3]Gage R&amp;R - ANOVA Method'!#REF!</definedName>
    <definedName name="Number_of_Categories" localSheetId="6">'[3]Gage R&amp;R - ANOVA Method'!#REF!</definedName>
    <definedName name="Number_of_Categories" localSheetId="4">'[3]Gage R&amp;R - ANOVA Method'!#REF!</definedName>
    <definedName name="Number_of_Categories" localSheetId="3">'[3]Gage R&amp;R - ANOVA Method'!#REF!</definedName>
    <definedName name="Number_of_Categories" localSheetId="0">'[3]Gage R&amp;R - ANOVA Method'!#REF!</definedName>
    <definedName name="Number_of_Categories" localSheetId="8">'[3]Gage R&amp;R - ANOVA Method'!#REF!</definedName>
    <definedName name="Number_of_Categories">'[3]Gage R&amp;R - ANOVA Method'!#REF!</definedName>
    <definedName name="one" localSheetId="2">#REF!</definedName>
    <definedName name="one" localSheetId="7">#REF!</definedName>
    <definedName name="one" localSheetId="6">#REF!</definedName>
    <definedName name="one" localSheetId="4">#REF!</definedName>
    <definedName name="one" localSheetId="3">#REF!</definedName>
    <definedName name="one" localSheetId="0">#REF!</definedName>
    <definedName name="one" localSheetId="8">#REF!</definedName>
    <definedName name="one">#REF!</definedName>
    <definedName name="ooooooooooo" localSheetId="2" hidden="1">{"'Sheet1'!$A$1:$Z$85","'Sheet1'!$AB$3"}</definedName>
    <definedName name="ooooooooooo" localSheetId="7" hidden="1">{"'Sheet1'!$A$1:$Z$85","'Sheet1'!$AB$3"}</definedName>
    <definedName name="ooooooooooo" localSheetId="6" hidden="1">{"'Sheet1'!$A$1:$Z$85","'Sheet1'!$AB$3"}</definedName>
    <definedName name="ooooooooooo" localSheetId="4" hidden="1">{"'Sheet1'!$A$1:$Z$85","'Sheet1'!$AB$3"}</definedName>
    <definedName name="ooooooooooo" localSheetId="3" hidden="1">{"'Sheet1'!$A$1:$Z$85","'Sheet1'!$AB$3"}</definedName>
    <definedName name="ooooooooooo" localSheetId="0" hidden="1">{"'Sheet1'!$A$1:$Z$85","'Sheet1'!$AB$3"}</definedName>
    <definedName name="ooooooooooo" localSheetId="8" hidden="1">{"'Sheet1'!$A$1:$Z$85","'Sheet1'!$AB$3"}</definedName>
    <definedName name="ooooooooooo" hidden="1">{"'Sheet1'!$A$1:$Z$85","'Sheet1'!$AB$3"}</definedName>
    <definedName name="Operating_Expense_Factor" localSheetId="2">#REF!</definedName>
    <definedName name="Operating_Expense_Factor" localSheetId="7">#REF!</definedName>
    <definedName name="Operating_Expense_Factor" localSheetId="6">#REF!</definedName>
    <definedName name="Operating_Expense_Factor" localSheetId="4">#REF!</definedName>
    <definedName name="Operating_Expense_Factor" localSheetId="3">#REF!</definedName>
    <definedName name="Operating_Expense_Factor" localSheetId="0">#REF!</definedName>
    <definedName name="Operating_Expense_Factor" localSheetId="8">#REF!</definedName>
    <definedName name="Operating_Expense_Factor">#REF!</definedName>
    <definedName name="OrderTable" hidden="1">#N/A</definedName>
    <definedName name="OtherCosts" localSheetId="2">#REF!</definedName>
    <definedName name="OtherCosts" localSheetId="7">#REF!</definedName>
    <definedName name="OtherCosts" localSheetId="6">#REF!</definedName>
    <definedName name="OtherCosts" localSheetId="4">#REF!</definedName>
    <definedName name="OtherCosts" localSheetId="3">#REF!</definedName>
    <definedName name="OtherCosts" localSheetId="0">#REF!</definedName>
    <definedName name="OtherCosts" localSheetId="8">#REF!</definedName>
    <definedName name="OtherCosts">#REF!</definedName>
    <definedName name="OWNER" localSheetId="2">#REF!</definedName>
    <definedName name="OWNER" localSheetId="6">#REF!</definedName>
    <definedName name="OWNER">#REF!</definedName>
    <definedName name="OWNERDB" localSheetId="2">#REF!</definedName>
    <definedName name="OWNERDB" localSheetId="6">#REF!</definedName>
    <definedName name="OWNERDB">#REF!</definedName>
    <definedName name="P_T_Ratio">'[3]Gage R&amp;R - ANOVA Method'!$G$55</definedName>
    <definedName name="PappraisersXparts">'[3]Gage R&amp;R - ANOVA Method'!$L$32</definedName>
    <definedName name="Part_Variation">'[3]Gage R&amp;R - ANOVA Method'!$F$42</definedName>
    <definedName name="PartDesigner">[16]Toolplan!$O$7</definedName>
    <definedName name="PartName" localSheetId="2">#REF!</definedName>
    <definedName name="PartName" localSheetId="7">#REF!</definedName>
    <definedName name="PartName" localSheetId="6">#REF!</definedName>
    <definedName name="PartName" localSheetId="4">#REF!</definedName>
    <definedName name="PartName" localSheetId="3">#REF!</definedName>
    <definedName name="PartName" localSheetId="0">#REF!</definedName>
    <definedName name="PartName" localSheetId="8">#REF!</definedName>
    <definedName name="PartName">#REF!</definedName>
    <definedName name="PartNumber" localSheetId="2">#REF!</definedName>
    <definedName name="PartNumber" localSheetId="6">#REF!</definedName>
    <definedName name="PartNumber">#REF!</definedName>
    <definedName name="Payback__years" localSheetId="2">#REF!</definedName>
    <definedName name="Payback__years" localSheetId="6">#REF!</definedName>
    <definedName name="Payback__years">#REF!</definedName>
    <definedName name="pcb" localSheetId="2">[17]PCBA!#REF!</definedName>
    <definedName name="pcb" localSheetId="7">[17]PCBA!#REF!</definedName>
    <definedName name="pcb" localSheetId="6">[17]PCBA!#REF!</definedName>
    <definedName name="pcb" localSheetId="4">[17]PCBA!#REF!</definedName>
    <definedName name="pcb" localSheetId="3">[17]PCBA!#REF!</definedName>
    <definedName name="pcb" localSheetId="0">[17]PCBA!#REF!</definedName>
    <definedName name="pcb" localSheetId="8">[17]PCBA!#REF!</definedName>
    <definedName name="pcb">[17]PCBA!#REF!</definedName>
    <definedName name="Phone" localSheetId="2">#REF!</definedName>
    <definedName name="Phone" localSheetId="7">#REF!</definedName>
    <definedName name="Phone" localSheetId="6">#REF!</definedName>
    <definedName name="Phone" localSheetId="4">#REF!</definedName>
    <definedName name="Phone" localSheetId="3">#REF!</definedName>
    <definedName name="Phone" localSheetId="0">#REF!</definedName>
    <definedName name="Phone" localSheetId="8">#REF!</definedName>
    <definedName name="Phone">#REF!</definedName>
    <definedName name="plan" localSheetId="7">[18]生產計劃表!$O$4:$AL$77</definedName>
    <definedName name="plan" localSheetId="6">[18]生產計劃表!$O$4:$AL$77</definedName>
    <definedName name="plan" localSheetId="4">[18]生產計劃表!$O$4:$AL$77</definedName>
    <definedName name="plan" localSheetId="3">[18]生產計劃表!$O$4:$AL$77</definedName>
    <definedName name="plan" localSheetId="0">[18]生產計劃表!$O$4:$AL$77</definedName>
    <definedName name="plan" localSheetId="8">[18]生產計劃表!$O$4:$AL$77</definedName>
    <definedName name="plan">[18]生產計劃表!$O$4:$AL$77</definedName>
    <definedName name="pnr">[1]Project!$D$3</definedName>
    <definedName name="PO.dummy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.dummy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OUNDDM">[1]RATE!$C$6</definedName>
    <definedName name="pp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ppb" localSheetId="2">#REF!</definedName>
    <definedName name="ppb" localSheetId="7">#REF!</definedName>
    <definedName name="ppb" localSheetId="6">#REF!</definedName>
    <definedName name="ppb" localSheetId="4">#REF!</definedName>
    <definedName name="ppb" localSheetId="3">#REF!</definedName>
    <definedName name="ppb" localSheetId="0">#REF!</definedName>
    <definedName name="ppb" localSheetId="8">#REF!</definedName>
    <definedName name="ppb">#REF!</definedName>
    <definedName name="_xlnm.Print_Area" localSheetId="7">治具需求!$A$1:$S$132</definedName>
    <definedName name="_xlnm.Print_Area" localSheetId="6">'治具需求 (SP28)'!$A$1:$M$11</definedName>
    <definedName name="_xlnm.Print_Area" localSheetId="3">设备需求!$B$1:$H$27</definedName>
    <definedName name="Print_Area_MI" localSheetId="2">#REF!</definedName>
    <definedName name="Print_Area_MI" localSheetId="6">#REF!</definedName>
    <definedName name="Print_Area_MI">#REF!</definedName>
    <definedName name="_xlnm.Print_Titles" localSheetId="2">#REF!</definedName>
    <definedName name="_xlnm.Print_Titles" localSheetId="6">#REF!</definedName>
    <definedName name="_xlnm.Print_Titles" localSheetId="4">#REF!</definedName>
    <definedName name="_xlnm.Print_Titles">#REF!</definedName>
    <definedName name="Print_Titles_1" localSheetId="2">#REF!</definedName>
    <definedName name="Print_Titles_1" localSheetId="6">#REF!</definedName>
    <definedName name="Print_Titles_1">#REF!</definedName>
    <definedName name="Print_Titles_MI" localSheetId="2">#REF!,#REF!</definedName>
    <definedName name="Print_Titles_MI" localSheetId="7">#REF!,#REF!</definedName>
    <definedName name="Print_Titles_MI" localSheetId="6">#REF!,#REF!</definedName>
    <definedName name="Print_Titles_MI" localSheetId="4">#REF!,#REF!</definedName>
    <definedName name="Print_Titles_MI" localSheetId="3">#REF!,#REF!</definedName>
    <definedName name="Print_Titles_MI" localSheetId="0">#REF!,#REF!</definedName>
    <definedName name="Print_Titles_MI" localSheetId="8">#REF!,#REF!</definedName>
    <definedName name="Print_Titles_MI">#REF!,#REF!</definedName>
    <definedName name="ProdForm" localSheetId="2" hidden="1">#REF!</definedName>
    <definedName name="ProdForm" localSheetId="7" hidden="1">#REF!</definedName>
    <definedName name="ProdForm" localSheetId="6" hidden="1">#REF!</definedName>
    <definedName name="ProdForm" localSheetId="4" hidden="1">#REF!</definedName>
    <definedName name="ProdForm" localSheetId="3" hidden="1">#REF!</definedName>
    <definedName name="ProdForm" localSheetId="0" hidden="1">#REF!</definedName>
    <definedName name="ProdForm" localSheetId="8" hidden="1">#REF!</definedName>
    <definedName name="ProdForm" hidden="1">#REF!</definedName>
    <definedName name="Product" localSheetId="2" hidden="1">#REF!</definedName>
    <definedName name="Product" localSheetId="6" hidden="1">#REF!</definedName>
    <definedName name="Product" hidden="1">#REF!</definedName>
    <definedName name="Program_Specific_Item___Not_Amortised">'[19]Equipment List (CBD format)'!$W$46:$W$48</definedName>
    <definedName name="Projectname">[1]Project!$E$1</definedName>
    <definedName name="QA_Tech">[14]ISRDATA!$P$7</definedName>
    <definedName name="qqq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qqq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qqq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qqq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qqq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qqq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qqq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RangeCheckD3">'[3]Gage R&amp;R - ANOVA Method'!$AG$8</definedName>
    <definedName name="RangeCheckD4">'[3]Gage R&amp;R - ANOVA Method'!$AG$9</definedName>
    <definedName name="RCArea" hidden="1">#N/A</definedName>
    <definedName name="Reduce_Turnover_of_Top_Performers" localSheetId="2">#REF!</definedName>
    <definedName name="Reduce_Turnover_of_Top_Performers" localSheetId="7">#REF!</definedName>
    <definedName name="Reduce_Turnover_of_Top_Performers" localSheetId="6">#REF!</definedName>
    <definedName name="Reduce_Turnover_of_Top_Performers" localSheetId="4">#REF!</definedName>
    <definedName name="Reduce_Turnover_of_Top_Performers" localSheetId="3">#REF!</definedName>
    <definedName name="Reduce_Turnover_of_Top_Performers" localSheetId="0">#REF!</definedName>
    <definedName name="Reduce_Turnover_of_Top_Performers" localSheetId="8">#REF!</definedName>
    <definedName name="Reduce_Turnover_of_Top_Performers">#REF!</definedName>
    <definedName name="Reduce_Turnover_Timely_Compensation_Review_Increase_Utilization" localSheetId="2">#REF!</definedName>
    <definedName name="Reduce_Turnover_Timely_Compensation_Review_Increase_Utilization" localSheetId="6">#REF!</definedName>
    <definedName name="Reduce_Turnover_Timely_Compensation_Review_Increase_Utilization">#REF!</definedName>
    <definedName name="RefIntTransfer" localSheetId="2">#REF!</definedName>
    <definedName name="RefIntTransfer" localSheetId="6">#REF!</definedName>
    <definedName name="RefIntTransfer">#REF!</definedName>
    <definedName name="Repeatability">'[3]Gage R&amp;R - ANOVA Method'!$F$38</definedName>
    <definedName name="Reproducibility">'[3]Gage R&amp;R - ANOVA Method'!$F$39</definedName>
    <definedName name="RMB" localSheetId="2">#REF!</definedName>
    <definedName name="RMB" localSheetId="7">#REF!</definedName>
    <definedName name="RMB" localSheetId="6">#REF!</definedName>
    <definedName name="RMB" localSheetId="4">#REF!</definedName>
    <definedName name="RMB" localSheetId="3">#REF!</definedName>
    <definedName name="RMB" localSheetId="0">#REF!</definedName>
    <definedName name="RMB" localSheetId="8">#REF!</definedName>
    <definedName name="RMB">#REF!</definedName>
    <definedName name="ROI" localSheetId="2">#REF!</definedName>
    <definedName name="ROI" localSheetId="6">#REF!</definedName>
    <definedName name="ROI">#REF!</definedName>
    <definedName name="RR">'[3]Gage R&amp;R - ANOVA Method'!$F$41</definedName>
    <definedName name="s_Interaction">'[3]Gage R&amp;R - ANOVA Method'!$D$40</definedName>
    <definedName name="s_PartVariation">'[3]Gage R&amp;R - ANOVA Method'!$D$42</definedName>
    <definedName name="s_Repeatability">'[3]Gage R&amp;R - ANOVA Method'!$D$38</definedName>
    <definedName name="s_Reproducibility">'[3]Gage R&amp;R - ANOVA Method'!$D$39</definedName>
    <definedName name="s_RR">'[3]Gage R&amp;R - ANOVA Method'!$D$41</definedName>
    <definedName name="s_TotalVar">'[3]Gage R&amp;R - ANOVA Method'!$D$43</definedName>
    <definedName name="Separation_Rate" localSheetId="2">#REF!</definedName>
    <definedName name="Separation_Rate" localSheetId="7">#REF!</definedName>
    <definedName name="Separation_Rate" localSheetId="6">#REF!</definedName>
    <definedName name="Separation_Rate" localSheetId="4">#REF!</definedName>
    <definedName name="Separation_Rate" localSheetId="3">#REF!</definedName>
    <definedName name="Separation_Rate" localSheetId="0">#REF!</definedName>
    <definedName name="Separation_Rate" localSheetId="8">#REF!</definedName>
    <definedName name="Separation_Rate">#REF!</definedName>
    <definedName name="Shorten_Compensation_Planning_Cycle_time_for_Compensation_Group" localSheetId="2">#REF!</definedName>
    <definedName name="Shorten_Compensation_Planning_Cycle_time_for_Compensation_Group" localSheetId="6">#REF!</definedName>
    <definedName name="Shorten_Compensation_Planning_Cycle_time_for_Compensation_Group">#REF!</definedName>
    <definedName name="SIGMA1" localSheetId="2">#REF!</definedName>
    <definedName name="SIGMA1" localSheetId="6">#REF!</definedName>
    <definedName name="SIGMA1">#REF!</definedName>
    <definedName name="SIGMA2" localSheetId="2">#REF!</definedName>
    <definedName name="SIGMA2" localSheetId="6">#REF!</definedName>
    <definedName name="SIGMA2">#REF!</definedName>
    <definedName name="SIGMA3" localSheetId="2">#REF!</definedName>
    <definedName name="SIGMA3" localSheetId="6">#REF!</definedName>
    <definedName name="SIGMA3">#REF!</definedName>
    <definedName name="SORT" localSheetId="2">#REF!</definedName>
    <definedName name="SORT" localSheetId="6">#REF!</definedName>
    <definedName name="SORT">#REF!</definedName>
    <definedName name="SOURCE_AREA" localSheetId="8">'[20]Calimero BOM'!$C$24:$AK$306</definedName>
    <definedName name="SOURCE_AREA">'[21]Calimero BOM'!$C$24:$AK$306</definedName>
    <definedName name="SpecialPrice" localSheetId="2" hidden="1">#REF!</definedName>
    <definedName name="SpecialPrice" localSheetId="7" hidden="1">#REF!</definedName>
    <definedName name="SpecialPrice" localSheetId="6" hidden="1">#REF!</definedName>
    <definedName name="SpecialPrice" localSheetId="4" hidden="1">#REF!</definedName>
    <definedName name="SpecialPrice" localSheetId="3" hidden="1">#REF!</definedName>
    <definedName name="SpecialPrice" localSheetId="0" hidden="1">#REF!</definedName>
    <definedName name="SpecialPrice" localSheetId="8" hidden="1">#REF!</definedName>
    <definedName name="SpecialPrice" hidden="1">#REF!</definedName>
    <definedName name="SSappraisers">'[3]Gage R&amp;R - ANOVA Method'!$F$30</definedName>
    <definedName name="SSappraisersXparts">'[3]Gage R&amp;R - ANOVA Method'!$F$32</definedName>
    <definedName name="SSerror">'[3]Gage R&amp;R - ANOVA Method'!$F$33</definedName>
    <definedName name="SSparts">'[3]Gage R&amp;R - ANOVA Method'!$F$31</definedName>
    <definedName name="SStotal">'[3]Gage R&amp;R - ANOVA Method'!$F$34</definedName>
    <definedName name="startDates" localSheetId="7">[15]Formulas!$C$30:$C$55</definedName>
    <definedName name="startDates" localSheetId="6">[15]Formulas!$C$30:$C$55</definedName>
    <definedName name="startDates" localSheetId="4">[15]Formulas!$C$30:$C$55</definedName>
    <definedName name="startDates" localSheetId="3">[15]Formulas!$C$30:$C$55</definedName>
    <definedName name="startDates" localSheetId="0">[15]Formulas!$C$30:$C$55</definedName>
    <definedName name="startDates" localSheetId="8">[15]Formulas!$C$30:$C$55</definedName>
    <definedName name="startDates">[15]Formulas!$C$30:$C$55</definedName>
    <definedName name="startdfes" localSheetId="2">#REF!</definedName>
    <definedName name="startdfes" localSheetId="7">#REF!</definedName>
    <definedName name="startdfes" localSheetId="6">#REF!</definedName>
    <definedName name="startdfes" localSheetId="4">#REF!</definedName>
    <definedName name="startdfes" localSheetId="3">#REF!</definedName>
    <definedName name="startdfes" localSheetId="0">#REF!</definedName>
    <definedName name="startdfes" localSheetId="8">#REF!</definedName>
    <definedName name="startdfes">#REF!</definedName>
    <definedName name="State" localSheetId="2">#REF!</definedName>
    <definedName name="State" localSheetId="6">#REF!</definedName>
    <definedName name="State">#REF!</definedName>
    <definedName name="Supplier_Code" localSheetId="2">#REF!</definedName>
    <definedName name="Supplier_Code" localSheetId="6">#REF!</definedName>
    <definedName name="Supplier_Code">#REF!</definedName>
    <definedName name="SupplierContact" localSheetId="2">#REF!</definedName>
    <definedName name="SupplierContact" localSheetId="6">#REF!</definedName>
    <definedName name="SupplierContact">#REF!</definedName>
    <definedName name="SupplierEmail" localSheetId="2">#REF!</definedName>
    <definedName name="SupplierEmail" localSheetId="6">#REF!</definedName>
    <definedName name="SupplierEmail">#REF!</definedName>
    <definedName name="SupplierName" localSheetId="2">#REF!</definedName>
    <definedName name="SupplierName" localSheetId="6">#REF!</definedName>
    <definedName name="SupplierName">#REF!</definedName>
    <definedName name="tbl_ProdInfo" hidden="1">#N/A</definedName>
    <definedName name="TEST0" localSheetId="2">#REF!</definedName>
    <definedName name="TEST0" localSheetId="7">#REF!</definedName>
    <definedName name="TEST0" localSheetId="6">#REF!</definedName>
    <definedName name="TEST0" localSheetId="4">#REF!</definedName>
    <definedName name="TEST0" localSheetId="3">#REF!</definedName>
    <definedName name="TEST0" localSheetId="0">#REF!</definedName>
    <definedName name="TEST0" localSheetId="8">#REF!</definedName>
    <definedName name="TEST0">#REF!</definedName>
    <definedName name="test1234" localSheetId="7">#REF!</definedName>
    <definedName name="test1234" localSheetId="6">#REF!</definedName>
    <definedName name="test1234" localSheetId="4">#REF!</definedName>
    <definedName name="test1234" localSheetId="3">#REF!</definedName>
    <definedName name="test1234" localSheetId="0">#REF!</definedName>
    <definedName name="test1234" localSheetId="8">#REF!</definedName>
    <definedName name="test1234">#REF!</definedName>
    <definedName name="TESTHKEY" localSheetId="2">#REF!</definedName>
    <definedName name="TESTHKEY" localSheetId="6">#REF!</definedName>
    <definedName name="TESTHKEY">#REF!</definedName>
    <definedName name="TESTKEYS" localSheetId="2">#REF!</definedName>
    <definedName name="TESTKEYS" localSheetId="6">#REF!</definedName>
    <definedName name="TESTKEYS">#REF!</definedName>
    <definedName name="TESTVKEY" localSheetId="2">#REF!</definedName>
    <definedName name="TESTVKEY" localSheetId="6">#REF!</definedName>
    <definedName name="TESTVKEY">#REF!</definedName>
    <definedName name="text4">[1]Project!$H$7</definedName>
    <definedName name="texture" localSheetId="2">[1]Project!#REF!</definedName>
    <definedName name="texture" localSheetId="7">[1]Project!#REF!</definedName>
    <definedName name="texture" localSheetId="6">[1]Project!#REF!</definedName>
    <definedName name="texture" localSheetId="4">[1]Project!#REF!</definedName>
    <definedName name="texture" localSheetId="3">[1]Project!#REF!</definedName>
    <definedName name="texture" localSheetId="0">[1]Project!#REF!</definedName>
    <definedName name="texture" localSheetId="8">[1]Project!#REF!</definedName>
    <definedName name="texture">[1]Project!#REF!</definedName>
    <definedName name="three" localSheetId="2">#REF!</definedName>
    <definedName name="three" localSheetId="7">#REF!</definedName>
    <definedName name="three" localSheetId="6">#REF!</definedName>
    <definedName name="three" localSheetId="4">#REF!</definedName>
    <definedName name="three" localSheetId="3">#REF!</definedName>
    <definedName name="three" localSheetId="0">#REF!</definedName>
    <definedName name="three" localSheetId="8">#REF!</definedName>
    <definedName name="three">#REF!</definedName>
    <definedName name="TimeScale" localSheetId="2">#REF!</definedName>
    <definedName name="TimeScale" localSheetId="6">#REF!</definedName>
    <definedName name="TimeScale">#REF!</definedName>
    <definedName name="TimeScaleQ" localSheetId="2">#REF!</definedName>
    <definedName name="TimeScaleQ" localSheetId="6">#REF!</definedName>
    <definedName name="TimeScaleQ">#REF!</definedName>
    <definedName name="TimeScaleQ2" localSheetId="2">#REF!</definedName>
    <definedName name="TimeScaleQ2" localSheetId="6">#REF!</definedName>
    <definedName name="TimeScaleQ2">#REF!</definedName>
    <definedName name="Tolerance">'[3]Gage R&amp;R - ANOVA Method'!$H$4</definedName>
    <definedName name="Total_Compensation_Expense" localSheetId="2">#REF!</definedName>
    <definedName name="Total_Compensation_Expense" localSheetId="7">#REF!</definedName>
    <definedName name="Total_Compensation_Expense" localSheetId="6">#REF!</definedName>
    <definedName name="Total_Compensation_Expense" localSheetId="4">#REF!</definedName>
    <definedName name="Total_Compensation_Expense" localSheetId="3">#REF!</definedName>
    <definedName name="Total_Compensation_Expense" localSheetId="0">#REF!</definedName>
    <definedName name="Total_Compensation_Expense" localSheetId="8">#REF!</definedName>
    <definedName name="Total_Compensation_Expense">#REF!</definedName>
    <definedName name="Total_Labor_Cost_Revenue" localSheetId="2">#REF!</definedName>
    <definedName name="Total_Labor_Cost_Revenue" localSheetId="6">#REF!</definedName>
    <definedName name="Total_Labor_Cost_Revenue">#REF!</definedName>
    <definedName name="Total_Variation">'[3]Gage R&amp;R - ANOVA Method'!$F$43</definedName>
    <definedName name="Transfer">[22]Molding!$F$8,[22]Molding!$F$13,[22]Molding!$N$8,[22]Molding!$N$13</definedName>
    <definedName name="Trial" localSheetId="2">#REF!</definedName>
    <definedName name="Trial" localSheetId="7">#REF!</definedName>
    <definedName name="Trial" localSheetId="6">#REF!</definedName>
    <definedName name="Trial" localSheetId="4">#REF!</definedName>
    <definedName name="Trial" localSheetId="3">#REF!</definedName>
    <definedName name="Trial" localSheetId="0">#REF!</definedName>
    <definedName name="Trial" localSheetId="8">#REF!</definedName>
    <definedName name="Trial">#REF!</definedName>
    <definedName name="two" localSheetId="2">#REF!</definedName>
    <definedName name="two" localSheetId="6">#REF!</definedName>
    <definedName name="two">#REF!</definedName>
    <definedName name="U" localSheetId="2">#REF!</definedName>
    <definedName name="U" localSheetId="6">#REF!</definedName>
    <definedName name="U">#REF!</definedName>
    <definedName name="Übermengenquote" localSheetId="2">#REF!</definedName>
    <definedName name="Übermengenquote" localSheetId="6">#REF!</definedName>
    <definedName name="Übermengenquote">#REF!</definedName>
    <definedName name="Uneven_Tolerance" localSheetId="2">#REF!</definedName>
    <definedName name="Uneven_Tolerance" localSheetId="6">#REF!</definedName>
    <definedName name="Uneven_Tolerance">#REF!</definedName>
    <definedName name="USDM">[1]RATE!$C$2</definedName>
    <definedName name="uu" localSheetId="2">#REF!</definedName>
    <definedName name="uu" localSheetId="7">#REF!</definedName>
    <definedName name="uu" localSheetId="6">#REF!</definedName>
    <definedName name="uu" localSheetId="4">#REF!</definedName>
    <definedName name="uu" localSheetId="3">#REF!</definedName>
    <definedName name="uu" localSheetId="0">#REF!</definedName>
    <definedName name="uu" localSheetId="8">#REF!</definedName>
    <definedName name="uu">#REF!</definedName>
    <definedName name="valuevx">42.314159</definedName>
    <definedName name="w" localSheetId="2">#REF!</definedName>
    <definedName name="w" localSheetId="7">#REF!</definedName>
    <definedName name="w" localSheetId="6">#REF!</definedName>
    <definedName name="w" localSheetId="4">#REF!</definedName>
    <definedName name="w" localSheetId="3">#REF!</definedName>
    <definedName name="w" localSheetId="0">#REF!</definedName>
    <definedName name="w" localSheetId="8">#REF!</definedName>
    <definedName name="w">#REF!</definedName>
    <definedName name="WACC">'[23]Initial Input'!$C$7</definedName>
    <definedName name="WeekDay" localSheetId="7">{1,2,3,4,5,6,7}</definedName>
    <definedName name="WeekDay" localSheetId="6">{1,2,3,4,5,6,7}</definedName>
    <definedName name="WeekDay" localSheetId="4">{1,2,3,4,5,6,7}</definedName>
    <definedName name="WeekDay" localSheetId="3">{1,2,3,4,5,6,7}</definedName>
    <definedName name="WeekDay" localSheetId="0">{1,2,3,4,5,6,7}</definedName>
    <definedName name="WeekDay" localSheetId="8">{1,2,3,4,5,6,7}</definedName>
    <definedName name="WeekDay">{1,2,3,4,5,6,7}</definedName>
    <definedName name="WeekNo" localSheetId="7">{1;2;3;4;5;6}</definedName>
    <definedName name="WeekNo" localSheetId="6">{1;2;3;4;5;6}</definedName>
    <definedName name="WeekNo" localSheetId="4">{1;2;3;4;5;6}</definedName>
    <definedName name="WeekNo" localSheetId="3">{1;2;3;4;5;6}</definedName>
    <definedName name="WeekNo" localSheetId="0">{1;2;3;4;5;6}</definedName>
    <definedName name="WeekNo" localSheetId="8">{1;2;3;4;5;6}</definedName>
    <definedName name="WeekNo">{1;2;3;4;5;6}</definedName>
    <definedName name="WEWEWEWE" localSheetId="7" hidden="1">{"'Sheet1'!$A$1:$Z$85","'Sheet1'!$AB$3"}</definedName>
    <definedName name="WEWEWEWE" localSheetId="6" hidden="1">{"'Sheet1'!$A$1:$Z$85","'Sheet1'!$AB$3"}</definedName>
    <definedName name="WEWEWEWE" localSheetId="4" hidden="1">{"'Sheet1'!$A$1:$Z$85","'Sheet1'!$AB$3"}</definedName>
    <definedName name="WEWEWEWE" localSheetId="3" hidden="1">{"'Sheet1'!$A$1:$Z$85","'Sheet1'!$AB$3"}</definedName>
    <definedName name="WEWEWEWE" localSheetId="0" hidden="1">{"'Sheet1'!$A$1:$Z$85","'Sheet1'!$AB$3"}</definedName>
    <definedName name="WEWEWEWE" localSheetId="8" hidden="1">{"'Sheet1'!$A$1:$Z$85","'Sheet1'!$AB$3"}</definedName>
    <definedName name="WEWEWEWE" hidden="1">{"'Sheet1'!$A$1:$Z$85","'Sheet1'!$AB$3"}</definedName>
    <definedName name="wrn.C12.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2.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7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6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4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0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localSheetId="8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rn.C13" hidden="1">{#N/A,#N/A,FALSE,"Metal Goob";#N/A,#N/A,FALSE,"Goob";#N/A,#N/A,FALSE,"Metal Baam";#N/A,#N/A,FALSE,"Baam";#N/A,#N/A,FALSE,"Metal Toom";#N/A,#N/A,FALSE,"Toom";#N/A,#N/A,FALSE,"Metal Taak";#N/A,#N/A,FALSE,"Taak";#N/A,#N/A,FALSE,"Trans-goob";#N/A,#N/A,FALSE,"Metal Graan";#N/A,#N/A,FALSE,"Graan";#N/A,#N/A,FALSE,"Battery";#N/A,#N/A,FALSE,"Zaag"}</definedName>
    <definedName name="WWEW" localSheetId="7" hidden="1">{"'Sheet1'!$A$1:$Z$85","'Sheet1'!$AB$3"}</definedName>
    <definedName name="WWEW" localSheetId="6" hidden="1">{"'Sheet1'!$A$1:$Z$85","'Sheet1'!$AB$3"}</definedName>
    <definedName name="WWEW" localSheetId="4" hidden="1">{"'Sheet1'!$A$1:$Z$85","'Sheet1'!$AB$3"}</definedName>
    <definedName name="WWEW" localSheetId="3" hidden="1">{"'Sheet1'!$A$1:$Z$85","'Sheet1'!$AB$3"}</definedName>
    <definedName name="WWEW" localSheetId="0" hidden="1">{"'Sheet1'!$A$1:$Z$85","'Sheet1'!$AB$3"}</definedName>
    <definedName name="WWEW" localSheetId="8" hidden="1">{"'Sheet1'!$A$1:$Z$85","'Sheet1'!$AB$3"}</definedName>
    <definedName name="WWEW" hidden="1">{"'Sheet1'!$A$1:$Z$85","'Sheet1'!$AB$3"}</definedName>
    <definedName name="XXX">'[24]Cpk-Cav1'!$N$36</definedName>
    <definedName name="year" localSheetId="2">#REF!</definedName>
    <definedName name="year" localSheetId="7">#REF!</definedName>
    <definedName name="year" localSheetId="6">#REF!</definedName>
    <definedName name="year" localSheetId="4">#REF!</definedName>
    <definedName name="year" localSheetId="3">#REF!</definedName>
    <definedName name="year" localSheetId="0">#REF!</definedName>
    <definedName name="year" localSheetId="8">#REF!</definedName>
    <definedName name="year">#REF!</definedName>
    <definedName name="year1">[12]TABLES!$E$4</definedName>
    <definedName name="yield" localSheetId="7">'[25]Yield-temp'!$B$80:$R$105</definedName>
    <definedName name="yield" localSheetId="6">'[25]Yield-temp'!$B$80:$R$105</definedName>
    <definedName name="yield" localSheetId="4">'[25]Yield-temp'!$B$80:$R$105</definedName>
    <definedName name="yield" localSheetId="3">'[25]Yield-temp'!$B$80:$R$105</definedName>
    <definedName name="yield" localSheetId="0">'[25]Yield-temp'!$B$80:$R$105</definedName>
    <definedName name="yield" localSheetId="8">'[25]Yield-temp'!$B$80:$R$105</definedName>
    <definedName name="yield">'[25]Yield-temp'!$B$80:$R$105</definedName>
    <definedName name="YYY">'[24]Cpk-Cav1'!$N$37</definedName>
    <definedName name="Zip" localSheetId="2">#REF!</definedName>
    <definedName name="Zip" localSheetId="7">#REF!</definedName>
    <definedName name="Zip" localSheetId="6">#REF!</definedName>
    <definedName name="Zip" localSheetId="4">#REF!</definedName>
    <definedName name="Zip" localSheetId="3">#REF!</definedName>
    <definedName name="Zip" localSheetId="0">#REF!</definedName>
    <definedName name="Zip" localSheetId="8">#REF!</definedName>
    <definedName name="Zip">#REF!</definedName>
    <definedName name="ZZZ">'[24]Cpk-Cav1'!$N$34</definedName>
    <definedName name="啊" localSheetId="2">#REF!</definedName>
    <definedName name="啊" localSheetId="7">#REF!</definedName>
    <definedName name="啊" localSheetId="6">#REF!</definedName>
    <definedName name="啊" localSheetId="4">#REF!</definedName>
    <definedName name="啊" localSheetId="3">#REF!</definedName>
    <definedName name="啊" localSheetId="0">#REF!</definedName>
    <definedName name="啊" localSheetId="8">#REF!</definedName>
    <definedName name="啊">#REF!</definedName>
    <definedName name="备注" localSheetId="2">#REF!</definedName>
    <definedName name="备注" localSheetId="6">#REF!</definedName>
    <definedName name="备注">#REF!</definedName>
    <definedName name="打死打伤阿斯顿" localSheetId="6">#REF!</definedName>
    <definedName name="打死打伤阿斯顿">#REF!</definedName>
    <definedName name="收支类型" localSheetId="2">#REF!</definedName>
    <definedName name="收支类型" localSheetId="6">#REF!</definedName>
    <definedName name="收支类型">#REF!</definedName>
    <definedName name="收支金额" localSheetId="2">#REF!</definedName>
    <definedName name="收支金额" localSheetId="6">#REF!</definedName>
    <definedName name="收支金额">#REF!</definedName>
    <definedName name="收支项目" localSheetId="2">#REF!</definedName>
    <definedName name="收支项目" localSheetId="6">#REF!</definedName>
    <definedName name="收支项目">#REF!</definedName>
    <definedName name="时间" localSheetId="2">#REF!</definedName>
    <definedName name="时间" localSheetId="6">#REF!</definedName>
    <definedName name="时间">#REF!</definedName>
    <definedName name="績效" localSheetId="2">#REF!</definedName>
    <definedName name="績效" localSheetId="6">#REF!</definedName>
    <definedName name="績效">#REF!</definedName>
  </definedNames>
  <calcPr calcId="124519"/>
</workbook>
</file>

<file path=xl/calcChain.xml><?xml version="1.0" encoding="utf-8"?>
<calcChain xmlns="http://schemas.openxmlformats.org/spreadsheetml/2006/main">
  <c r="D129" i="2"/>
  <c r="D118"/>
  <c r="D87"/>
  <c r="D88"/>
  <c r="D89"/>
  <c r="D90"/>
  <c r="D91"/>
  <c r="D92"/>
  <c r="D93"/>
  <c r="D94"/>
  <c r="D95"/>
  <c r="D82"/>
  <c r="D83"/>
  <c r="D84"/>
  <c r="D73"/>
  <c r="D74"/>
  <c r="D75"/>
  <c r="D76"/>
  <c r="D77"/>
  <c r="D78"/>
  <c r="D79"/>
  <c r="D80"/>
  <c r="D70"/>
  <c r="D71"/>
  <c r="D65"/>
  <c r="D57"/>
  <c r="D58"/>
  <c r="D59"/>
  <c r="D60"/>
  <c r="D61"/>
  <c r="D62"/>
  <c r="D63"/>
  <c r="D50"/>
  <c r="D51"/>
  <c r="D52"/>
  <c r="D53"/>
  <c r="D54"/>
  <c r="D55"/>
  <c r="D36"/>
  <c r="D37"/>
  <c r="D31"/>
  <c r="D32"/>
  <c r="D33"/>
  <c r="D34"/>
  <c r="D28"/>
  <c r="D16"/>
  <c r="D19"/>
  <c r="D20"/>
  <c r="D21"/>
  <c r="D22"/>
  <c r="D23"/>
  <c r="C15"/>
  <c r="F27" i="10" l="1"/>
  <c r="H27" s="1"/>
  <c r="F70"/>
  <c r="H70" s="1"/>
  <c r="F8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3"/>
  <c r="H89"/>
  <c r="O59" i="2" l="1"/>
  <c r="O20"/>
  <c r="F75" i="3" l="1"/>
  <c r="I11" i="9" l="1"/>
  <c r="L11" s="1"/>
  <c r="I8"/>
  <c r="I9" s="1"/>
  <c r="I10" s="1"/>
  <c r="I7"/>
  <c r="I6"/>
  <c r="L6" s="1"/>
  <c r="I4"/>
  <c r="I5" s="1"/>
  <c r="L5" s="1"/>
  <c r="E126" i="4"/>
  <c r="E124"/>
  <c r="E12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F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F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F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1" i="9"/>
  <c r="D11"/>
  <c r="C11"/>
  <c r="B11"/>
  <c r="L8"/>
  <c r="D8"/>
  <c r="C8"/>
  <c r="B8"/>
  <c r="L7"/>
  <c r="D7"/>
  <c r="C7"/>
  <c r="B7"/>
  <c r="E6"/>
  <c r="D6"/>
  <c r="C6"/>
  <c r="B6"/>
  <c r="L4"/>
  <c r="E4"/>
  <c r="D4"/>
  <c r="C4"/>
  <c r="B4"/>
  <c r="B31" i="7"/>
  <c r="C31"/>
  <c r="I82" i="3"/>
  <c r="F82"/>
  <c r="L9" i="9" l="1"/>
  <c r="C30" i="7"/>
  <c r="E84" i="3" l="1"/>
  <c r="F84"/>
  <c r="E85"/>
  <c r="F85"/>
  <c r="E86"/>
  <c r="F86"/>
  <c r="E87"/>
  <c r="F87"/>
  <c r="E88"/>
  <c r="F88"/>
  <c r="E89"/>
  <c r="F89"/>
  <c r="E90"/>
  <c r="E91"/>
  <c r="F91"/>
  <c r="E92"/>
  <c r="F92"/>
  <c r="F106"/>
  <c r="I107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8"/>
  <c r="F108"/>
  <c r="E109"/>
  <c r="F109"/>
  <c r="E124"/>
  <c r="F124"/>
  <c r="E125"/>
  <c r="F125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G134"/>
  <c r="H134" l="1"/>
  <c r="J134" s="1"/>
  <c r="H114"/>
  <c r="J114" s="1"/>
  <c r="H123"/>
  <c r="J123" s="1"/>
  <c r="H95"/>
  <c r="J95" s="1"/>
  <c r="H112"/>
  <c r="J112" s="1"/>
  <c r="F107"/>
  <c r="E79" l="1"/>
  <c r="F79"/>
  <c r="F80"/>
  <c r="R86" i="2" l="1"/>
  <c r="R87"/>
  <c r="R89"/>
  <c r="R90"/>
  <c r="R91"/>
  <c r="R92"/>
  <c r="R93"/>
  <c r="R94"/>
  <c r="O95"/>
  <c r="F90" i="3" s="1"/>
  <c r="O88" i="2"/>
  <c r="R88" s="1"/>
  <c r="C86"/>
  <c r="B74" i="10" s="1"/>
  <c r="C87" i="2"/>
  <c r="D86"/>
  <c r="E86"/>
  <c r="C74" i="10" s="1"/>
  <c r="F86" i="2"/>
  <c r="D74" i="10" s="1"/>
  <c r="G86" i="2"/>
  <c r="E87"/>
  <c r="F87"/>
  <c r="G87"/>
  <c r="D75" i="10" l="1"/>
  <c r="D81" i="3"/>
  <c r="D82"/>
  <c r="B75" i="10"/>
  <c r="B82" i="3"/>
  <c r="B81"/>
  <c r="C75" i="10"/>
  <c r="C81" i="3"/>
  <c r="C82"/>
  <c r="R95" i="2"/>
  <c r="D80" i="3"/>
  <c r="D75" i="4"/>
  <c r="C79" i="3"/>
  <c r="C74" i="4"/>
  <c r="D79" i="3"/>
  <c r="D74" i="4"/>
  <c r="B79" i="3"/>
  <c r="B74" i="4"/>
  <c r="B80" i="3"/>
  <c r="B75" i="4"/>
  <c r="C80" i="3"/>
  <c r="C75" i="4"/>
  <c r="E73" i="3"/>
  <c r="E63"/>
  <c r="F63"/>
  <c r="E16"/>
  <c r="F16"/>
  <c r="O80" i="2"/>
  <c r="F73" i="3" s="1"/>
  <c r="E80" i="2"/>
  <c r="C68" i="10" s="1"/>
  <c r="F80" i="2"/>
  <c r="G80"/>
  <c r="C80"/>
  <c r="R71"/>
  <c r="E71"/>
  <c r="F71"/>
  <c r="D59" i="10" s="1"/>
  <c r="G71" i="2"/>
  <c r="C71"/>
  <c r="Q35"/>
  <c r="O35"/>
  <c r="R28"/>
  <c r="E28"/>
  <c r="C16" i="10" s="1"/>
  <c r="F28" i="2"/>
  <c r="D16" i="10" s="1"/>
  <c r="G28" i="2"/>
  <c r="C28"/>
  <c r="B16" i="10" s="1"/>
  <c r="B59" i="4" l="1"/>
  <c r="B59" i="10"/>
  <c r="C59" i="4"/>
  <c r="C59" i="10"/>
  <c r="D68" i="4"/>
  <c r="D68" i="10"/>
  <c r="B68" i="4"/>
  <c r="B68" i="10"/>
  <c r="C16" i="3"/>
  <c r="C16" i="4"/>
  <c r="C73" i="3"/>
  <c r="C68" i="4"/>
  <c r="B16" i="3"/>
  <c r="B16" i="4"/>
  <c r="D63" i="3"/>
  <c r="D59" i="4"/>
  <c r="D16" i="3"/>
  <c r="D16" i="4"/>
  <c r="R80" i="2"/>
  <c r="B63" i="3"/>
  <c r="B73"/>
  <c r="C63"/>
  <c r="D73"/>
  <c r="F108" i="2" l="1"/>
  <c r="D97" i="10" s="1"/>
  <c r="G108" i="2"/>
  <c r="F100"/>
  <c r="D89" i="10" s="1"/>
  <c r="G100" i="2"/>
  <c r="E100"/>
  <c r="C89" i="10" s="1"/>
  <c r="C100" i="2"/>
  <c r="B89" i="10" s="1"/>
  <c r="C101" i="2"/>
  <c r="B90" i="10" s="1"/>
  <c r="C102" i="2"/>
  <c r="B91" i="10" s="1"/>
  <c r="C103" i="2"/>
  <c r="B92" i="10" s="1"/>
  <c r="C105" i="2"/>
  <c r="B94" i="10" s="1"/>
  <c r="C104" i="2"/>
  <c r="B93" i="10" s="1"/>
  <c r="C106" i="2"/>
  <c r="B95" i="10" s="1"/>
  <c r="C107" i="2"/>
  <c r="B96" i="10" s="1"/>
  <c r="C108" i="2"/>
  <c r="B97" i="10" s="1"/>
  <c r="C98" i="2"/>
  <c r="B87" i="10" s="1"/>
  <c r="C99" i="2"/>
  <c r="B88" i="10" s="1"/>
  <c r="C109" i="2"/>
  <c r="B98" i="10" s="1"/>
  <c r="B103" i="3" l="1"/>
  <c r="B96" i="4"/>
  <c r="B100" i="3"/>
  <c r="B93" i="4"/>
  <c r="B95" i="3"/>
  <c r="B88" i="4"/>
  <c r="B93" i="3"/>
  <c r="B86" i="4"/>
  <c r="B99" i="3"/>
  <c r="B92" i="4"/>
  <c r="B96" i="3"/>
  <c r="B89" i="4"/>
  <c r="D95" i="3"/>
  <c r="D88" i="4"/>
  <c r="B94" i="3"/>
  <c r="B87" i="4"/>
  <c r="B101" i="3"/>
  <c r="B94" i="4"/>
  <c r="B97" i="3"/>
  <c r="B90" i="4"/>
  <c r="B104" i="3"/>
  <c r="B97" i="4"/>
  <c r="B102" i="3"/>
  <c r="B95" i="4"/>
  <c r="B98" i="3"/>
  <c r="B91" i="4"/>
  <c r="C95" i="3"/>
  <c r="C88" i="4"/>
  <c r="D103" i="3"/>
  <c r="D96" i="4"/>
  <c r="E26" i="7" l="1"/>
  <c r="G26" s="1"/>
  <c r="E43"/>
  <c r="G43" s="1"/>
  <c r="B8"/>
  <c r="B9"/>
  <c r="B10"/>
  <c r="B11"/>
  <c r="B12"/>
  <c r="B13"/>
  <c r="B14"/>
  <c r="B15"/>
  <c r="B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C84" i="2"/>
  <c r="E10" i="3"/>
  <c r="B72" i="4" l="1"/>
  <c r="B72" i="10"/>
  <c r="B77" i="3"/>
  <c r="O22" i="2"/>
  <c r="G22"/>
  <c r="F22"/>
  <c r="E22"/>
  <c r="C22"/>
  <c r="R131"/>
  <c r="G131"/>
  <c r="F131"/>
  <c r="D120" i="10" s="1"/>
  <c r="E131" i="2"/>
  <c r="D131"/>
  <c r="C131"/>
  <c r="B120" i="10" s="1"/>
  <c r="C119" i="4" l="1"/>
  <c r="C120" i="10"/>
  <c r="D10" i="4"/>
  <c r="D10" i="10"/>
  <c r="C10" i="4"/>
  <c r="C10" i="10"/>
  <c r="B10" i="4"/>
  <c r="B10" i="10"/>
  <c r="B127" i="3"/>
  <c r="B119" i="4"/>
  <c r="D127" i="3"/>
  <c r="D119" i="4"/>
  <c r="C127" i="3"/>
  <c r="C10"/>
  <c r="B10"/>
  <c r="D10"/>
  <c r="R22" i="2"/>
  <c r="F10" i="3"/>
  <c r="D110" i="2"/>
  <c r="F111" l="1"/>
  <c r="C110"/>
  <c r="B99" i="10" s="1"/>
  <c r="E110" i="2"/>
  <c r="F110"/>
  <c r="D99" i="10" s="1"/>
  <c r="G110" i="2"/>
  <c r="R110"/>
  <c r="D100" i="10" l="1"/>
  <c r="D107" i="3"/>
  <c r="C98" i="4"/>
  <c r="C99" i="10"/>
  <c r="B105" i="3"/>
  <c r="B98" i="4"/>
  <c r="D105" i="3"/>
  <c r="D98" i="4"/>
  <c r="D106" i="3"/>
  <c r="D99" i="4"/>
  <c r="C123" i="3"/>
  <c r="I136" i="5"/>
  <c r="L136" s="1"/>
  <c r="E135"/>
  <c r="B136"/>
  <c r="R109" i="2" l="1"/>
  <c r="R129"/>
  <c r="R128"/>
  <c r="D128"/>
  <c r="C128"/>
  <c r="B117" i="10" s="1"/>
  <c r="E128" i="2"/>
  <c r="F128"/>
  <c r="D117" i="10" s="1"/>
  <c r="G128" i="2"/>
  <c r="C129"/>
  <c r="B118" i="10" s="1"/>
  <c r="E129" i="2"/>
  <c r="F129"/>
  <c r="D118" i="10" s="1"/>
  <c r="G129" i="2"/>
  <c r="D109"/>
  <c r="E109"/>
  <c r="F109"/>
  <c r="D98" i="10" s="1"/>
  <c r="G109" i="2"/>
  <c r="C97" i="4" l="1"/>
  <c r="C98" i="10"/>
  <c r="C117" i="4"/>
  <c r="C118" i="10"/>
  <c r="C116" i="4"/>
  <c r="C117" i="10"/>
  <c r="B125" i="3"/>
  <c r="B117" i="4"/>
  <c r="B124" i="3"/>
  <c r="B116" i="4"/>
  <c r="D104" i="3"/>
  <c r="D97" i="4"/>
  <c r="D125" i="3"/>
  <c r="D117" i="4"/>
  <c r="D124" i="3"/>
  <c r="D116" i="4"/>
  <c r="C124" i="3"/>
  <c r="C109"/>
  <c r="R137" i="2" l="1"/>
  <c r="R134"/>
  <c r="R106"/>
  <c r="R107"/>
  <c r="R108"/>
  <c r="R105"/>
  <c r="R113"/>
  <c r="R114"/>
  <c r="R111"/>
  <c r="R112"/>
  <c r="R99"/>
  <c r="R101"/>
  <c r="R102"/>
  <c r="C113"/>
  <c r="B102" i="10" s="1"/>
  <c r="C111" i="2"/>
  <c r="C112"/>
  <c r="C57"/>
  <c r="C49"/>
  <c r="F48" i="3"/>
  <c r="E48"/>
  <c r="F39"/>
  <c r="E39"/>
  <c r="G107" i="2"/>
  <c r="E108"/>
  <c r="E105"/>
  <c r="C107" i="3" s="1"/>
  <c r="F105" i="2"/>
  <c r="D94" i="10" s="1"/>
  <c r="G105" i="2"/>
  <c r="E113"/>
  <c r="F113"/>
  <c r="D102" i="10" s="1"/>
  <c r="G113" i="2"/>
  <c r="E106"/>
  <c r="F106"/>
  <c r="D95" i="10" s="1"/>
  <c r="G106" i="2"/>
  <c r="E107"/>
  <c r="F107"/>
  <c r="D96" i="10" s="1"/>
  <c r="E101" i="2"/>
  <c r="F101"/>
  <c r="D90" i="10" s="1"/>
  <c r="G101" i="2"/>
  <c r="E111"/>
  <c r="G111"/>
  <c r="E112"/>
  <c r="F112"/>
  <c r="D101" i="10" s="1"/>
  <c r="G112" i="2"/>
  <c r="E99"/>
  <c r="F99"/>
  <c r="D88" i="10" s="1"/>
  <c r="G99" i="2"/>
  <c r="R57"/>
  <c r="E57"/>
  <c r="F57"/>
  <c r="G57"/>
  <c r="R50"/>
  <c r="R49"/>
  <c r="E49"/>
  <c r="F49"/>
  <c r="G49"/>
  <c r="B100" i="10" l="1"/>
  <c r="B107" i="3"/>
  <c r="B101" i="10"/>
  <c r="B108" i="3"/>
  <c r="C99" i="4"/>
  <c r="C100" i="10"/>
  <c r="B45" i="4"/>
  <c r="B45" i="10"/>
  <c r="C37" i="4"/>
  <c r="C37" i="10"/>
  <c r="C45" i="4"/>
  <c r="C45" i="10"/>
  <c r="C89" i="4"/>
  <c r="C90" i="10"/>
  <c r="C96" i="4"/>
  <c r="C97" i="10"/>
  <c r="D37" i="4"/>
  <c r="D37" i="10"/>
  <c r="C100" i="4"/>
  <c r="C101" i="10"/>
  <c r="C95" i="4"/>
  <c r="C96" i="10"/>
  <c r="C94" i="4"/>
  <c r="C95" i="10"/>
  <c r="C87" i="4"/>
  <c r="C88" i="10"/>
  <c r="C101" i="4"/>
  <c r="C102" i="10"/>
  <c r="B37" i="4"/>
  <c r="B37" i="10"/>
  <c r="D45" i="4"/>
  <c r="D45" i="10"/>
  <c r="C93" i="4"/>
  <c r="C94" i="10"/>
  <c r="D101" i="3"/>
  <c r="D94" i="4"/>
  <c r="D94" i="3"/>
  <c r="D87" i="4"/>
  <c r="D96" i="3"/>
  <c r="D89" i="4"/>
  <c r="D109" i="3"/>
  <c r="D101" i="4"/>
  <c r="B106" i="3"/>
  <c r="B99" i="4"/>
  <c r="D108" i="3"/>
  <c r="D100" i="4"/>
  <c r="D100" i="3"/>
  <c r="D93" i="4"/>
  <c r="B100"/>
  <c r="D102" i="3"/>
  <c r="D95" i="4"/>
  <c r="B109" i="3"/>
  <c r="B101" i="4"/>
  <c r="C104" i="3"/>
  <c r="C103"/>
  <c r="C94"/>
  <c r="C98"/>
  <c r="C99"/>
  <c r="C96"/>
  <c r="C108"/>
  <c r="C105"/>
  <c r="C97"/>
  <c r="C106"/>
  <c r="C39"/>
  <c r="C48"/>
  <c r="D39"/>
  <c r="D48"/>
  <c r="B39"/>
  <c r="B48"/>
  <c r="Q74" i="2"/>
  <c r="Q60"/>
  <c r="Q20"/>
  <c r="B82" i="5"/>
  <c r="E82"/>
  <c r="E47"/>
  <c r="E77" i="3"/>
  <c r="F77"/>
  <c r="E42"/>
  <c r="F42"/>
  <c r="R84" i="2"/>
  <c r="E84"/>
  <c r="F84"/>
  <c r="G84"/>
  <c r="R53"/>
  <c r="R52"/>
  <c r="C52"/>
  <c r="E52"/>
  <c r="F52"/>
  <c r="G52"/>
  <c r="C72" i="4" l="1"/>
  <c r="C72" i="10"/>
  <c r="B40" i="4"/>
  <c r="B40" i="10"/>
  <c r="D72" i="4"/>
  <c r="D72" i="10"/>
  <c r="D40" i="4"/>
  <c r="D40" i="10"/>
  <c r="C40" i="4"/>
  <c r="C40" i="10"/>
  <c r="D47" i="5"/>
  <c r="B47"/>
  <c r="B42" i="3"/>
  <c r="D82" i="5"/>
  <c r="C42" i="3"/>
  <c r="C47" i="5"/>
  <c r="C77" i="3"/>
  <c r="D77"/>
  <c r="C82" i="5"/>
  <c r="D42" i="3"/>
  <c r="F44" i="6"/>
  <c r="L73" i="5"/>
  <c r="Q73" s="1"/>
  <c r="L79"/>
  <c r="L80"/>
  <c r="E74"/>
  <c r="O30"/>
  <c r="L26"/>
  <c r="O26" s="1"/>
  <c r="O24"/>
  <c r="O21"/>
  <c r="P158"/>
  <c r="P157"/>
  <c r="P156"/>
  <c r="Q152"/>
  <c r="U39" i="2"/>
  <c r="M149" i="5"/>
  <c r="E54"/>
  <c r="E51" i="3"/>
  <c r="E52"/>
  <c r="F52"/>
  <c r="R61" i="2"/>
  <c r="O60"/>
  <c r="R60" s="1"/>
  <c r="E60"/>
  <c r="F60"/>
  <c r="G60"/>
  <c r="E44" i="6" s="1"/>
  <c r="C60" i="2"/>
  <c r="Q19"/>
  <c r="U82"/>
  <c r="C40" i="5"/>
  <c r="C39"/>
  <c r="C38"/>
  <c r="E120"/>
  <c r="B7" i="7"/>
  <c r="I66" i="6"/>
  <c r="H5"/>
  <c r="H6"/>
  <c r="H7"/>
  <c r="M7" s="1"/>
  <c r="H10"/>
  <c r="M10" s="1"/>
  <c r="H11"/>
  <c r="H12"/>
  <c r="H13"/>
  <c r="H14"/>
  <c r="H15"/>
  <c r="H16"/>
  <c r="H17"/>
  <c r="M17" s="1"/>
  <c r="H19"/>
  <c r="M19" s="1"/>
  <c r="H20"/>
  <c r="M20" s="1"/>
  <c r="H21"/>
  <c r="H22"/>
  <c r="H23"/>
  <c r="H24"/>
  <c r="H25"/>
  <c r="H26"/>
  <c r="H27"/>
  <c r="H28"/>
  <c r="H29"/>
  <c r="H30"/>
  <c r="H31"/>
  <c r="H32"/>
  <c r="H33"/>
  <c r="M33" s="1"/>
  <c r="H36"/>
  <c r="M36" s="1"/>
  <c r="H37"/>
  <c r="M37" s="1"/>
  <c r="H38"/>
  <c r="M38" s="1"/>
  <c r="H39"/>
  <c r="M39" s="1"/>
  <c r="H40"/>
  <c r="H41"/>
  <c r="H42"/>
  <c r="M42" s="1"/>
  <c r="H45"/>
  <c r="M45" s="1"/>
  <c r="H46"/>
  <c r="M46" s="1"/>
  <c r="H47"/>
  <c r="H48"/>
  <c r="H49"/>
  <c r="H50"/>
  <c r="H51"/>
  <c r="H52"/>
  <c r="H53"/>
  <c r="H54"/>
  <c r="H55"/>
  <c r="H56"/>
  <c r="H57"/>
  <c r="H58"/>
  <c r="M58" s="1"/>
  <c r="H60"/>
  <c r="M60" s="1"/>
  <c r="H61"/>
  <c r="M61" s="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4"/>
  <c r="E5" i="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46"/>
  <c r="E48"/>
  <c r="E49"/>
  <c r="E50"/>
  <c r="E51"/>
  <c r="E52"/>
  <c r="E53"/>
  <c r="E56"/>
  <c r="E57"/>
  <c r="E58"/>
  <c r="E59"/>
  <c r="E60"/>
  <c r="E61"/>
  <c r="E62"/>
  <c r="E65"/>
  <c r="E66"/>
  <c r="E67"/>
  <c r="E70"/>
  <c r="E71"/>
  <c r="E72"/>
  <c r="E73"/>
  <c r="E75"/>
  <c r="E76"/>
  <c r="E77"/>
  <c r="E78"/>
  <c r="E79"/>
  <c r="E80"/>
  <c r="E81"/>
  <c r="E83"/>
  <c r="E84"/>
  <c r="E85"/>
  <c r="E86"/>
  <c r="E87"/>
  <c r="E88"/>
  <c r="E89"/>
  <c r="E90"/>
  <c r="E91"/>
  <c r="E92"/>
  <c r="E93"/>
  <c r="E94"/>
  <c r="E95"/>
  <c r="E96"/>
  <c r="E97"/>
  <c r="E98"/>
  <c r="E99"/>
  <c r="E104"/>
  <c r="E111"/>
  <c r="E117"/>
  <c r="E118"/>
  <c r="E119"/>
  <c r="E124"/>
  <c r="E125"/>
  <c r="E127"/>
  <c r="E132"/>
  <c r="E133"/>
  <c r="E134"/>
  <c r="E136"/>
  <c r="E137"/>
  <c r="E138"/>
  <c r="E139"/>
  <c r="E140"/>
  <c r="E141"/>
  <c r="E142"/>
  <c r="E143"/>
  <c r="E144"/>
  <c r="E145"/>
  <c r="E4"/>
  <c r="E3" i="4"/>
  <c r="F4" i="3"/>
  <c r="F5"/>
  <c r="F6"/>
  <c r="F9"/>
  <c r="F11"/>
  <c r="F12"/>
  <c r="F13"/>
  <c r="F14"/>
  <c r="F15"/>
  <c r="F17"/>
  <c r="F18"/>
  <c r="F20"/>
  <c r="F21"/>
  <c r="F22"/>
  <c r="F24"/>
  <c r="F25"/>
  <c r="F26"/>
  <c r="F27"/>
  <c r="F28"/>
  <c r="F29"/>
  <c r="F30"/>
  <c r="F31"/>
  <c r="F32"/>
  <c r="F34"/>
  <c r="F35"/>
  <c r="F36"/>
  <c r="F40"/>
  <c r="F41"/>
  <c r="F43"/>
  <c r="F44"/>
  <c r="F45"/>
  <c r="F47"/>
  <c r="F49"/>
  <c r="F53"/>
  <c r="F54"/>
  <c r="F55"/>
  <c r="F56"/>
  <c r="F57"/>
  <c r="F58"/>
  <c r="F61"/>
  <c r="F62"/>
  <c r="F64"/>
  <c r="F65"/>
  <c r="F67"/>
  <c r="F68"/>
  <c r="F69"/>
  <c r="F70"/>
  <c r="F71"/>
  <c r="F74"/>
  <c r="F76"/>
  <c r="F78"/>
  <c r="F83"/>
  <c r="E4"/>
  <c r="E5"/>
  <c r="E6"/>
  <c r="E7"/>
  <c r="E8"/>
  <c r="E9"/>
  <c r="E11"/>
  <c r="E12"/>
  <c r="E13"/>
  <c r="E14"/>
  <c r="E15"/>
  <c r="E17"/>
  <c r="E18"/>
  <c r="E19"/>
  <c r="E20"/>
  <c r="E21"/>
  <c r="E24"/>
  <c r="E25"/>
  <c r="E26"/>
  <c r="E27"/>
  <c r="E28"/>
  <c r="E29"/>
  <c r="E30"/>
  <c r="E31"/>
  <c r="E34"/>
  <c r="E35"/>
  <c r="E36"/>
  <c r="E37"/>
  <c r="E38"/>
  <c r="E40"/>
  <c r="E41"/>
  <c r="E43"/>
  <c r="E44"/>
  <c r="E47"/>
  <c r="E49"/>
  <c r="E50"/>
  <c r="E53"/>
  <c r="E54"/>
  <c r="E55"/>
  <c r="E56"/>
  <c r="E57"/>
  <c r="E58"/>
  <c r="E61"/>
  <c r="E62"/>
  <c r="E64"/>
  <c r="E65"/>
  <c r="E66"/>
  <c r="E67"/>
  <c r="E68"/>
  <c r="E69"/>
  <c r="E70"/>
  <c r="E74"/>
  <c r="E75"/>
  <c r="E76"/>
  <c r="E78"/>
  <c r="E83"/>
  <c r="E3"/>
  <c r="F3"/>
  <c r="B6"/>
  <c r="B8"/>
  <c r="R138" i="2"/>
  <c r="G138"/>
  <c r="E113" i="6" s="1"/>
  <c r="F138" i="2"/>
  <c r="D127" i="10" s="1"/>
  <c r="E138" i="2"/>
  <c r="D138"/>
  <c r="C138"/>
  <c r="B127" i="10" s="1"/>
  <c r="G137" i="2"/>
  <c r="E112" i="6" s="1"/>
  <c r="F137" i="2"/>
  <c r="D126" i="10" s="1"/>
  <c r="E137" i="2"/>
  <c r="D137"/>
  <c r="C137"/>
  <c r="B126" i="10" s="1"/>
  <c r="E111" i="6"/>
  <c r="C143" i="5"/>
  <c r="R136" i="2"/>
  <c r="G136"/>
  <c r="E110" i="6" s="1"/>
  <c r="F136" i="2"/>
  <c r="D125" i="10" s="1"/>
  <c r="E136" i="2"/>
  <c r="D136"/>
  <c r="C136"/>
  <c r="B125" i="10" s="1"/>
  <c r="R135" i="2"/>
  <c r="G135"/>
  <c r="E109" i="6" s="1"/>
  <c r="F135" i="2"/>
  <c r="D124" i="10" s="1"/>
  <c r="E135" i="2"/>
  <c r="D135"/>
  <c r="C135"/>
  <c r="B124" i="10" s="1"/>
  <c r="G134" i="2"/>
  <c r="E108" i="6" s="1"/>
  <c r="F134" i="2"/>
  <c r="D123" i="10" s="1"/>
  <c r="E134" i="2"/>
  <c r="D134"/>
  <c r="C134"/>
  <c r="B123" i="10" s="1"/>
  <c r="R133" i="2"/>
  <c r="G133"/>
  <c r="E107" i="6" s="1"/>
  <c r="F133" i="2"/>
  <c r="D122" i="10" s="1"/>
  <c r="E133" i="2"/>
  <c r="D133"/>
  <c r="C133"/>
  <c r="B122" i="10" s="1"/>
  <c r="R132" i="2"/>
  <c r="G132"/>
  <c r="E106" i="6" s="1"/>
  <c r="F132" i="2"/>
  <c r="D121" i="10" s="1"/>
  <c r="E132" i="2"/>
  <c r="D132"/>
  <c r="C132"/>
  <c r="B121" i="10" s="1"/>
  <c r="E105" i="6"/>
  <c r="D137" i="5"/>
  <c r="C105" i="6"/>
  <c r="E104"/>
  <c r="E103"/>
  <c r="C135" i="5"/>
  <c r="R130" i="2"/>
  <c r="G130"/>
  <c r="E102" i="6" s="1"/>
  <c r="F130" i="2"/>
  <c r="D119" i="10" s="1"/>
  <c r="E130" i="2"/>
  <c r="D130"/>
  <c r="C130"/>
  <c r="B119" i="10" s="1"/>
  <c r="R127" i="2"/>
  <c r="T127" s="1"/>
  <c r="G127"/>
  <c r="E101" i="6" s="1"/>
  <c r="F127" i="2"/>
  <c r="D116" i="10" s="1"/>
  <c r="E127" i="2"/>
  <c r="D127"/>
  <c r="C127"/>
  <c r="B116" i="10" s="1"/>
  <c r="R126" i="2"/>
  <c r="G126"/>
  <c r="E100" i="6" s="1"/>
  <c r="F126" i="2"/>
  <c r="D115" i="10" s="1"/>
  <c r="E126" i="2"/>
  <c r="D126"/>
  <c r="C126"/>
  <c r="B115" i="10" s="1"/>
  <c r="R125" i="2"/>
  <c r="G125"/>
  <c r="E99" i="6" s="1"/>
  <c r="F125" i="2"/>
  <c r="D114" i="10" s="1"/>
  <c r="E125" i="2"/>
  <c r="D125"/>
  <c r="C125"/>
  <c r="B114" i="10" s="1"/>
  <c r="R124" i="2"/>
  <c r="G124"/>
  <c r="E98" i="6" s="1"/>
  <c r="F124" i="2"/>
  <c r="D113" i="10" s="1"/>
  <c r="E124" i="2"/>
  <c r="D124"/>
  <c r="C124"/>
  <c r="B113" i="10" s="1"/>
  <c r="R123" i="2"/>
  <c r="G123"/>
  <c r="E97" i="6" s="1"/>
  <c r="F123" i="2"/>
  <c r="D112" i="10" s="1"/>
  <c r="E123" i="2"/>
  <c r="D123"/>
  <c r="C123"/>
  <c r="B112" i="10" s="1"/>
  <c r="R122" i="2"/>
  <c r="G122"/>
  <c r="E96" i="6" s="1"/>
  <c r="F122" i="2"/>
  <c r="D111" i="10" s="1"/>
  <c r="E122" i="2"/>
  <c r="D122"/>
  <c r="C122"/>
  <c r="B111" i="10" s="1"/>
  <c r="R121" i="2"/>
  <c r="G121"/>
  <c r="E95" i="6" s="1"/>
  <c r="F121" i="2"/>
  <c r="D110" i="10" s="1"/>
  <c r="E121" i="2"/>
  <c r="D121"/>
  <c r="C121"/>
  <c r="B110" i="10" s="1"/>
  <c r="R120" i="2"/>
  <c r="G120"/>
  <c r="E94" i="6" s="1"/>
  <c r="F120" i="2"/>
  <c r="D109" i="10" s="1"/>
  <c r="E120" i="2"/>
  <c r="D120"/>
  <c r="C120"/>
  <c r="B109" i="10" s="1"/>
  <c r="R119" i="2"/>
  <c r="G119"/>
  <c r="E93" i="6" s="1"/>
  <c r="F119" i="2"/>
  <c r="D108" i="10" s="1"/>
  <c r="E119" i="2"/>
  <c r="D119"/>
  <c r="C119"/>
  <c r="B108" i="10" s="1"/>
  <c r="R118" i="2"/>
  <c r="T118" s="1"/>
  <c r="G118"/>
  <c r="E92" i="6" s="1"/>
  <c r="F118" i="2"/>
  <c r="D107" i="10" s="1"/>
  <c r="E118" i="2"/>
  <c r="C118"/>
  <c r="B107" i="10" s="1"/>
  <c r="R117" i="2"/>
  <c r="G117"/>
  <c r="E91" i="6" s="1"/>
  <c r="F117" i="2"/>
  <c r="D106" i="10" s="1"/>
  <c r="E117" i="2"/>
  <c r="D117"/>
  <c r="C117"/>
  <c r="B106" i="10" s="1"/>
  <c r="R116" i="2"/>
  <c r="T116" s="1"/>
  <c r="G116"/>
  <c r="E90" i="6" s="1"/>
  <c r="F116" i="2"/>
  <c r="D105" i="10" s="1"/>
  <c r="E116" i="2"/>
  <c r="D116"/>
  <c r="C116"/>
  <c r="B105" i="10" s="1"/>
  <c r="R115" i="2"/>
  <c r="G115"/>
  <c r="E89" i="6" s="1"/>
  <c r="F115" i="2"/>
  <c r="D104" i="10" s="1"/>
  <c r="E115" i="2"/>
  <c r="D115"/>
  <c r="C115"/>
  <c r="B104" i="10" s="1"/>
  <c r="G114" i="2"/>
  <c r="E88" i="6" s="1"/>
  <c r="F114" i="2"/>
  <c r="D103" i="10" s="1"/>
  <c r="E114" i="2"/>
  <c r="D114"/>
  <c r="C114"/>
  <c r="B103" i="10" s="1"/>
  <c r="E87" i="6"/>
  <c r="E86"/>
  <c r="D86"/>
  <c r="C103" i="5"/>
  <c r="E85" i="6"/>
  <c r="C85"/>
  <c r="E84"/>
  <c r="D84"/>
  <c r="B99" i="5"/>
  <c r="R104" i="2"/>
  <c r="G104"/>
  <c r="E83" i="6" s="1"/>
  <c r="F104" i="2"/>
  <c r="D93" i="10" s="1"/>
  <c r="E104" i="2"/>
  <c r="R103"/>
  <c r="G103"/>
  <c r="E82" i="6" s="1"/>
  <c r="F103" i="2"/>
  <c r="D92" i="10" s="1"/>
  <c r="E103" i="2"/>
  <c r="G102"/>
  <c r="E81" i="6" s="1"/>
  <c r="F102" i="2"/>
  <c r="D91" i="10" s="1"/>
  <c r="E102" i="2"/>
  <c r="E80" i="6"/>
  <c r="B80"/>
  <c r="R98" i="2"/>
  <c r="G98"/>
  <c r="E79" i="6" s="1"/>
  <c r="F98" i="2"/>
  <c r="D87" i="10" s="1"/>
  <c r="E98" i="2"/>
  <c r="C87" i="10" s="1"/>
  <c r="D98" i="2"/>
  <c r="R97"/>
  <c r="G97"/>
  <c r="E78" i="6" s="1"/>
  <c r="F97" i="2"/>
  <c r="E97"/>
  <c r="D97"/>
  <c r="C97"/>
  <c r="R96"/>
  <c r="G96"/>
  <c r="E77" i="6" s="1"/>
  <c r="F96" i="2"/>
  <c r="E96"/>
  <c r="D96"/>
  <c r="C96"/>
  <c r="G95"/>
  <c r="E76" i="6" s="1"/>
  <c r="F95" i="2"/>
  <c r="E95"/>
  <c r="C95"/>
  <c r="G94"/>
  <c r="E75" i="6" s="1"/>
  <c r="F94" i="2"/>
  <c r="E94"/>
  <c r="C94"/>
  <c r="G93"/>
  <c r="E74" i="6" s="1"/>
  <c r="F93" i="2"/>
  <c r="E93"/>
  <c r="C93"/>
  <c r="G92"/>
  <c r="E73" i="6" s="1"/>
  <c r="F92" i="2"/>
  <c r="E92"/>
  <c r="C92"/>
  <c r="G91"/>
  <c r="E72" i="6" s="1"/>
  <c r="F91" i="2"/>
  <c r="E91"/>
  <c r="C91"/>
  <c r="G90"/>
  <c r="E71" i="6" s="1"/>
  <c r="F90" i="2"/>
  <c r="E90"/>
  <c r="C90"/>
  <c r="G89"/>
  <c r="E70" i="6" s="1"/>
  <c r="F89" i="2"/>
  <c r="E89"/>
  <c r="C89"/>
  <c r="G88"/>
  <c r="E69" i="6" s="1"/>
  <c r="F88" i="2"/>
  <c r="E88"/>
  <c r="C88"/>
  <c r="R85"/>
  <c r="G85"/>
  <c r="E68" i="6" s="1"/>
  <c r="F85" i="2"/>
  <c r="E85"/>
  <c r="D85"/>
  <c r="C85"/>
  <c r="R83"/>
  <c r="G83"/>
  <c r="E67" i="6" s="1"/>
  <c r="F83" i="2"/>
  <c r="E83"/>
  <c r="C83"/>
  <c r="R82"/>
  <c r="G82"/>
  <c r="E66" i="6" s="1"/>
  <c r="F82" i="2"/>
  <c r="E82"/>
  <c r="C82"/>
  <c r="R81"/>
  <c r="G81"/>
  <c r="E65" i="6" s="1"/>
  <c r="F81" i="2"/>
  <c r="E81"/>
  <c r="D81"/>
  <c r="C81"/>
  <c r="R79"/>
  <c r="G79"/>
  <c r="E64" i="6" s="1"/>
  <c r="F79" i="2"/>
  <c r="D72" i="3" s="1"/>
  <c r="E79" i="2"/>
  <c r="C72" i="3" s="1"/>
  <c r="C79" i="2"/>
  <c r="B72" i="3" s="1"/>
  <c r="R78" i="2"/>
  <c r="G78"/>
  <c r="E63" i="6" s="1"/>
  <c r="F78" i="2"/>
  <c r="E78"/>
  <c r="C78"/>
  <c r="R77"/>
  <c r="G77"/>
  <c r="E62" i="6" s="1"/>
  <c r="F77" i="2"/>
  <c r="E77"/>
  <c r="C77"/>
  <c r="R76"/>
  <c r="G76"/>
  <c r="E61" i="6" s="1"/>
  <c r="F76" i="2"/>
  <c r="E76"/>
  <c r="C76"/>
  <c r="R75"/>
  <c r="G75"/>
  <c r="E60" i="6" s="1"/>
  <c r="F75" i="2"/>
  <c r="E75"/>
  <c r="C75"/>
  <c r="O74"/>
  <c r="R74" s="1"/>
  <c r="G74"/>
  <c r="E59" i="6" s="1"/>
  <c r="F74" i="2"/>
  <c r="E74"/>
  <c r="C74"/>
  <c r="R73"/>
  <c r="G73"/>
  <c r="E58" i="6" s="1"/>
  <c r="F73" i="2"/>
  <c r="E73"/>
  <c r="C73"/>
  <c r="R72"/>
  <c r="G72"/>
  <c r="E57" i="6" s="1"/>
  <c r="F72" i="2"/>
  <c r="E72"/>
  <c r="D72"/>
  <c r="C72"/>
  <c r="R70"/>
  <c r="G70"/>
  <c r="E56" i="6" s="1"/>
  <c r="F70" i="2"/>
  <c r="E70"/>
  <c r="C70"/>
  <c r="R69"/>
  <c r="G69"/>
  <c r="E55" i="6" s="1"/>
  <c r="F69" i="2"/>
  <c r="E69"/>
  <c r="D69"/>
  <c r="C69"/>
  <c r="R68"/>
  <c r="G68"/>
  <c r="E54" i="6" s="1"/>
  <c r="F68" i="2"/>
  <c r="E68"/>
  <c r="D68"/>
  <c r="C68"/>
  <c r="R67"/>
  <c r="G67"/>
  <c r="E53" i="6" s="1"/>
  <c r="F67" i="2"/>
  <c r="E67"/>
  <c r="D67"/>
  <c r="C67"/>
  <c r="R66"/>
  <c r="G66"/>
  <c r="E52" i="6" s="1"/>
  <c r="F66" i="2"/>
  <c r="E66"/>
  <c r="D66"/>
  <c r="C66"/>
  <c r="E51" i="6"/>
  <c r="E50"/>
  <c r="R65" i="2"/>
  <c r="G65"/>
  <c r="E49" i="6" s="1"/>
  <c r="F65" i="2"/>
  <c r="E65"/>
  <c r="C65"/>
  <c r="R64"/>
  <c r="G64"/>
  <c r="E48" i="6" s="1"/>
  <c r="F64" i="2"/>
  <c r="E64"/>
  <c r="D64"/>
  <c r="C64"/>
  <c r="R63"/>
  <c r="G63"/>
  <c r="E47" i="6" s="1"/>
  <c r="F63" i="2"/>
  <c r="E63"/>
  <c r="C63"/>
  <c r="R62"/>
  <c r="G62"/>
  <c r="E46" i="6" s="1"/>
  <c r="F62" i="2"/>
  <c r="E62"/>
  <c r="C62"/>
  <c r="G61"/>
  <c r="E45" i="6" s="1"/>
  <c r="F61" i="2"/>
  <c r="E61"/>
  <c r="C61"/>
  <c r="Q59"/>
  <c r="H43" i="6"/>
  <c r="M43" s="1"/>
  <c r="G59" i="2"/>
  <c r="E43" i="6" s="1"/>
  <c r="F59" i="2"/>
  <c r="E59"/>
  <c r="C59"/>
  <c r="R58"/>
  <c r="G58"/>
  <c r="E42" i="6" s="1"/>
  <c r="F58" i="2"/>
  <c r="E58"/>
  <c r="C58"/>
  <c r="R56"/>
  <c r="G56"/>
  <c r="E41" i="6" s="1"/>
  <c r="F56" i="2"/>
  <c r="E56"/>
  <c r="D56"/>
  <c r="C56"/>
  <c r="R55"/>
  <c r="G55"/>
  <c r="E40" i="6" s="1"/>
  <c r="F55" i="2"/>
  <c r="D46" i="3" s="1"/>
  <c r="E55" i="2"/>
  <c r="C46" i="3" s="1"/>
  <c r="C55" i="2"/>
  <c r="B46" i="3" s="1"/>
  <c r="R54" i="2"/>
  <c r="G54"/>
  <c r="E39" i="6" s="1"/>
  <c r="F54" i="2"/>
  <c r="E54"/>
  <c r="C54"/>
  <c r="G53"/>
  <c r="E38" i="6" s="1"/>
  <c r="F53" i="2"/>
  <c r="E53"/>
  <c r="C53"/>
  <c r="R51"/>
  <c r="G51"/>
  <c r="E37" i="6" s="1"/>
  <c r="F51" i="2"/>
  <c r="E51"/>
  <c r="C51"/>
  <c r="G50"/>
  <c r="E36" i="6" s="1"/>
  <c r="F50" i="2"/>
  <c r="E50"/>
  <c r="D49"/>
  <c r="C50"/>
  <c r="O48"/>
  <c r="R48" s="1"/>
  <c r="G48"/>
  <c r="E35" i="6" s="1"/>
  <c r="F48" i="2"/>
  <c r="E48"/>
  <c r="D48"/>
  <c r="C48"/>
  <c r="Q47"/>
  <c r="O47"/>
  <c r="F37" i="3" s="1"/>
  <c r="G47" i="2"/>
  <c r="E34" i="6" s="1"/>
  <c r="F47" i="2"/>
  <c r="E47"/>
  <c r="D47"/>
  <c r="C47"/>
  <c r="R46"/>
  <c r="G46"/>
  <c r="E33" i="6" s="1"/>
  <c r="F46" i="2"/>
  <c r="E46"/>
  <c r="D46"/>
  <c r="C46"/>
  <c r="R45"/>
  <c r="G45"/>
  <c r="E32" i="6" s="1"/>
  <c r="F45" i="2"/>
  <c r="E45"/>
  <c r="D45"/>
  <c r="C45"/>
  <c r="R44"/>
  <c r="G44"/>
  <c r="E31" i="6" s="1"/>
  <c r="F44" i="2"/>
  <c r="E44"/>
  <c r="D44"/>
  <c r="C44"/>
  <c r="R43"/>
  <c r="G43"/>
  <c r="E30" i="6" s="1"/>
  <c r="F43" i="2"/>
  <c r="D33" i="3" s="1"/>
  <c r="E43" i="2"/>
  <c r="C33" i="3" s="1"/>
  <c r="D43" i="2"/>
  <c r="C43"/>
  <c r="B33" i="3" s="1"/>
  <c r="R42" i="2"/>
  <c r="G42"/>
  <c r="E29" i="6" s="1"/>
  <c r="F42" i="2"/>
  <c r="E42"/>
  <c r="D42"/>
  <c r="C42"/>
  <c r="R41"/>
  <c r="G41"/>
  <c r="E28" i="6" s="1"/>
  <c r="F41" i="2"/>
  <c r="E41"/>
  <c r="D41"/>
  <c r="C41"/>
  <c r="R40"/>
  <c r="G40"/>
  <c r="E27" i="6" s="1"/>
  <c r="F40" i="2"/>
  <c r="E40"/>
  <c r="D40"/>
  <c r="C40"/>
  <c r="R39"/>
  <c r="G39"/>
  <c r="E26" i="6" s="1"/>
  <c r="F39" i="2"/>
  <c r="E39"/>
  <c r="D39"/>
  <c r="C39"/>
  <c r="R38"/>
  <c r="G38"/>
  <c r="E25" i="6" s="1"/>
  <c r="F38" i="2"/>
  <c r="E38"/>
  <c r="D38"/>
  <c r="C38"/>
  <c r="R37"/>
  <c r="G37"/>
  <c r="E24" i="6" s="1"/>
  <c r="F37" i="2"/>
  <c r="E37"/>
  <c r="C37"/>
  <c r="R36"/>
  <c r="G36"/>
  <c r="E23" i="6" s="1"/>
  <c r="F36" i="2"/>
  <c r="E36"/>
  <c r="C36"/>
  <c r="R35"/>
  <c r="G35"/>
  <c r="E22" i="6" s="1"/>
  <c r="F35" i="2"/>
  <c r="E35"/>
  <c r="D35"/>
  <c r="C35"/>
  <c r="R34"/>
  <c r="G34"/>
  <c r="E21" i="6" s="1"/>
  <c r="F34" i="2"/>
  <c r="D23" i="3" s="1"/>
  <c r="E34" i="2"/>
  <c r="C23" i="3" s="1"/>
  <c r="C34" i="2"/>
  <c r="B23" i="3" s="1"/>
  <c r="R33" i="2"/>
  <c r="G33"/>
  <c r="E20" i="6" s="1"/>
  <c r="F33" i="2"/>
  <c r="E33"/>
  <c r="C33"/>
  <c r="R32"/>
  <c r="G32"/>
  <c r="E19" i="6" s="1"/>
  <c r="F32" i="2"/>
  <c r="E32"/>
  <c r="C32"/>
  <c r="Q31"/>
  <c r="O31"/>
  <c r="R31" s="1"/>
  <c r="G31"/>
  <c r="E18" i="6" s="1"/>
  <c r="F31" i="2"/>
  <c r="E31"/>
  <c r="C31"/>
  <c r="R30"/>
  <c r="G30"/>
  <c r="E17" i="6" s="1"/>
  <c r="F30" i="2"/>
  <c r="E30"/>
  <c r="D30"/>
  <c r="C30"/>
  <c r="R29"/>
  <c r="G29"/>
  <c r="E16" i="6" s="1"/>
  <c r="F29" i="2"/>
  <c r="E29"/>
  <c r="D29"/>
  <c r="C29"/>
  <c r="R27"/>
  <c r="G27"/>
  <c r="E15" i="6" s="1"/>
  <c r="F27" i="2"/>
  <c r="E27"/>
  <c r="D27"/>
  <c r="C27"/>
  <c r="R26"/>
  <c r="G26"/>
  <c r="E14" i="6" s="1"/>
  <c r="F26" i="2"/>
  <c r="E26"/>
  <c r="D26"/>
  <c r="C26"/>
  <c r="R25"/>
  <c r="G25"/>
  <c r="E13" i="6" s="1"/>
  <c r="F25" i="2"/>
  <c r="E25"/>
  <c r="D25"/>
  <c r="C25"/>
  <c r="R24"/>
  <c r="G24"/>
  <c r="E12" i="6" s="1"/>
  <c r="F24" i="2"/>
  <c r="E24"/>
  <c r="D24"/>
  <c r="C24"/>
  <c r="R23"/>
  <c r="G23"/>
  <c r="E11" i="6" s="1"/>
  <c r="F23" i="2"/>
  <c r="E23"/>
  <c r="C23"/>
  <c r="R21"/>
  <c r="G21"/>
  <c r="E10" i="6" s="1"/>
  <c r="F21" i="2"/>
  <c r="E21"/>
  <c r="C21"/>
  <c r="F8" i="3"/>
  <c r="G20" i="2"/>
  <c r="E9" i="6" s="1"/>
  <c r="F20" i="2"/>
  <c r="E20"/>
  <c r="C20"/>
  <c r="O19"/>
  <c r="F7" i="3" s="1"/>
  <c r="G19" i="2"/>
  <c r="E8" i="6" s="1"/>
  <c r="F19" i="2"/>
  <c r="E19"/>
  <c r="C19"/>
  <c r="R18"/>
  <c r="G18"/>
  <c r="E7" i="6" s="1"/>
  <c r="F18" i="2"/>
  <c r="E18"/>
  <c r="D18"/>
  <c r="C18"/>
  <c r="R17"/>
  <c r="G17"/>
  <c r="E6" i="6" s="1"/>
  <c r="F17" i="2"/>
  <c r="E17"/>
  <c r="D17"/>
  <c r="C17"/>
  <c r="R16"/>
  <c r="G16"/>
  <c r="E5" i="6" s="1"/>
  <c r="F16" i="2"/>
  <c r="E16"/>
  <c r="C16"/>
  <c r="B4" i="3" s="1"/>
  <c r="R15" i="2"/>
  <c r="G15"/>
  <c r="E4" i="6" s="1"/>
  <c r="F15" i="2"/>
  <c r="E15"/>
  <c r="D15"/>
  <c r="J13"/>
  <c r="G13" s="1"/>
  <c r="S15" s="1"/>
  <c r="S16" s="1"/>
  <c r="S17" s="1"/>
  <c r="S18" s="1"/>
  <c r="S19" s="1"/>
  <c r="S20" s="1"/>
  <c r="S21" s="1"/>
  <c r="S22" s="1"/>
  <c r="C95" i="5"/>
  <c r="I26" i="6"/>
  <c r="L41" i="5"/>
  <c r="P41" s="1"/>
  <c r="L42"/>
  <c r="P42" s="1"/>
  <c r="I113"/>
  <c r="L112"/>
  <c r="Q112" s="1"/>
  <c r="L135"/>
  <c r="P135" s="1"/>
  <c r="D60" i="3" l="1"/>
  <c r="D59"/>
  <c r="B59"/>
  <c r="B60"/>
  <c r="C59"/>
  <c r="C60"/>
  <c r="B7" i="2"/>
  <c r="C6" i="4"/>
  <c r="C6" i="10"/>
  <c r="D4" i="4"/>
  <c r="D4" i="10"/>
  <c r="D6" i="4"/>
  <c r="D6" i="10"/>
  <c r="D8" i="4"/>
  <c r="D8" i="10"/>
  <c r="D11" i="4"/>
  <c r="D11" i="10"/>
  <c r="D13" i="4"/>
  <c r="D13" i="10"/>
  <c r="D15" i="4"/>
  <c r="D15" i="10"/>
  <c r="D18" i="4"/>
  <c r="D18" i="10"/>
  <c r="C19" i="4"/>
  <c r="C19" i="10"/>
  <c r="D21" i="4"/>
  <c r="D21" i="10"/>
  <c r="C22" i="4"/>
  <c r="C22" i="10"/>
  <c r="B23" i="4"/>
  <c r="B23" i="10"/>
  <c r="D24" i="4"/>
  <c r="D24" i="10"/>
  <c r="C25" i="4"/>
  <c r="C25" i="10"/>
  <c r="B26" i="4"/>
  <c r="B26" i="10"/>
  <c r="C27" i="4"/>
  <c r="C27" i="10"/>
  <c r="B28" i="4"/>
  <c r="B28" i="10"/>
  <c r="C29" i="4"/>
  <c r="C29" i="10"/>
  <c r="B30" i="4"/>
  <c r="B30" i="10"/>
  <c r="C31" i="4"/>
  <c r="C31" i="10"/>
  <c r="B32" i="4"/>
  <c r="B32" i="10"/>
  <c r="C33" i="4"/>
  <c r="C33" i="10"/>
  <c r="B34" i="4"/>
  <c r="B34" i="10"/>
  <c r="C35" i="4"/>
  <c r="C35" i="10"/>
  <c r="D36" i="4"/>
  <c r="D36" i="10"/>
  <c r="B39" i="4"/>
  <c r="B39" i="10"/>
  <c r="D43" i="4"/>
  <c r="D43" i="10"/>
  <c r="D46" i="4"/>
  <c r="D46" i="10"/>
  <c r="C49" i="4"/>
  <c r="C49" i="10"/>
  <c r="D51" i="4"/>
  <c r="D51" i="10"/>
  <c r="B54" i="4"/>
  <c r="B54" i="10"/>
  <c r="C55" i="4"/>
  <c r="C55" i="10"/>
  <c r="B56" i="4"/>
  <c r="B56" i="10"/>
  <c r="C57" i="4"/>
  <c r="C57" i="10"/>
  <c r="B58" i="4"/>
  <c r="B58" i="10"/>
  <c r="D60" i="4"/>
  <c r="D60" i="10"/>
  <c r="C61" i="4"/>
  <c r="C61" i="10"/>
  <c r="B62" i="4"/>
  <c r="B62" i="10"/>
  <c r="D64" i="4"/>
  <c r="D64" i="10"/>
  <c r="C65" i="4"/>
  <c r="C65" i="10"/>
  <c r="B66" i="4"/>
  <c r="B66" i="10"/>
  <c r="C69" i="4"/>
  <c r="C69" i="10"/>
  <c r="B70" i="4"/>
  <c r="B70" i="10"/>
  <c r="C73" i="4"/>
  <c r="C73" i="10"/>
  <c r="B76" i="4"/>
  <c r="B76" i="10"/>
  <c r="B77" i="4"/>
  <c r="B77" i="10"/>
  <c r="B78" i="4"/>
  <c r="B78" i="10"/>
  <c r="B79" i="4"/>
  <c r="B79" i="10"/>
  <c r="B80" i="4"/>
  <c r="B81" i="10"/>
  <c r="B81" i="4"/>
  <c r="B82" i="10"/>
  <c r="B82" i="4"/>
  <c r="B83" i="10"/>
  <c r="B83" i="4"/>
  <c r="B84" i="10"/>
  <c r="B84" i="4"/>
  <c r="B85" i="10"/>
  <c r="C85" i="4"/>
  <c r="C86" i="10"/>
  <c r="C104" i="4"/>
  <c r="C105" i="10"/>
  <c r="C123" i="4"/>
  <c r="C124" i="10"/>
  <c r="C48" i="4"/>
  <c r="C48" i="10"/>
  <c r="B3" i="3"/>
  <c r="B3" i="10"/>
  <c r="C4" i="4"/>
  <c r="C4" i="10"/>
  <c r="B5" i="4"/>
  <c r="B5" i="10"/>
  <c r="B7" i="4"/>
  <c r="B7" i="10"/>
  <c r="C8" i="4"/>
  <c r="C8" i="10"/>
  <c r="C11" i="4"/>
  <c r="C11" i="10"/>
  <c r="B12" i="4"/>
  <c r="B12" i="10"/>
  <c r="C13" i="4"/>
  <c r="C13" i="10"/>
  <c r="B14" i="4"/>
  <c r="B14" i="10"/>
  <c r="C15" i="4"/>
  <c r="C15" i="10"/>
  <c r="B17" i="4"/>
  <c r="B17" i="10"/>
  <c r="C18" i="4"/>
  <c r="C18" i="10"/>
  <c r="B19" i="4"/>
  <c r="B19" i="10"/>
  <c r="C21" i="4"/>
  <c r="C21" i="10"/>
  <c r="B22" i="4"/>
  <c r="B22" i="10"/>
  <c r="D23" i="4"/>
  <c r="D23" i="10"/>
  <c r="C24" i="4"/>
  <c r="C24" i="10"/>
  <c r="B25" i="4"/>
  <c r="B25" i="10"/>
  <c r="D26" i="4"/>
  <c r="D26" i="10"/>
  <c r="D28" i="4"/>
  <c r="D28" i="10"/>
  <c r="D30" i="4"/>
  <c r="D30" i="10"/>
  <c r="D32" i="4"/>
  <c r="D32" i="10"/>
  <c r="D34" i="4"/>
  <c r="D34" i="10"/>
  <c r="C36" i="4"/>
  <c r="C36" i="10"/>
  <c r="B38" i="4"/>
  <c r="B38" i="10"/>
  <c r="D41" i="4"/>
  <c r="D41" i="10"/>
  <c r="D42" i="4"/>
  <c r="D42" i="10"/>
  <c r="C43" i="4"/>
  <c r="C43" i="10"/>
  <c r="B44" i="4"/>
  <c r="B44" i="10"/>
  <c r="C46" i="4"/>
  <c r="C46" i="10"/>
  <c r="B47" i="4"/>
  <c r="B47" i="10"/>
  <c r="B50" i="4"/>
  <c r="B50" i="10"/>
  <c r="C51" i="4"/>
  <c r="C51" i="10"/>
  <c r="B52" i="4"/>
  <c r="B52" i="10"/>
  <c r="D53" i="4"/>
  <c r="D53" i="10"/>
  <c r="D54" i="4"/>
  <c r="D54" i="10"/>
  <c r="D56" i="4"/>
  <c r="D56" i="10"/>
  <c r="C60" i="4"/>
  <c r="C60" i="10"/>
  <c r="B61" i="4"/>
  <c r="B61" i="10"/>
  <c r="D63" i="4"/>
  <c r="D63" i="10"/>
  <c r="C64" i="4"/>
  <c r="C64" i="10"/>
  <c r="B65" i="4"/>
  <c r="B65" i="10"/>
  <c r="D67" i="4"/>
  <c r="D67" i="10"/>
  <c r="D71" i="4"/>
  <c r="D71" i="10"/>
  <c r="D84" i="4"/>
  <c r="D85" i="10"/>
  <c r="C90" i="4"/>
  <c r="C91" i="10"/>
  <c r="C106" i="4"/>
  <c r="C107" i="10"/>
  <c r="C108" i="4"/>
  <c r="C109" i="10"/>
  <c r="C110" i="4"/>
  <c r="C111" i="10"/>
  <c r="C112" i="4"/>
  <c r="C113" i="10"/>
  <c r="C114" i="4"/>
  <c r="C115" i="10"/>
  <c r="C118" i="4"/>
  <c r="C119" i="10"/>
  <c r="C120" i="4"/>
  <c r="C121" i="10"/>
  <c r="C122" i="4"/>
  <c r="C123" i="10"/>
  <c r="C126" i="4"/>
  <c r="C127" i="10"/>
  <c r="D48" i="4"/>
  <c r="D48" i="10"/>
  <c r="B9" i="4"/>
  <c r="B9" i="10"/>
  <c r="D20" i="4"/>
  <c r="D20" i="10"/>
  <c r="D3" i="3"/>
  <c r="M3" s="1"/>
  <c r="C7" i="7" s="1"/>
  <c r="D3" i="10"/>
  <c r="D5" i="4"/>
  <c r="D5" i="10"/>
  <c r="D7" i="4"/>
  <c r="D7" i="10"/>
  <c r="D9" i="4"/>
  <c r="D9" i="10"/>
  <c r="D12" i="4"/>
  <c r="D12" i="10"/>
  <c r="D14" i="4"/>
  <c r="D14" i="10"/>
  <c r="D17" i="4"/>
  <c r="D17" i="10"/>
  <c r="C20" i="4"/>
  <c r="C20" i="10"/>
  <c r="B21" i="4"/>
  <c r="B21" i="10"/>
  <c r="C23" i="4"/>
  <c r="C23" i="10"/>
  <c r="B24" i="4"/>
  <c r="B24" i="10"/>
  <c r="C26" i="4"/>
  <c r="C26" i="10"/>
  <c r="B27" i="4"/>
  <c r="B27" i="10"/>
  <c r="C28" i="4"/>
  <c r="C28" i="10"/>
  <c r="B29" i="4"/>
  <c r="B29" i="10"/>
  <c r="C30" i="4"/>
  <c r="C30" i="10"/>
  <c r="B31" i="4"/>
  <c r="B31" i="10"/>
  <c r="C32" i="4"/>
  <c r="C32" i="10"/>
  <c r="B33" i="4"/>
  <c r="B33" i="10"/>
  <c r="C34" i="4"/>
  <c r="C34" i="10"/>
  <c r="B35" i="4"/>
  <c r="B35" i="10"/>
  <c r="D39" i="4"/>
  <c r="D39" i="10"/>
  <c r="C41" i="4"/>
  <c r="C41" i="10"/>
  <c r="C42" i="4"/>
  <c r="C42" i="10"/>
  <c r="B43" i="4"/>
  <c r="B43" i="10"/>
  <c r="D44" i="4"/>
  <c r="D44" i="10"/>
  <c r="D47" i="4"/>
  <c r="D47" i="10"/>
  <c r="B49" i="4"/>
  <c r="B49" i="10"/>
  <c r="D50" i="4"/>
  <c r="D50" i="10"/>
  <c r="D52" i="4"/>
  <c r="D52" i="10"/>
  <c r="C53" i="4"/>
  <c r="C53" i="10"/>
  <c r="C54" i="4"/>
  <c r="C54" i="10"/>
  <c r="B55" i="4"/>
  <c r="B55" i="10"/>
  <c r="C56" i="4"/>
  <c r="C56" i="10"/>
  <c r="B57" i="4"/>
  <c r="B57" i="10"/>
  <c r="D58" i="4"/>
  <c r="D58" i="10"/>
  <c r="D62" i="4"/>
  <c r="D62" i="10"/>
  <c r="C63" i="4"/>
  <c r="C63" i="10"/>
  <c r="B64" i="4"/>
  <c r="B64" i="10"/>
  <c r="D66" i="4"/>
  <c r="D66" i="10"/>
  <c r="C67" i="4"/>
  <c r="C67" i="10"/>
  <c r="B69" i="4"/>
  <c r="B69" i="10"/>
  <c r="D70" i="4"/>
  <c r="D70" i="10"/>
  <c r="C71" i="4"/>
  <c r="C71" i="10"/>
  <c r="B73" i="4"/>
  <c r="B73" i="10"/>
  <c r="D76" i="4"/>
  <c r="D76" i="10"/>
  <c r="D77" i="4"/>
  <c r="D77" i="10"/>
  <c r="D78" i="4"/>
  <c r="D78" i="10"/>
  <c r="D79" i="4"/>
  <c r="D79" i="10"/>
  <c r="D80" i="4"/>
  <c r="D81" i="10"/>
  <c r="D81" i="4"/>
  <c r="D82" i="10"/>
  <c r="D82" i="4"/>
  <c r="D83" i="10"/>
  <c r="D83" i="4"/>
  <c r="D84" i="10"/>
  <c r="C84" i="4"/>
  <c r="C85" i="10"/>
  <c r="B85" i="4"/>
  <c r="B86" i="10"/>
  <c r="C91" i="4"/>
  <c r="C92" i="10"/>
  <c r="C92" i="4"/>
  <c r="C93" i="10"/>
  <c r="C103" i="4"/>
  <c r="C104" i="10"/>
  <c r="C105" i="4"/>
  <c r="C106" i="10"/>
  <c r="C124" i="4"/>
  <c r="C125" i="10"/>
  <c r="C125" i="4"/>
  <c r="C126" i="10"/>
  <c r="C3" i="3"/>
  <c r="C3" i="10"/>
  <c r="B4" i="4"/>
  <c r="B4" i="10"/>
  <c r="C5" i="4"/>
  <c r="C5" i="10"/>
  <c r="B6" i="4"/>
  <c r="B6" i="10"/>
  <c r="C7" i="4"/>
  <c r="C7" i="10"/>
  <c r="B8" i="4"/>
  <c r="B8" i="10"/>
  <c r="C9" i="4"/>
  <c r="C9" i="10"/>
  <c r="B11" i="4"/>
  <c r="B11" i="10"/>
  <c r="C12" i="4"/>
  <c r="C12" i="10"/>
  <c r="B13" i="4"/>
  <c r="B13" i="10"/>
  <c r="C14" i="4"/>
  <c r="C14" i="10"/>
  <c r="B15" i="4"/>
  <c r="B15" i="10"/>
  <c r="C17" i="4"/>
  <c r="C17" i="10"/>
  <c r="B18" i="4"/>
  <c r="B18" i="10"/>
  <c r="D19" i="4"/>
  <c r="D19" i="10"/>
  <c r="B20" i="4"/>
  <c r="B20" i="10"/>
  <c r="D22" i="4"/>
  <c r="D22" i="10"/>
  <c r="D25" i="4"/>
  <c r="D25" i="10"/>
  <c r="D27" i="4"/>
  <c r="D27" i="10"/>
  <c r="D29" i="4"/>
  <c r="D29" i="10"/>
  <c r="D31" i="4"/>
  <c r="D31" i="10"/>
  <c r="D33" i="4"/>
  <c r="D33" i="10"/>
  <c r="D35" i="4"/>
  <c r="D35" i="10"/>
  <c r="B36" i="4"/>
  <c r="B36" i="10"/>
  <c r="C38" i="4"/>
  <c r="C38" i="10"/>
  <c r="C39" i="4"/>
  <c r="C39" i="10"/>
  <c r="B41" i="4"/>
  <c r="B41" i="10"/>
  <c r="B42" i="4"/>
  <c r="B42" i="10"/>
  <c r="C44" i="4"/>
  <c r="C44" i="10"/>
  <c r="B46" i="4"/>
  <c r="B46" i="10"/>
  <c r="C47" i="4"/>
  <c r="C47" i="10"/>
  <c r="D49" i="4"/>
  <c r="D49" i="10"/>
  <c r="C50" i="4"/>
  <c r="C50" i="10"/>
  <c r="B51" i="4"/>
  <c r="B51" i="10"/>
  <c r="C52" i="4"/>
  <c r="C52" i="10"/>
  <c r="B53" i="4"/>
  <c r="B53" i="10"/>
  <c r="D55" i="4"/>
  <c r="D55" i="10"/>
  <c r="D57" i="4"/>
  <c r="D57" i="10"/>
  <c r="C58" i="4"/>
  <c r="C58" i="10"/>
  <c r="B60" i="4"/>
  <c r="B60" i="10"/>
  <c r="D61" i="4"/>
  <c r="D61" i="10"/>
  <c r="C62" i="4"/>
  <c r="C62" i="10"/>
  <c r="B63" i="4"/>
  <c r="B63" i="10"/>
  <c r="D65" i="4"/>
  <c r="D65" i="10"/>
  <c r="C66" i="4"/>
  <c r="C66" i="10"/>
  <c r="B67" i="4"/>
  <c r="B67" i="10"/>
  <c r="D69" i="4"/>
  <c r="D69" i="10"/>
  <c r="C70" i="4"/>
  <c r="C70" i="10"/>
  <c r="B71" i="4"/>
  <c r="B71" i="10"/>
  <c r="D73" i="4"/>
  <c r="D73" i="10"/>
  <c r="C76" i="4"/>
  <c r="C76" i="10"/>
  <c r="C77" i="4"/>
  <c r="C77" i="10"/>
  <c r="C78" i="4"/>
  <c r="C78" i="10"/>
  <c r="C79" i="4"/>
  <c r="C79" i="10"/>
  <c r="C80" i="4"/>
  <c r="C81" i="10"/>
  <c r="C81" i="4"/>
  <c r="C82" i="10"/>
  <c r="C82" i="4"/>
  <c r="C83" i="10"/>
  <c r="C83" i="4"/>
  <c r="C84" i="10"/>
  <c r="D85" i="4"/>
  <c r="D86" i="10"/>
  <c r="C102" i="4"/>
  <c r="C103" i="10"/>
  <c r="C107" i="4"/>
  <c r="C108" i="10"/>
  <c r="C109" i="4"/>
  <c r="C110" i="10"/>
  <c r="C111" i="4"/>
  <c r="C112" i="10"/>
  <c r="C113" i="4"/>
  <c r="C114" i="10"/>
  <c r="C115" i="4"/>
  <c r="C116" i="10"/>
  <c r="C121" i="4"/>
  <c r="C122" i="10"/>
  <c r="B48" i="4"/>
  <c r="B48" i="10"/>
  <c r="D38" i="4"/>
  <c r="D38" i="10"/>
  <c r="F106" i="4"/>
  <c r="F107" i="10"/>
  <c r="H107" s="1"/>
  <c r="F115" i="4"/>
  <c r="F116" i="10"/>
  <c r="H116" s="1"/>
  <c r="F104" i="4"/>
  <c r="F105" i="10"/>
  <c r="H105" s="1"/>
  <c r="S23" i="2"/>
  <c r="S24" s="1"/>
  <c r="S25" s="1"/>
  <c r="S26" s="1"/>
  <c r="S27" s="1"/>
  <c r="S28" s="1"/>
  <c r="T22"/>
  <c r="C93" i="3"/>
  <c r="C86" i="4"/>
  <c r="D112" i="3"/>
  <c r="D104" i="4"/>
  <c r="B116" i="3"/>
  <c r="B108" i="4"/>
  <c r="B118" i="3"/>
  <c r="B110" i="4"/>
  <c r="B120" i="3"/>
  <c r="B112" i="4"/>
  <c r="B122" i="3"/>
  <c r="B114" i="4"/>
  <c r="B126" i="3"/>
  <c r="B118" i="4"/>
  <c r="B128" i="3"/>
  <c r="B120" i="4"/>
  <c r="B130" i="3"/>
  <c r="B122" i="4"/>
  <c r="D131" i="3"/>
  <c r="D123" i="4"/>
  <c r="B134" i="3"/>
  <c r="B126" i="4"/>
  <c r="D97" i="3"/>
  <c r="D90" i="4"/>
  <c r="B111" i="3"/>
  <c r="B103" i="4"/>
  <c r="B113" i="3"/>
  <c r="B105" i="4"/>
  <c r="D114" i="3"/>
  <c r="D106" i="4"/>
  <c r="D116" i="3"/>
  <c r="D108" i="4"/>
  <c r="D118" i="3"/>
  <c r="D110" i="4"/>
  <c r="D120" i="3"/>
  <c r="D112" i="4"/>
  <c r="D122" i="3"/>
  <c r="D114" i="4"/>
  <c r="D126" i="3"/>
  <c r="D118" i="4"/>
  <c r="D128" i="3"/>
  <c r="D120" i="4"/>
  <c r="D130" i="3"/>
  <c r="D122" i="4"/>
  <c r="B132" i="3"/>
  <c r="B124" i="4"/>
  <c r="B133" i="3"/>
  <c r="B125" i="4"/>
  <c r="D134" i="3"/>
  <c r="D126" i="4"/>
  <c r="D98" i="3"/>
  <c r="D91" i="4"/>
  <c r="D99" i="3"/>
  <c r="D92" i="4"/>
  <c r="B110" i="3"/>
  <c r="B102" i="4"/>
  <c r="D111" i="3"/>
  <c r="D103" i="4"/>
  <c r="D113" i="3"/>
  <c r="D105" i="4"/>
  <c r="B115" i="3"/>
  <c r="B107" i="4"/>
  <c r="B117" i="3"/>
  <c r="B109" i="4"/>
  <c r="B119" i="3"/>
  <c r="B111" i="4"/>
  <c r="B121" i="3"/>
  <c r="B113" i="4"/>
  <c r="B123" i="3"/>
  <c r="B115" i="4"/>
  <c r="B129" i="3"/>
  <c r="B121" i="4"/>
  <c r="D132" i="3"/>
  <c r="D124" i="4"/>
  <c r="D133" i="3"/>
  <c r="D125" i="4"/>
  <c r="D93" i="3"/>
  <c r="D86" i="4"/>
  <c r="D110" i="3"/>
  <c r="D102" i="4"/>
  <c r="B112" i="3"/>
  <c r="B104" i="4"/>
  <c r="B114" i="3"/>
  <c r="B106" i="4"/>
  <c r="D115" i="3"/>
  <c r="D107" i="4"/>
  <c r="D117" i="3"/>
  <c r="D109" i="4"/>
  <c r="D119" i="3"/>
  <c r="D111" i="4"/>
  <c r="D121" i="3"/>
  <c r="D113" i="4"/>
  <c r="D123" i="3"/>
  <c r="D115" i="4"/>
  <c r="D129" i="3"/>
  <c r="D121" i="4"/>
  <c r="B131" i="3"/>
  <c r="B123" i="4"/>
  <c r="C84" i="3"/>
  <c r="C85"/>
  <c r="C86"/>
  <c r="C87"/>
  <c r="C88"/>
  <c r="C89"/>
  <c r="C90"/>
  <c r="D92"/>
  <c r="C125"/>
  <c r="C114"/>
  <c r="C116"/>
  <c r="C118"/>
  <c r="C120"/>
  <c r="C122"/>
  <c r="C129"/>
  <c r="B84"/>
  <c r="B85"/>
  <c r="B86"/>
  <c r="B87"/>
  <c r="B88"/>
  <c r="B89"/>
  <c r="B90"/>
  <c r="B91"/>
  <c r="C92"/>
  <c r="C111"/>
  <c r="C131"/>
  <c r="D91"/>
  <c r="C100"/>
  <c r="C113"/>
  <c r="C115"/>
  <c r="C117"/>
  <c r="C119"/>
  <c r="C121"/>
  <c r="C126"/>
  <c r="C128"/>
  <c r="C130"/>
  <c r="C134"/>
  <c r="D84"/>
  <c r="D85"/>
  <c r="D86"/>
  <c r="D87"/>
  <c r="D88"/>
  <c r="D89"/>
  <c r="D90"/>
  <c r="C91"/>
  <c r="B92"/>
  <c r="C101"/>
  <c r="C102"/>
  <c r="C110"/>
  <c r="C112"/>
  <c r="C132"/>
  <c r="C133"/>
  <c r="B74"/>
  <c r="D74"/>
  <c r="C74"/>
  <c r="C6"/>
  <c r="C9" i="6"/>
  <c r="B12" i="3"/>
  <c r="D7" i="6"/>
  <c r="D9"/>
  <c r="D11" i="5"/>
  <c r="D13" i="3"/>
  <c r="D15" i="6"/>
  <c r="D18" i="3"/>
  <c r="C19"/>
  <c r="C22"/>
  <c r="B24"/>
  <c r="B27"/>
  <c r="B27" i="5"/>
  <c r="B29" i="3"/>
  <c r="B29" i="5"/>
  <c r="B31" i="3"/>
  <c r="C30" i="5"/>
  <c r="B31"/>
  <c r="B34" i="3"/>
  <c r="B33" i="5"/>
  <c r="B36" i="3"/>
  <c r="D35" i="6"/>
  <c r="B37"/>
  <c r="B41" i="3"/>
  <c r="D40" i="6"/>
  <c r="D49" i="3"/>
  <c r="C45" i="6"/>
  <c r="D47"/>
  <c r="D66" i="5"/>
  <c r="D62" i="3"/>
  <c r="D72" i="5"/>
  <c r="D67" i="3"/>
  <c r="D71"/>
  <c r="D81" i="5"/>
  <c r="D73" i="6"/>
  <c r="C77"/>
  <c r="C94" i="5"/>
  <c r="D97"/>
  <c r="D88" i="6"/>
  <c r="C89"/>
  <c r="D93"/>
  <c r="D128" i="5"/>
  <c r="C112" i="6"/>
  <c r="C13" i="5"/>
  <c r="B14" i="6"/>
  <c r="B14" i="3"/>
  <c r="B16" i="6"/>
  <c r="B17" i="3"/>
  <c r="C17" i="6"/>
  <c r="B18" i="5"/>
  <c r="B19" i="3"/>
  <c r="B21" i="6"/>
  <c r="B22" i="3"/>
  <c r="D22" i="5"/>
  <c r="C23"/>
  <c r="B26" i="3"/>
  <c r="D27" i="5"/>
  <c r="D31" i="3"/>
  <c r="D34"/>
  <c r="D36"/>
  <c r="C35" i="6"/>
  <c r="B40" i="3"/>
  <c r="D48" i="5"/>
  <c r="D44" i="3"/>
  <c r="C40" i="6"/>
  <c r="B41"/>
  <c r="B47" i="3"/>
  <c r="C52" i="5"/>
  <c r="B50" i="3"/>
  <c r="B53"/>
  <c r="C47" i="6"/>
  <c r="B55" i="3"/>
  <c r="B58"/>
  <c r="B55" i="6"/>
  <c r="B57"/>
  <c r="B64" i="3"/>
  <c r="C65"/>
  <c r="B66"/>
  <c r="C74" i="5"/>
  <c r="B68" i="3"/>
  <c r="C69"/>
  <c r="B70"/>
  <c r="D66" i="6"/>
  <c r="C81" i="5"/>
  <c r="B78" i="3"/>
  <c r="C73" i="6"/>
  <c r="C96" i="5"/>
  <c r="C97"/>
  <c r="C93" i="6"/>
  <c r="C95"/>
  <c r="C128" i="5"/>
  <c r="C101" i="6"/>
  <c r="B113"/>
  <c r="B51" i="3"/>
  <c r="B8" i="6"/>
  <c r="C11" i="3"/>
  <c r="D5"/>
  <c r="D8" i="6"/>
  <c r="D10"/>
  <c r="D14"/>
  <c r="C19" i="5"/>
  <c r="B21" i="3"/>
  <c r="C22" i="6"/>
  <c r="B23" i="5"/>
  <c r="B25" i="3"/>
  <c r="C25" i="6"/>
  <c r="B28" i="3"/>
  <c r="C29"/>
  <c r="B28" i="6"/>
  <c r="B30" i="3"/>
  <c r="C31" i="5"/>
  <c r="B32" i="6"/>
  <c r="C33"/>
  <c r="B37" i="3"/>
  <c r="D41"/>
  <c r="C43"/>
  <c r="C39" i="6"/>
  <c r="B45" i="3"/>
  <c r="B45" i="6"/>
  <c r="B52" i="3"/>
  <c r="D57" i="5"/>
  <c r="C60"/>
  <c r="B61"/>
  <c r="D61" i="3"/>
  <c r="D77" i="5"/>
  <c r="D79"/>
  <c r="C80"/>
  <c r="B76" i="3"/>
  <c r="D78"/>
  <c r="C72" i="6"/>
  <c r="D100"/>
  <c r="D102"/>
  <c r="C109"/>
  <c r="C54" i="5"/>
  <c r="C5" i="6"/>
  <c r="B10"/>
  <c r="B7"/>
  <c r="C10" i="5"/>
  <c r="B11" i="3"/>
  <c r="C12" i="5"/>
  <c r="B13" i="3"/>
  <c r="B15"/>
  <c r="B18"/>
  <c r="D19"/>
  <c r="B19" i="5"/>
  <c r="B20" i="3"/>
  <c r="D21" i="5"/>
  <c r="D24" i="6"/>
  <c r="D28" i="3"/>
  <c r="D30"/>
  <c r="D30" i="5"/>
  <c r="D37" i="3"/>
  <c r="B38"/>
  <c r="C36" i="6"/>
  <c r="C41" i="3"/>
  <c r="B48" i="5"/>
  <c r="B43" i="3"/>
  <c r="B44"/>
  <c r="C47"/>
  <c r="B49"/>
  <c r="C43" i="6"/>
  <c r="D52" i="3"/>
  <c r="C46" i="6"/>
  <c r="B54" i="3"/>
  <c r="C48" i="6"/>
  <c r="B56" i="3"/>
  <c r="B57"/>
  <c r="B54" i="6"/>
  <c r="C67" i="5"/>
  <c r="C69" s="1"/>
  <c r="B70"/>
  <c r="B62" i="3"/>
  <c r="C64"/>
  <c r="B72" i="5"/>
  <c r="B65" i="3"/>
  <c r="B67"/>
  <c r="C61" i="6"/>
  <c r="B76" i="5"/>
  <c r="B69" i="3"/>
  <c r="C77" i="5"/>
  <c r="B71" i="3"/>
  <c r="B66" i="6"/>
  <c r="B75" i="3"/>
  <c r="B84" i="5"/>
  <c r="B83" i="3"/>
  <c r="D85" i="5"/>
  <c r="C86"/>
  <c r="D74" i="6"/>
  <c r="C90" i="5"/>
  <c r="D89" i="6"/>
  <c r="C92"/>
  <c r="C119" i="5"/>
  <c r="C98" i="6"/>
  <c r="C100"/>
  <c r="C113"/>
  <c r="I117" i="5"/>
  <c r="L117" s="1"/>
  <c r="F19" i="3"/>
  <c r="B101" i="6"/>
  <c r="B135" i="5"/>
  <c r="B110" i="6"/>
  <c r="B87" i="5"/>
  <c r="B76" i="6"/>
  <c r="B75"/>
  <c r="B98"/>
  <c r="C25" i="3"/>
  <c r="B96" i="5"/>
  <c r="B90" i="6"/>
  <c r="B85" i="5"/>
  <c r="B98"/>
  <c r="B89" i="6"/>
  <c r="B140" i="5"/>
  <c r="H18" i="6"/>
  <c r="M18" s="1"/>
  <c r="F38" i="3"/>
  <c r="J26" i="6"/>
  <c r="D68" i="3"/>
  <c r="B28" i="5"/>
  <c r="B60"/>
  <c r="D36" i="6"/>
  <c r="B91"/>
  <c r="B10" i="5"/>
  <c r="D71" i="6"/>
  <c r="B92" i="5"/>
  <c r="C53"/>
  <c r="H8" i="6"/>
  <c r="M8" s="1"/>
  <c r="F66" i="3"/>
  <c r="R59" i="2"/>
  <c r="F50" i="3"/>
  <c r="H59" i="6"/>
  <c r="M59" s="1"/>
  <c r="H35"/>
  <c r="M35" s="1"/>
  <c r="D98" i="5"/>
  <c r="D75" i="3"/>
  <c r="B81" i="6"/>
  <c r="B138" i="5"/>
  <c r="C67" i="6"/>
  <c r="D39"/>
  <c r="C91" i="5"/>
  <c r="C9"/>
  <c r="B24" i="6"/>
  <c r="B5" i="5"/>
  <c r="B86" i="6"/>
  <c r="B73" i="5"/>
  <c r="C74" i="6"/>
  <c r="D103" i="5"/>
  <c r="C45" i="3"/>
  <c r="B51" i="6"/>
  <c r="C51"/>
  <c r="C53" i="3"/>
  <c r="C68" i="6"/>
  <c r="B97"/>
  <c r="C96"/>
  <c r="B93"/>
  <c r="D82"/>
  <c r="C65" i="5"/>
  <c r="B47" i="6"/>
  <c r="D12" i="3"/>
  <c r="B125" i="5"/>
  <c r="C124"/>
  <c r="B118"/>
  <c r="D70"/>
  <c r="D90" i="6"/>
  <c r="C12" i="3"/>
  <c r="B51" i="5"/>
  <c r="C25"/>
  <c r="C52" i="6"/>
  <c r="B52" i="5"/>
  <c r="B72" i="6"/>
  <c r="D45" i="3"/>
  <c r="D133" i="5"/>
  <c r="B83" i="6"/>
  <c r="C89" i="5"/>
  <c r="D99"/>
  <c r="B70" i="6"/>
  <c r="B53"/>
  <c r="C38"/>
  <c r="C31"/>
  <c r="C5" i="3"/>
  <c r="B71" i="5"/>
  <c r="D54" i="3"/>
  <c r="C49" i="5"/>
  <c r="B59" i="6"/>
  <c r="D88" i="5"/>
  <c r="C36" i="3"/>
  <c r="C27"/>
  <c r="D26" i="5"/>
  <c r="B65"/>
  <c r="C42" i="6"/>
  <c r="C50" i="5"/>
  <c r="C34" i="3"/>
  <c r="C62" i="6"/>
  <c r="D56"/>
  <c r="H34"/>
  <c r="M34" s="1"/>
  <c r="R19" i="2"/>
  <c r="R47"/>
  <c r="F51" i="3"/>
  <c r="I133" i="5"/>
  <c r="L133" s="1"/>
  <c r="U127" i="2"/>
  <c r="H44" i="6"/>
  <c r="M44" s="1"/>
  <c r="B91" i="5"/>
  <c r="B111"/>
  <c r="B103"/>
  <c r="C87"/>
  <c r="D83"/>
  <c r="D75"/>
  <c r="D38" i="3"/>
  <c r="D63" i="6"/>
  <c r="B67"/>
  <c r="D46"/>
  <c r="D144" i="5"/>
  <c r="D86"/>
  <c r="D13" i="6"/>
  <c r="C14" i="5"/>
  <c r="C8" i="3"/>
  <c r="B9" i="6"/>
  <c r="D68"/>
  <c r="C35" i="5"/>
  <c r="D15" i="3"/>
  <c r="C7" i="5"/>
  <c r="D92"/>
  <c r="D61" i="6"/>
  <c r="B61" i="3"/>
  <c r="H9" i="6"/>
  <c r="M9" s="1"/>
  <c r="R20" i="2"/>
  <c r="C145" i="5"/>
  <c r="D76" i="6"/>
  <c r="D50"/>
  <c r="C57" i="5"/>
  <c r="D46"/>
  <c r="D35"/>
  <c r="D6" i="3"/>
  <c r="D101" i="6"/>
  <c r="D31"/>
  <c r="C11" i="5"/>
  <c r="B102" i="6"/>
  <c r="D4" i="5"/>
  <c r="B79" i="6"/>
  <c r="D75"/>
  <c r="D80" i="5"/>
  <c r="B50"/>
  <c r="B27" i="6"/>
  <c r="B22" i="5"/>
  <c r="C18"/>
  <c r="D15"/>
  <c r="D19" i="6"/>
  <c r="E3" i="7"/>
  <c r="J66" i="6"/>
  <c r="D99"/>
  <c r="B31"/>
  <c r="D23" i="5"/>
  <c r="C21" i="6"/>
  <c r="D17"/>
  <c r="B106"/>
  <c r="D72"/>
  <c r="B83" i="5"/>
  <c r="D76"/>
  <c r="C58" i="3"/>
  <c r="D37" i="6"/>
  <c r="D7" i="5"/>
  <c r="D141"/>
  <c r="B5" i="6"/>
  <c r="B24" i="5"/>
  <c r="D4" i="6"/>
  <c r="C105" i="5"/>
  <c r="B88"/>
  <c r="D25" i="3"/>
  <c r="C21" i="5"/>
  <c r="D17"/>
  <c r="B16"/>
  <c r="I111"/>
  <c r="L111" s="1"/>
  <c r="I90" i="6"/>
  <c r="J90" s="1"/>
  <c r="U116" i="2"/>
  <c r="C91" i="6"/>
  <c r="B92"/>
  <c r="D124" i="5"/>
  <c r="D96" i="6"/>
  <c r="C104"/>
  <c r="B137" i="5"/>
  <c r="B105" i="6"/>
  <c r="B139" i="5"/>
  <c r="C108" i="6"/>
  <c r="B109"/>
  <c r="B141" i="5"/>
  <c r="B143"/>
  <c r="B111" i="6"/>
  <c r="D145" i="5"/>
  <c r="D113" i="6"/>
  <c r="D135" i="5"/>
  <c r="C144"/>
  <c r="B44" i="6"/>
  <c r="D91" i="5"/>
  <c r="D53"/>
  <c r="C14" i="3"/>
  <c r="B62" i="6"/>
  <c r="B50"/>
  <c r="D136" i="5"/>
  <c r="C3" i="7"/>
  <c r="C10" i="6"/>
  <c r="C9" i="3"/>
  <c r="C12" i="6"/>
  <c r="B13" i="5"/>
  <c r="B13" i="6"/>
  <c r="C16" i="5"/>
  <c r="B17" i="6"/>
  <c r="D18"/>
  <c r="D22" i="3"/>
  <c r="D26" i="6"/>
  <c r="D28" i="5"/>
  <c r="D28" i="6"/>
  <c r="D32" i="3"/>
  <c r="D32" i="6"/>
  <c r="D34" i="5"/>
  <c r="D51"/>
  <c r="D53" i="3"/>
  <c r="D59" i="5"/>
  <c r="D48" i="6"/>
  <c r="D53"/>
  <c r="D57"/>
  <c r="B74" i="5"/>
  <c r="B60" i="6"/>
  <c r="C75" i="5"/>
  <c r="C68" i="3"/>
  <c r="B78" i="5"/>
  <c r="C65" i="6"/>
  <c r="D84" i="5"/>
  <c r="D69" i="6"/>
  <c r="D83" i="3"/>
  <c r="C70" i="6"/>
  <c r="B74"/>
  <c r="D78"/>
  <c r="D80"/>
  <c r="B85"/>
  <c r="B87"/>
  <c r="B107" i="5"/>
  <c r="D91" i="6"/>
  <c r="C117" i="5"/>
  <c r="I92" i="6"/>
  <c r="J92" s="1"/>
  <c r="U118" i="2"/>
  <c r="B94" i="6"/>
  <c r="B119" i="5"/>
  <c r="C120"/>
  <c r="B124"/>
  <c r="B132"/>
  <c r="B100" i="6"/>
  <c r="I101"/>
  <c r="J101" s="1"/>
  <c r="C134" i="5"/>
  <c r="C102" i="6"/>
  <c r="B103"/>
  <c r="D138" i="5"/>
  <c r="D108" i="6"/>
  <c r="D110"/>
  <c r="B7" i="3"/>
  <c r="B8" i="5"/>
  <c r="D16"/>
  <c r="D17" i="3"/>
  <c r="C27" i="6"/>
  <c r="C29" i="5"/>
  <c r="B35" i="3"/>
  <c r="D49" i="6"/>
  <c r="D60" i="5"/>
  <c r="C56" i="6"/>
  <c r="B90" i="5"/>
  <c r="B78" i="6"/>
  <c r="B93" i="5"/>
  <c r="D105"/>
  <c r="D97" i="6"/>
  <c r="C137" i="5"/>
  <c r="C107" i="6"/>
  <c r="C6"/>
  <c r="C6" i="5"/>
  <c r="B18" i="6"/>
  <c r="C20"/>
  <c r="C21" i="3"/>
  <c r="C23" i="6"/>
  <c r="D40" i="3"/>
  <c r="D36" i="5"/>
  <c r="B38" i="6"/>
  <c r="C55" i="5"/>
  <c r="C50" i="6"/>
  <c r="D63" i="5"/>
  <c r="D52" i="6"/>
  <c r="D65" i="3"/>
  <c r="D58" i="6"/>
  <c r="C71" i="3"/>
  <c r="C78" i="5"/>
  <c r="D89"/>
  <c r="C100"/>
  <c r="C87" i="6"/>
  <c r="C139" i="5"/>
  <c r="D69" i="3"/>
  <c r="C73" i="5"/>
  <c r="C55" i="6"/>
  <c r="D50" i="3"/>
  <c r="D47"/>
  <c r="C83" i="5"/>
  <c r="D81" i="6"/>
  <c r="D58" i="3"/>
  <c r="C48" i="5"/>
  <c r="C63"/>
  <c r="C99"/>
  <c r="B69" i="6"/>
  <c r="B112" i="5"/>
  <c r="B82" i="6"/>
  <c r="D95" i="5"/>
  <c r="B89"/>
  <c r="D62" i="6"/>
  <c r="B58"/>
  <c r="C61" i="3"/>
  <c r="C53" i="6"/>
  <c r="D43"/>
  <c r="D41"/>
  <c r="D34"/>
  <c r="D21"/>
  <c r="D18" i="5"/>
  <c r="C136"/>
  <c r="D103" i="6"/>
  <c r="D118" i="5"/>
  <c r="D107"/>
  <c r="C78" i="3"/>
  <c r="D6" i="5"/>
  <c r="B104" i="6"/>
  <c r="C107" i="5"/>
  <c r="C92"/>
  <c r="C85"/>
  <c r="D65"/>
  <c r="C33"/>
  <c r="B32"/>
  <c r="B20" i="6"/>
  <c r="C57" i="3"/>
  <c r="C54"/>
  <c r="B46" i="5"/>
  <c r="C15" i="3"/>
  <c r="B14" i="5"/>
  <c r="D3" i="4"/>
  <c r="D142" i="5"/>
  <c r="D140"/>
  <c r="C127"/>
  <c r="D112"/>
  <c r="C88" i="6"/>
  <c r="B104" i="5"/>
  <c r="B100"/>
  <c r="D83" i="6"/>
  <c r="C76"/>
  <c r="B81" i="5"/>
  <c r="C64" i="6"/>
  <c r="C60"/>
  <c r="D58" i="5"/>
  <c r="C32" i="3"/>
  <c r="B29" i="6"/>
  <c r="C26" i="5"/>
  <c r="D23" i="6"/>
  <c r="D100" i="5"/>
  <c r="D77" i="6"/>
  <c r="C57"/>
  <c r="D31" i="5"/>
  <c r="D105" i="6"/>
  <c r="C79"/>
  <c r="B86" i="5"/>
  <c r="C19" i="6"/>
  <c r="D90" i="5"/>
  <c r="B3" i="4"/>
  <c r="D70" i="6"/>
  <c r="B142" i="5"/>
  <c r="B97"/>
  <c r="D87"/>
  <c r="C71"/>
  <c r="C56"/>
  <c r="D6" i="6"/>
  <c r="D96" i="5"/>
  <c r="B71" i="6"/>
  <c r="C20" i="3"/>
  <c r="D16" i="6"/>
  <c r="B7" i="5"/>
  <c r="C40" i="3"/>
  <c r="C15" i="6"/>
  <c r="B9" i="3"/>
  <c r="B63" i="6"/>
  <c r="D56" i="5"/>
  <c r="B42" i="6"/>
  <c r="C30"/>
  <c r="B25" i="5"/>
  <c r="C4" i="3"/>
  <c r="D120" i="5"/>
  <c r="D56" i="3"/>
  <c r="C52"/>
  <c r="B54" i="5"/>
  <c r="C111" i="6"/>
  <c r="D111" i="5"/>
  <c r="C66" i="3"/>
  <c r="D61" i="5"/>
  <c r="D49"/>
  <c r="D26" i="3"/>
  <c r="C17"/>
  <c r="C70" i="5"/>
  <c r="D22" i="6"/>
  <c r="B12" i="5"/>
  <c r="C82" i="6"/>
  <c r="C31" i="3"/>
  <c r="B48" i="6"/>
  <c r="D7" i="3"/>
  <c r="C76" i="5"/>
  <c r="D54" i="6"/>
  <c r="C34"/>
  <c r="B25"/>
  <c r="C112" i="5"/>
  <c r="C141"/>
  <c r="D134"/>
  <c r="D132"/>
  <c r="C76" i="3"/>
  <c r="C59" i="6"/>
  <c r="B52"/>
  <c r="B49"/>
  <c r="D32" i="5"/>
  <c r="D30" i="6"/>
  <c r="D24" i="5"/>
  <c r="B17"/>
  <c r="C16" i="6"/>
  <c r="C14"/>
  <c r="B145" i="5"/>
  <c r="C140"/>
  <c r="B107" i="6"/>
  <c r="B84"/>
  <c r="D70" i="3"/>
  <c r="C62"/>
  <c r="D29"/>
  <c r="D24"/>
  <c r="B12" i="6"/>
  <c r="C11"/>
  <c r="D109"/>
  <c r="B134" i="5"/>
  <c r="B96" i="6"/>
  <c r="D76" i="3"/>
  <c r="C79" i="5"/>
  <c r="B64" i="6"/>
  <c r="D64" i="3"/>
  <c r="C56"/>
  <c r="D55"/>
  <c r="C49"/>
  <c r="C29" i="6"/>
  <c r="C27" i="5"/>
  <c r="B23" i="6"/>
  <c r="B20" i="5"/>
  <c r="D12"/>
  <c r="C58"/>
  <c r="C36"/>
  <c r="C20"/>
  <c r="B9"/>
  <c r="D8"/>
  <c r="D112" i="6"/>
  <c r="D106"/>
  <c r="D104"/>
  <c r="B133" i="5"/>
  <c r="C132"/>
  <c r="C84" i="6"/>
  <c r="C80"/>
  <c r="B94" i="5"/>
  <c r="B77" i="6"/>
  <c r="B73"/>
  <c r="B77" i="5"/>
  <c r="D57" i="3"/>
  <c r="C61" i="5"/>
  <c r="D45" i="6"/>
  <c r="B40"/>
  <c r="C37" i="3"/>
  <c r="B33" i="6"/>
  <c r="C26"/>
  <c r="C18"/>
  <c r="D11" i="3"/>
  <c r="C5" i="5"/>
  <c r="B4"/>
  <c r="D125"/>
  <c r="D95" i="6"/>
  <c r="B117" i="5"/>
  <c r="D85" i="6"/>
  <c r="D50" i="5"/>
  <c r="F7" i="2"/>
  <c r="C44" i="6"/>
  <c r="D93" i="5"/>
  <c r="B68" i="6"/>
  <c r="C62" i="5"/>
  <c r="D35" i="3"/>
  <c r="D27" i="6"/>
  <c r="C99"/>
  <c r="B127" i="5"/>
  <c r="C104"/>
  <c r="D67" i="6"/>
  <c r="B80" i="5"/>
  <c r="D71"/>
  <c r="C49" i="6"/>
  <c r="C94"/>
  <c r="C28" i="3"/>
  <c r="D11" i="6"/>
  <c r="D65"/>
  <c r="D19" i="5"/>
  <c r="D12" i="6"/>
  <c r="C15" i="5"/>
  <c r="C67" i="3"/>
  <c r="C50"/>
  <c r="C44"/>
  <c r="C38"/>
  <c r="C34" i="5"/>
  <c r="B22" i="6"/>
  <c r="D13" i="5"/>
  <c r="C7" i="6"/>
  <c r="B4"/>
  <c r="D20" i="3"/>
  <c r="C51"/>
  <c r="C7"/>
  <c r="C8" i="5"/>
  <c r="D8" i="3"/>
  <c r="D9" i="5"/>
  <c r="B15" i="6"/>
  <c r="B15" i="5"/>
  <c r="C24" i="3"/>
  <c r="C22" i="5"/>
  <c r="C24" i="6"/>
  <c r="C26" i="3"/>
  <c r="D25" i="6"/>
  <c r="D27" i="3"/>
  <c r="C32" i="6"/>
  <c r="C35" i="3"/>
  <c r="D33" i="5"/>
  <c r="D33" i="6"/>
  <c r="B53" i="5"/>
  <c r="B46" i="6"/>
  <c r="C66" i="5"/>
  <c r="C68" s="1"/>
  <c r="C54" i="6"/>
  <c r="D67" i="5"/>
  <c r="D55" i="6"/>
  <c r="B75" i="5"/>
  <c r="B61" i="6"/>
  <c r="C78"/>
  <c r="D94" i="5"/>
  <c r="C90" i="6"/>
  <c r="C125" i="5"/>
  <c r="C97" i="6"/>
  <c r="D127" i="5"/>
  <c r="D98" i="6"/>
  <c r="C138" i="5"/>
  <c r="C106" i="6"/>
  <c r="D139" i="5"/>
  <c r="D107" i="6"/>
  <c r="D44"/>
  <c r="D51" i="3"/>
  <c r="D54" i="5"/>
  <c r="D9" i="3"/>
  <c r="D10" i="5"/>
  <c r="C18" i="3"/>
  <c r="C17" i="5"/>
  <c r="B19" i="6"/>
  <c r="B26"/>
  <c r="B26" i="5"/>
  <c r="B34" i="6"/>
  <c r="B34" i="5"/>
  <c r="B35" i="6"/>
  <c r="B35" i="5"/>
  <c r="B36" i="6"/>
  <c r="B36" i="5"/>
  <c r="C46"/>
  <c r="C37" i="6"/>
  <c r="D38"/>
  <c r="D43" i="3"/>
  <c r="C55"/>
  <c r="C59" i="5"/>
  <c r="B56" i="6"/>
  <c r="C63"/>
  <c r="C70" i="3"/>
  <c r="D78" i="5"/>
  <c r="D64" i="6"/>
  <c r="B95" i="5"/>
  <c r="C81" i="6"/>
  <c r="C98" i="5"/>
  <c r="C83" i="6"/>
  <c r="D117" i="5"/>
  <c r="D92" i="6"/>
  <c r="B99"/>
  <c r="B128" i="5"/>
  <c r="B108" i="6"/>
  <c r="B43"/>
  <c r="C93" i="5"/>
  <c r="C32"/>
  <c r="C24"/>
  <c r="C7" i="2"/>
  <c r="C4" i="5"/>
  <c r="D7" i="2"/>
  <c r="C4" i="6"/>
  <c r="E7" i="2"/>
  <c r="C3" i="4"/>
  <c r="M139" i="2"/>
  <c r="D4" i="3"/>
  <c r="N139" i="2"/>
  <c r="D5" i="5"/>
  <c r="O139" i="2"/>
  <c r="D5" i="6"/>
  <c r="B11"/>
  <c r="D20" i="5"/>
  <c r="D20" i="6"/>
  <c r="D21" i="3"/>
  <c r="C30"/>
  <c r="C28" i="5"/>
  <c r="C28" i="6"/>
  <c r="D29" i="5"/>
  <c r="D29" i="6"/>
  <c r="B39"/>
  <c r="B49" i="5"/>
  <c r="D62"/>
  <c r="D51" i="6"/>
  <c r="C72" i="5"/>
  <c r="C58" i="6"/>
  <c r="D73" i="5"/>
  <c r="D59" i="6"/>
  <c r="B79" i="5"/>
  <c r="B65" i="6"/>
  <c r="C66"/>
  <c r="C75" i="3"/>
  <c r="C86" i="6"/>
  <c r="D104" i="5"/>
  <c r="D87" i="6"/>
  <c r="C118" i="5"/>
  <c r="D119"/>
  <c r="D94" i="6"/>
  <c r="C133" i="5"/>
  <c r="C142"/>
  <c r="C110" i="6"/>
  <c r="D143" i="5"/>
  <c r="D111" i="6"/>
  <c r="B6"/>
  <c r="B6" i="5"/>
  <c r="B5" i="3"/>
  <c r="C13" i="6"/>
  <c r="C13" i="3"/>
  <c r="D14"/>
  <c r="D14" i="5"/>
  <c r="B21"/>
  <c r="B30" i="6"/>
  <c r="B30" i="5"/>
  <c r="B32" i="3"/>
  <c r="C51" i="5"/>
  <c r="C41" i="6"/>
  <c r="D52" i="5"/>
  <c r="D42" i="6"/>
  <c r="D60"/>
  <c r="C83" i="3"/>
  <c r="C84" i="5"/>
  <c r="C69" i="6"/>
  <c r="C71"/>
  <c r="C88" i="5"/>
  <c r="C75" i="6"/>
  <c r="B88"/>
  <c r="B105" i="5"/>
  <c r="B95" i="6"/>
  <c r="B120" i="5"/>
  <c r="C103" i="6"/>
  <c r="B112"/>
  <c r="B144" i="5"/>
  <c r="B11"/>
  <c r="D25"/>
  <c r="D66" i="3"/>
  <c r="C8" i="6"/>
  <c r="C111" i="5"/>
  <c r="D79" i="6"/>
  <c r="D74" i="5"/>
  <c r="I114"/>
  <c r="L114" s="1"/>
  <c r="L113"/>
  <c r="L43"/>
  <c r="P43" s="1"/>
  <c r="T24" i="2" l="1"/>
  <c r="F10" i="4"/>
  <c r="F10" i="10"/>
  <c r="H10" s="1"/>
  <c r="G16" i="3"/>
  <c r="H16" s="1"/>
  <c r="J16" s="1"/>
  <c r="O45" s="1"/>
  <c r="E49" i="7" s="1"/>
  <c r="G49" s="1"/>
  <c r="T28" i="2"/>
  <c r="F16" i="10" s="1"/>
  <c r="H16" s="1"/>
  <c r="S29" i="2"/>
  <c r="M7" i="3"/>
  <c r="C11" i="7" s="1"/>
  <c r="T15" i="2"/>
  <c r="F3" i="10" s="1"/>
  <c r="H3" s="1"/>
  <c r="G3" i="3"/>
  <c r="G4" i="6"/>
  <c r="M4" i="3"/>
  <c r="C8" i="7" s="1"/>
  <c r="M10" i="3"/>
  <c r="C14" i="7" s="1"/>
  <c r="M6" i="3"/>
  <c r="C10" i="7" s="1"/>
  <c r="M8" i="3"/>
  <c r="C12" i="7" s="1"/>
  <c r="M5" i="3"/>
  <c r="C9" i="7" s="1"/>
  <c r="M9" i="3"/>
  <c r="C13" i="7" s="1"/>
  <c r="M12" i="3"/>
  <c r="C16" i="7" s="1"/>
  <c r="M11" i="3"/>
  <c r="C15" i="7" s="1"/>
  <c r="G7" i="2"/>
  <c r="I115" i="5"/>
  <c r="L115" s="1"/>
  <c r="L45"/>
  <c r="L44"/>
  <c r="P44" s="1"/>
  <c r="F12" i="4" l="1"/>
  <c r="F12" i="10"/>
  <c r="H12" s="1"/>
  <c r="U28" i="2"/>
  <c r="F16" i="4"/>
  <c r="S30" i="2"/>
  <c r="T29"/>
  <c r="G5" i="6"/>
  <c r="G4" i="3"/>
  <c r="H4" s="1"/>
  <c r="J4" s="1"/>
  <c r="O4" s="1"/>
  <c r="T16" i="2"/>
  <c r="F3" i="4"/>
  <c r="H3" s="1"/>
  <c r="I4" i="6"/>
  <c r="J4" s="1"/>
  <c r="K4" s="1"/>
  <c r="I4" i="5"/>
  <c r="L4" s="1"/>
  <c r="P4" s="1"/>
  <c r="H3" i="3"/>
  <c r="J3" s="1"/>
  <c r="O3" s="1"/>
  <c r="U15" i="2"/>
  <c r="I116" i="5"/>
  <c r="L116" s="1"/>
  <c r="F4" i="4" l="1"/>
  <c r="H4" s="1"/>
  <c r="F4" i="10"/>
  <c r="H4" s="1"/>
  <c r="F17" i="4"/>
  <c r="F17" i="10"/>
  <c r="H17" s="1"/>
  <c r="E75" i="7" s="1"/>
  <c r="S31" i="2"/>
  <c r="S32" s="1"/>
  <c r="S33" s="1"/>
  <c r="S34" s="1"/>
  <c r="S35" s="1"/>
  <c r="T30"/>
  <c r="E8" i="7"/>
  <c r="G8" s="1"/>
  <c r="E7"/>
  <c r="G7" s="1"/>
  <c r="G6" i="6"/>
  <c r="G5" i="3"/>
  <c r="H5" s="1"/>
  <c r="J5" s="1"/>
  <c r="T17" i="2"/>
  <c r="I5" i="5"/>
  <c r="L5" s="1"/>
  <c r="P5" s="1"/>
  <c r="I5" i="6"/>
  <c r="J5" s="1"/>
  <c r="K5" s="1"/>
  <c r="U16" i="2"/>
  <c r="F18" i="4" l="1"/>
  <c r="F18" i="10"/>
  <c r="H18" s="1"/>
  <c r="F5" i="4"/>
  <c r="H5" s="1"/>
  <c r="F5" i="10"/>
  <c r="H5" s="1"/>
  <c r="T35" i="2"/>
  <c r="S36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T18"/>
  <c r="G6" i="3"/>
  <c r="H6" s="1"/>
  <c r="J6" s="1"/>
  <c r="G7" i="6"/>
  <c r="O7" s="1"/>
  <c r="U17" i="2"/>
  <c r="I6" i="6"/>
  <c r="J6" s="1"/>
  <c r="K6" s="1"/>
  <c r="I6" i="5"/>
  <c r="L6" s="1"/>
  <c r="O6" s="1"/>
  <c r="F23" i="4" l="1"/>
  <c r="F23" i="10"/>
  <c r="H23" s="1"/>
  <c r="F6" i="4"/>
  <c r="F6" i="10"/>
  <c r="H6" s="1"/>
  <c r="S66" i="2"/>
  <c r="S67" s="1"/>
  <c r="S68" s="1"/>
  <c r="H6" i="4"/>
  <c r="G8" i="6"/>
  <c r="O8" s="1"/>
  <c r="T19" i="2"/>
  <c r="G7" i="3"/>
  <c r="H7" s="1"/>
  <c r="J7" s="1"/>
  <c r="O5" s="1"/>
  <c r="I7" i="5"/>
  <c r="L7" s="1"/>
  <c r="O7" s="1"/>
  <c r="U18" i="2"/>
  <c r="I7" i="6"/>
  <c r="S69" i="2" l="1"/>
  <c r="G59" i="3"/>
  <c r="F7" i="4"/>
  <c r="H7" s="1"/>
  <c r="F7" i="10"/>
  <c r="H7" s="1"/>
  <c r="E9" i="7"/>
  <c r="G9" s="1"/>
  <c r="I8" i="5"/>
  <c r="L8" s="1"/>
  <c r="P8" s="1"/>
  <c r="U19" i="2"/>
  <c r="I8" i="6"/>
  <c r="J7"/>
  <c r="K7" s="1"/>
  <c r="N7"/>
  <c r="P7" s="1"/>
  <c r="G8" i="3"/>
  <c r="H8" s="1"/>
  <c r="J8" s="1"/>
  <c r="O6" s="1"/>
  <c r="T20" i="2"/>
  <c r="G9" i="6"/>
  <c r="O9" s="1"/>
  <c r="S70" i="2" l="1"/>
  <c r="S71" s="1"/>
  <c r="G60" i="3"/>
  <c r="F8" i="4"/>
  <c r="H8" s="1"/>
  <c r="F8" i="10"/>
  <c r="H8" s="1"/>
  <c r="E78" i="7" s="1"/>
  <c r="E10"/>
  <c r="G10" s="1"/>
  <c r="T21" i="2"/>
  <c r="G10" i="6"/>
  <c r="G9" i="3"/>
  <c r="H9" s="1"/>
  <c r="J9" s="1"/>
  <c r="I9" i="6"/>
  <c r="I9" i="5"/>
  <c r="L9" s="1"/>
  <c r="P9" s="1"/>
  <c r="U20" i="2"/>
  <c r="J8" i="6"/>
  <c r="K8" s="1"/>
  <c r="N8"/>
  <c r="P8" s="1"/>
  <c r="S72" i="2" l="1"/>
  <c r="G63" i="3"/>
  <c r="H63" s="1"/>
  <c r="J63" s="1"/>
  <c r="T71" i="2"/>
  <c r="F9" i="4"/>
  <c r="H9" s="1"/>
  <c r="F9" i="10"/>
  <c r="H9" s="1"/>
  <c r="U22" i="2"/>
  <c r="G11" i="3"/>
  <c r="H11" s="1"/>
  <c r="J11" s="1"/>
  <c r="G10"/>
  <c r="H10" s="1"/>
  <c r="J10" s="1"/>
  <c r="O7" s="1"/>
  <c r="U21" i="2"/>
  <c r="I10" i="5"/>
  <c r="L10" s="1"/>
  <c r="O10" s="1"/>
  <c r="I10" i="6"/>
  <c r="O10"/>
  <c r="J9"/>
  <c r="K9" s="1"/>
  <c r="N9"/>
  <c r="P9" s="1"/>
  <c r="F59" i="10" l="1"/>
  <c r="H59" s="1"/>
  <c r="F59" i="4"/>
  <c r="U71" i="2"/>
  <c r="T72"/>
  <c r="S73"/>
  <c r="S74" s="1"/>
  <c r="S75" s="1"/>
  <c r="S76" s="1"/>
  <c r="S77" s="1"/>
  <c r="S78" s="1"/>
  <c r="S79" s="1"/>
  <c r="S80" s="1"/>
  <c r="E11" i="7"/>
  <c r="G11" s="1"/>
  <c r="G11" i="6"/>
  <c r="T23" i="2"/>
  <c r="N10" i="6"/>
  <c r="P10" s="1"/>
  <c r="P114" s="1"/>
  <c r="J10"/>
  <c r="K10" s="1"/>
  <c r="H10" i="4"/>
  <c r="U72" i="2" l="1"/>
  <c r="F60" i="10"/>
  <c r="H60" s="1"/>
  <c r="F60" i="4"/>
  <c r="S81" i="2"/>
  <c r="S82" s="1"/>
  <c r="S83" s="1"/>
  <c r="S84" s="1"/>
  <c r="S85" s="1"/>
  <c r="S86" s="1"/>
  <c r="G73" i="3"/>
  <c r="H73" s="1"/>
  <c r="J73" s="1"/>
  <c r="T80" i="2"/>
  <c r="F11" i="4"/>
  <c r="H11" s="1"/>
  <c r="F11" i="10"/>
  <c r="H11" s="1"/>
  <c r="G12" i="3"/>
  <c r="H12" s="1"/>
  <c r="J12" s="1"/>
  <c r="G12" i="6"/>
  <c r="U23" i="2"/>
  <c r="I11" i="6"/>
  <c r="J11" s="1"/>
  <c r="K11" s="1"/>
  <c r="I11" i="5"/>
  <c r="L11" s="1"/>
  <c r="O11" s="1"/>
  <c r="P115" i="6"/>
  <c r="P116" s="1"/>
  <c r="G13"/>
  <c r="T25" i="2"/>
  <c r="G13" i="3"/>
  <c r="H13" s="1"/>
  <c r="J13" s="1"/>
  <c r="U80" i="2" l="1"/>
  <c r="F68" i="10"/>
  <c r="H68" s="1"/>
  <c r="F68" i="4"/>
  <c r="L10" i="9"/>
  <c r="G79" i="3"/>
  <c r="H79" s="1"/>
  <c r="J79" s="1"/>
  <c r="S87" i="2"/>
  <c r="T86"/>
  <c r="F13" i="4"/>
  <c r="F13" i="10"/>
  <c r="H13" s="1"/>
  <c r="H12" i="4"/>
  <c r="U24" i="2"/>
  <c r="I12" i="6"/>
  <c r="J12" s="1"/>
  <c r="K12" s="1"/>
  <c r="I12" i="5"/>
  <c r="L12" s="1"/>
  <c r="P12" s="1"/>
  <c r="P117" i="6"/>
  <c r="L147" i="5"/>
  <c r="G14" i="6"/>
  <c r="T26" i="2"/>
  <c r="G14" i="3"/>
  <c r="H14" s="1"/>
  <c r="J14" s="1"/>
  <c r="I13" i="5"/>
  <c r="L13" s="1"/>
  <c r="U25" i="2"/>
  <c r="I13" i="6"/>
  <c r="J13" s="1"/>
  <c r="K13" s="1"/>
  <c r="T87" i="2" l="1"/>
  <c r="G80" i="3"/>
  <c r="S88" i="2"/>
  <c r="F74" i="10"/>
  <c r="H74" s="1"/>
  <c r="F74" i="4"/>
  <c r="U86" i="2"/>
  <c r="F14" i="4"/>
  <c r="F14" i="10"/>
  <c r="H14" s="1"/>
  <c r="P147" i="5"/>
  <c r="L153"/>
  <c r="G15" i="6"/>
  <c r="T27" i="2"/>
  <c r="G15" i="3"/>
  <c r="H15" s="1"/>
  <c r="J15" s="1"/>
  <c r="U26" i="2"/>
  <c r="I14" i="5"/>
  <c r="L14" s="1"/>
  <c r="O14" s="1"/>
  <c r="I14" i="6"/>
  <c r="J14" s="1"/>
  <c r="K14" s="1"/>
  <c r="H13" i="4"/>
  <c r="H80" i="3" l="1"/>
  <c r="G81"/>
  <c r="G82" s="1"/>
  <c r="T88" i="2"/>
  <c r="S89"/>
  <c r="F75" i="10"/>
  <c r="H75" s="1"/>
  <c r="F75" i="4"/>
  <c r="U87" i="2"/>
  <c r="F15" i="4"/>
  <c r="F15" i="10"/>
  <c r="H15" s="1"/>
  <c r="G17" i="3"/>
  <c r="H17" s="1"/>
  <c r="J17" s="1"/>
  <c r="G16" i="6"/>
  <c r="I15"/>
  <c r="J15" s="1"/>
  <c r="K15" s="1"/>
  <c r="H14" i="4"/>
  <c r="I15" i="5"/>
  <c r="L15" s="1"/>
  <c r="U27" i="2"/>
  <c r="F76" i="10" l="1"/>
  <c r="H76" s="1"/>
  <c r="F76" i="4"/>
  <c r="U88" i="2"/>
  <c r="G84" i="3"/>
  <c r="H84" s="1"/>
  <c r="J84" s="1"/>
  <c r="S90" i="2"/>
  <c r="T89"/>
  <c r="J80" i="3"/>
  <c r="H81"/>
  <c r="H15" i="4"/>
  <c r="E53" i="7" s="1"/>
  <c r="G53" s="1"/>
  <c r="I16" i="5"/>
  <c r="L16" s="1"/>
  <c r="O16" s="1"/>
  <c r="I16" i="6"/>
  <c r="J16" s="1"/>
  <c r="K16" s="1"/>
  <c r="U29" i="2"/>
  <c r="G18" i="3"/>
  <c r="H18" s="1"/>
  <c r="J18" s="1"/>
  <c r="G17" i="6"/>
  <c r="R17" s="1"/>
  <c r="U89" i="2" l="1"/>
  <c r="F77" i="10"/>
  <c r="H77" s="1"/>
  <c r="F77" i="4"/>
  <c r="H82" i="3"/>
  <c r="J81"/>
  <c r="J82" s="1"/>
  <c r="O27" s="1"/>
  <c r="E31" i="7" s="1"/>
  <c r="G31" s="1"/>
  <c r="T90" i="2"/>
  <c r="G85" i="3"/>
  <c r="H85" s="1"/>
  <c r="J85" s="1"/>
  <c r="S91" i="2"/>
  <c r="I17" i="6"/>
  <c r="I17" i="5"/>
  <c r="L17" s="1"/>
  <c r="H16" i="4"/>
  <c r="U30" i="2"/>
  <c r="T31"/>
  <c r="G19" i="3"/>
  <c r="H19" s="1"/>
  <c r="J19" s="1"/>
  <c r="O8" s="1"/>
  <c r="G18" i="6"/>
  <c r="F78" i="4" l="1"/>
  <c r="U90" i="2"/>
  <c r="F78" i="10"/>
  <c r="H78" s="1"/>
  <c r="G86" i="3"/>
  <c r="H86" s="1"/>
  <c r="J86" s="1"/>
  <c r="S92" i="2"/>
  <c r="T91"/>
  <c r="F19" i="4"/>
  <c r="F19" i="10"/>
  <c r="H19" s="1"/>
  <c r="E12" i="7"/>
  <c r="G12" s="1"/>
  <c r="U31" i="2"/>
  <c r="I18" i="5"/>
  <c r="L18" s="1"/>
  <c r="P18" s="1"/>
  <c r="I18" i="6"/>
  <c r="H17" i="4"/>
  <c r="J17" i="6"/>
  <c r="K17" s="1"/>
  <c r="Q17"/>
  <c r="S17" s="1"/>
  <c r="G19"/>
  <c r="R19" s="1"/>
  <c r="G20" i="3"/>
  <c r="H20" s="1"/>
  <c r="J20" s="1"/>
  <c r="T32" i="2"/>
  <c r="R18" i="6"/>
  <c r="F79" i="10" l="1"/>
  <c r="F79" i="4"/>
  <c r="U91" i="2"/>
  <c r="S93"/>
  <c r="T92"/>
  <c r="G87" i="3"/>
  <c r="H87" s="1"/>
  <c r="J87" s="1"/>
  <c r="F20" i="4"/>
  <c r="F20" i="10"/>
  <c r="H20" s="1"/>
  <c r="Q18" i="6"/>
  <c r="S18" s="1"/>
  <c r="J18"/>
  <c r="K18" s="1"/>
  <c r="G21" i="3"/>
  <c r="H21" s="1"/>
  <c r="J21" s="1"/>
  <c r="T33" i="2"/>
  <c r="G20" i="6"/>
  <c r="U32" i="2"/>
  <c r="H18" i="4"/>
  <c r="E54" i="7" s="1"/>
  <c r="G54" s="1"/>
  <c r="I19" i="6"/>
  <c r="I19" i="5"/>
  <c r="L19" s="1"/>
  <c r="T93" i="2" l="1"/>
  <c r="G88" i="3"/>
  <c r="H88" s="1"/>
  <c r="J88" s="1"/>
  <c r="S94" i="2"/>
  <c r="F81" i="10"/>
  <c r="H81" s="1"/>
  <c r="F80" i="4"/>
  <c r="U92" i="2"/>
  <c r="H79" i="10"/>
  <c r="F80"/>
  <c r="H80" s="1"/>
  <c r="F21" i="4"/>
  <c r="F21" i="10"/>
  <c r="H21" s="1"/>
  <c r="G21" i="6"/>
  <c r="T34" i="2"/>
  <c r="G22" i="3"/>
  <c r="J19" i="6"/>
  <c r="K19" s="1"/>
  <c r="Q19"/>
  <c r="S19" s="1"/>
  <c r="U33" i="2"/>
  <c r="H19" i="4"/>
  <c r="I20" i="5"/>
  <c r="I20" i="6"/>
  <c r="J20" s="1"/>
  <c r="K20" s="1"/>
  <c r="Q20"/>
  <c r="R20"/>
  <c r="G89" i="3" l="1"/>
  <c r="H89" s="1"/>
  <c r="J89" s="1"/>
  <c r="S95" i="2"/>
  <c r="T94"/>
  <c r="F81" i="4"/>
  <c r="U93" i="2"/>
  <c r="F82" i="10"/>
  <c r="H82" s="1"/>
  <c r="F22" i="4"/>
  <c r="F22" i="10"/>
  <c r="H22" s="1"/>
  <c r="S20" i="6"/>
  <c r="S114" s="1"/>
  <c r="S115" s="1"/>
  <c r="S116" s="1"/>
  <c r="G24" i="3"/>
  <c r="G22" i="6"/>
  <c r="I21" i="5"/>
  <c r="L21" s="1"/>
  <c r="Q21" s="1"/>
  <c r="U34" i="2"/>
  <c r="I21" i="6"/>
  <c r="J21" s="1"/>
  <c r="K21" s="1"/>
  <c r="H20" i="4"/>
  <c r="E55" i="7" s="1"/>
  <c r="G55" s="1"/>
  <c r="H22" i="3"/>
  <c r="J22" s="1"/>
  <c r="G23"/>
  <c r="H23" s="1"/>
  <c r="J23" s="1"/>
  <c r="S96" i="2" l="1"/>
  <c r="T95"/>
  <c r="G90" i="3"/>
  <c r="H90" s="1"/>
  <c r="J90" s="1"/>
  <c r="F83" i="10"/>
  <c r="H83" s="1"/>
  <c r="F82" i="4"/>
  <c r="U94" i="2"/>
  <c r="L148" i="5"/>
  <c r="S119" i="6"/>
  <c r="T36" i="2"/>
  <c r="G23" i="6"/>
  <c r="G25" i="3"/>
  <c r="H25" s="1"/>
  <c r="J25" s="1"/>
  <c r="I22" i="5"/>
  <c r="L22" s="1"/>
  <c r="P22" s="1"/>
  <c r="H21" i="4"/>
  <c r="H24" i="3"/>
  <c r="J24" s="1"/>
  <c r="I22" i="6"/>
  <c r="J22" s="1"/>
  <c r="K22" s="1"/>
  <c r="U35" i="2"/>
  <c r="S117" i="6"/>
  <c r="F83" i="4" l="1"/>
  <c r="U95" i="2"/>
  <c r="F84" i="10"/>
  <c r="H84" s="1"/>
  <c r="S97" i="2"/>
  <c r="T96"/>
  <c r="G91" i="3"/>
  <c r="H91" s="1"/>
  <c r="J91" s="1"/>
  <c r="F24" i="4"/>
  <c r="F24" i="10"/>
  <c r="H24" s="1"/>
  <c r="U36" i="2"/>
  <c r="H22" i="4"/>
  <c r="I23" i="5"/>
  <c r="L23" s="1"/>
  <c r="I23" i="6"/>
  <c r="J23" s="1"/>
  <c r="K23" s="1"/>
  <c r="L20" i="5"/>
  <c r="O20" s="1"/>
  <c r="P148"/>
  <c r="G24" i="6"/>
  <c r="T37" i="2"/>
  <c r="G26" i="3"/>
  <c r="H26" s="1"/>
  <c r="J26" s="1"/>
  <c r="G92" l="1"/>
  <c r="H92" s="1"/>
  <c r="J92" s="1"/>
  <c r="S98" i="2"/>
  <c r="F85" i="10"/>
  <c r="H85" s="1"/>
  <c r="F84" i="4"/>
  <c r="F25"/>
  <c r="F25" i="10"/>
  <c r="H25" s="1"/>
  <c r="I24" i="5"/>
  <c r="L24" s="1"/>
  <c r="P24" s="1"/>
  <c r="U37" i="2"/>
  <c r="I24" i="6"/>
  <c r="J24" s="1"/>
  <c r="K24" s="1"/>
  <c r="H23" i="4"/>
  <c r="G27" i="3"/>
  <c r="H27" s="1"/>
  <c r="J27" s="1"/>
  <c r="T38" i="2"/>
  <c r="G25" i="6"/>
  <c r="S99" i="2" l="1"/>
  <c r="G93" i="3"/>
  <c r="H93" s="1"/>
  <c r="J93" s="1"/>
  <c r="F26" i="4"/>
  <c r="F26" i="10"/>
  <c r="H26" s="1"/>
  <c r="H25" i="4"/>
  <c r="G26" i="6"/>
  <c r="K26" s="1"/>
  <c r="G28" i="3"/>
  <c r="H28" s="1"/>
  <c r="J28" s="1"/>
  <c r="I25" i="6"/>
  <c r="J25" s="1"/>
  <c r="K25" s="1"/>
  <c r="I25" i="5"/>
  <c r="L25" s="1"/>
  <c r="H24" i="4"/>
  <c r="U38" i="2"/>
  <c r="G98" i="3" l="1"/>
  <c r="H98" s="1"/>
  <c r="J98" s="1"/>
  <c r="G94"/>
  <c r="H94" s="1"/>
  <c r="J94" s="1"/>
  <c r="T99" i="2"/>
  <c r="S100"/>
  <c r="S101" s="1"/>
  <c r="G27" i="6"/>
  <c r="T40" i="2"/>
  <c r="G29" i="3"/>
  <c r="H29" s="1"/>
  <c r="J29" s="1"/>
  <c r="F87" i="4" l="1"/>
  <c r="F88" i="10"/>
  <c r="H88" s="1"/>
  <c r="S102" i="2"/>
  <c r="G99" i="3"/>
  <c r="H99" s="1"/>
  <c r="J99" s="1"/>
  <c r="F28" i="4"/>
  <c r="F28" i="10"/>
  <c r="H28" s="1"/>
  <c r="G30" i="3"/>
  <c r="H30" s="1"/>
  <c r="J30" s="1"/>
  <c r="O32" s="1"/>
  <c r="T41" i="2"/>
  <c r="G28" i="6"/>
  <c r="I27"/>
  <c r="J27" s="1"/>
  <c r="K27" s="1"/>
  <c r="I27" i="5"/>
  <c r="L27" s="1"/>
  <c r="H26" i="4"/>
  <c r="U40" i="2"/>
  <c r="G100" i="3" l="1"/>
  <c r="H100" s="1"/>
  <c r="J100" s="1"/>
  <c r="S103" i="2"/>
  <c r="F29" i="4"/>
  <c r="F29" i="10"/>
  <c r="H29" s="1"/>
  <c r="E76" i="7" s="1"/>
  <c r="E36"/>
  <c r="G36" s="1"/>
  <c r="H27" i="4"/>
  <c r="I28" i="5"/>
  <c r="L28" s="1"/>
  <c r="U41" i="2"/>
  <c r="I28" i="6"/>
  <c r="J28" s="1"/>
  <c r="K28" s="1"/>
  <c r="G31" i="3"/>
  <c r="H31" s="1"/>
  <c r="J31" s="1"/>
  <c r="G29" i="6"/>
  <c r="T42" i="2"/>
  <c r="G101" i="3" l="1"/>
  <c r="H101" s="1"/>
  <c r="J101" s="1"/>
  <c r="S104" i="2"/>
  <c r="F30" i="4"/>
  <c r="F30" i="10"/>
  <c r="H30" s="1"/>
  <c r="H28" i="4"/>
  <c r="U42" i="2"/>
  <c r="I29" i="6"/>
  <c r="J29" s="1"/>
  <c r="K29" s="1"/>
  <c r="I29" i="5"/>
  <c r="L29" s="1"/>
  <c r="T43" i="2"/>
  <c r="G30" i="6"/>
  <c r="G32" i="3"/>
  <c r="G102" l="1"/>
  <c r="H102" s="1"/>
  <c r="J102" s="1"/>
  <c r="S105" i="2"/>
  <c r="F31" i="4"/>
  <c r="F31" i="10"/>
  <c r="H31" s="1"/>
  <c r="G31" i="6"/>
  <c r="G34" i="3"/>
  <c r="H34" s="1"/>
  <c r="J34" s="1"/>
  <c r="T44" i="2"/>
  <c r="H29" i="4"/>
  <c r="U43" i="2"/>
  <c r="I30" i="5"/>
  <c r="L30" s="1"/>
  <c r="Q30" s="1"/>
  <c r="I30" i="6"/>
  <c r="J30" s="1"/>
  <c r="K30" s="1"/>
  <c r="G33" i="3"/>
  <c r="H33" s="1"/>
  <c r="J33" s="1"/>
  <c r="H32"/>
  <c r="J32" s="1"/>
  <c r="G106" l="1"/>
  <c r="S106" i="2"/>
  <c r="F32" i="4"/>
  <c r="F32" i="10"/>
  <c r="H32" s="1"/>
  <c r="I31" i="5"/>
  <c r="L31" s="1"/>
  <c r="I31" i="6"/>
  <c r="J31" s="1"/>
  <c r="K31" s="1"/>
  <c r="U44" i="2"/>
  <c r="H30" i="4"/>
  <c r="G35" i="3"/>
  <c r="H35" s="1"/>
  <c r="J35" s="1"/>
  <c r="O38" s="1"/>
  <c r="T45" i="2"/>
  <c r="G32" i="6"/>
  <c r="S107" i="2" l="1"/>
  <c r="G103" i="3"/>
  <c r="H103" s="1"/>
  <c r="J103" s="1"/>
  <c r="H106"/>
  <c r="G107"/>
  <c r="F33" i="4"/>
  <c r="F33" i="10"/>
  <c r="H33" s="1"/>
  <c r="E42" i="7"/>
  <c r="G42" s="1"/>
  <c r="I32" i="5"/>
  <c r="L32" s="1"/>
  <c r="P32" s="1"/>
  <c r="H31" i="4"/>
  <c r="I32" i="6"/>
  <c r="J32" s="1"/>
  <c r="K32" s="1"/>
  <c r="U45" i="2"/>
  <c r="G33" i="6"/>
  <c r="T46" i="2"/>
  <c r="G36" i="3"/>
  <c r="H36" s="1"/>
  <c r="J36" s="1"/>
  <c r="H107" l="1"/>
  <c r="J106"/>
  <c r="J107" s="1"/>
  <c r="G104"/>
  <c r="H104" s="1"/>
  <c r="J104" s="1"/>
  <c r="S108" i="2"/>
  <c r="F34" i="4"/>
  <c r="F34" i="10"/>
  <c r="H34" s="1"/>
  <c r="U33" i="6"/>
  <c r="G39" i="3"/>
  <c r="H39" s="1"/>
  <c r="J39" s="1"/>
  <c r="G37"/>
  <c r="H37" s="1"/>
  <c r="J37" s="1"/>
  <c r="O9" s="1"/>
  <c r="T47" i="2"/>
  <c r="G34" i="6"/>
  <c r="U34" s="1"/>
  <c r="U46" i="2"/>
  <c r="I33" i="6"/>
  <c r="I33" i="5"/>
  <c r="L33" s="1"/>
  <c r="H32" i="4"/>
  <c r="G105" i="3" l="1"/>
  <c r="H105" s="1"/>
  <c r="J105" s="1"/>
  <c r="S109" i="2"/>
  <c r="S110" s="1"/>
  <c r="S111" s="1"/>
  <c r="F35" i="4"/>
  <c r="F35" i="10"/>
  <c r="H35" s="1"/>
  <c r="E13" i="7"/>
  <c r="G13" s="1"/>
  <c r="T49" i="2"/>
  <c r="T50"/>
  <c r="T33" i="6"/>
  <c r="V33" s="1"/>
  <c r="J33"/>
  <c r="K33" s="1"/>
  <c r="I34"/>
  <c r="U47" i="2"/>
  <c r="H33" i="4"/>
  <c r="I34" i="5"/>
  <c r="L34" s="1"/>
  <c r="O34" s="1"/>
  <c r="G35" i="6"/>
  <c r="T48" i="2"/>
  <c r="G38" i="3"/>
  <c r="H38" s="1"/>
  <c r="J38" s="1"/>
  <c r="G95" l="1"/>
  <c r="G96" s="1"/>
  <c r="H96" s="1"/>
  <c r="J96" s="1"/>
  <c r="S112" i="2"/>
  <c r="F37" i="4"/>
  <c r="F37" i="10"/>
  <c r="H37" s="1"/>
  <c r="F38" i="4"/>
  <c r="F38" i="10"/>
  <c r="H38" s="1"/>
  <c r="E79" i="7" s="1"/>
  <c r="F36" i="4"/>
  <c r="F36" i="10"/>
  <c r="H36" s="1"/>
  <c r="U49" i="2"/>
  <c r="U50"/>
  <c r="G36" i="6"/>
  <c r="G40" i="3"/>
  <c r="H40" s="1"/>
  <c r="J40" s="1"/>
  <c r="O18" s="1"/>
  <c r="G42"/>
  <c r="H42" s="1"/>
  <c r="J42" s="1"/>
  <c r="I35" i="5"/>
  <c r="L35" s="1"/>
  <c r="O35" s="1"/>
  <c r="H34" i="4"/>
  <c r="E56" i="7" s="1"/>
  <c r="G56" s="1"/>
  <c r="U48" i="2"/>
  <c r="I35" i="6"/>
  <c r="T34"/>
  <c r="V34" s="1"/>
  <c r="J34"/>
  <c r="K34" s="1"/>
  <c r="U35"/>
  <c r="S113" i="2" l="1"/>
  <c r="G97" i="3"/>
  <c r="H97" s="1"/>
  <c r="J97" s="1"/>
  <c r="E22" i="7"/>
  <c r="G22" s="1"/>
  <c r="T52" i="2"/>
  <c r="T53"/>
  <c r="G37" i="6"/>
  <c r="G41" i="3"/>
  <c r="H41" s="1"/>
  <c r="J41" s="1"/>
  <c r="O19" s="1"/>
  <c r="T51" i="2"/>
  <c r="U36" i="6"/>
  <c r="T35"/>
  <c r="V35" s="1"/>
  <c r="J35"/>
  <c r="K35" s="1"/>
  <c r="I36" i="5"/>
  <c r="I36" i="6"/>
  <c r="H35" i="4"/>
  <c r="S114" i="2" l="1"/>
  <c r="S115" s="1"/>
  <c r="G108" i="3"/>
  <c r="H108" s="1"/>
  <c r="J108" s="1"/>
  <c r="F40" i="4"/>
  <c r="F40" i="10"/>
  <c r="H40" s="1"/>
  <c r="F39" i="4"/>
  <c r="F39" i="10"/>
  <c r="H39" s="1"/>
  <c r="F41" i="4"/>
  <c r="F41" i="10"/>
  <c r="H41" s="1"/>
  <c r="E23" i="7"/>
  <c r="G23" s="1"/>
  <c r="U53" i="2"/>
  <c r="U52"/>
  <c r="I47" i="5"/>
  <c r="H37" i="4"/>
  <c r="I46" i="5"/>
  <c r="L46" s="1"/>
  <c r="P46" s="1"/>
  <c r="U51" i="2"/>
  <c r="I37" i="6"/>
  <c r="H36" i="4"/>
  <c r="U37" i="6"/>
  <c r="L36" i="5"/>
  <c r="P36" s="1"/>
  <c r="I37"/>
  <c r="J36" i="6"/>
  <c r="K36" s="1"/>
  <c r="T36"/>
  <c r="V36" s="1"/>
  <c r="G43" i="3"/>
  <c r="H43" s="1"/>
  <c r="J43" s="1"/>
  <c r="G38" i="6"/>
  <c r="U38" s="1"/>
  <c r="G125" i="3" l="1"/>
  <c r="T54" i="2"/>
  <c r="G39" i="6"/>
  <c r="G44" i="3"/>
  <c r="H44" s="1"/>
  <c r="J44" s="1"/>
  <c r="O20" s="1"/>
  <c r="L37" i="5"/>
  <c r="Q37" s="1"/>
  <c r="I38"/>
  <c r="I38" i="6"/>
  <c r="I48" i="5"/>
  <c r="L48" s="1"/>
  <c r="J37" i="6"/>
  <c r="K37" s="1"/>
  <c r="T37"/>
  <c r="V37" s="1"/>
  <c r="F42" i="4" l="1"/>
  <c r="F42" i="10"/>
  <c r="H42" s="1"/>
  <c r="H125" i="3"/>
  <c r="J125" s="1"/>
  <c r="S116" i="2"/>
  <c r="G110" i="3"/>
  <c r="E24" i="7"/>
  <c r="G24" s="1"/>
  <c r="H38" i="4"/>
  <c r="H39"/>
  <c r="I39" i="6"/>
  <c r="J39" s="1"/>
  <c r="K39" s="1"/>
  <c r="U54" i="2"/>
  <c r="I49" i="5"/>
  <c r="I39"/>
  <c r="L38"/>
  <c r="P38" s="1"/>
  <c r="U39" i="6"/>
  <c r="T39"/>
  <c r="J38"/>
  <c r="K38" s="1"/>
  <c r="T38"/>
  <c r="V38" s="1"/>
  <c r="G48" i="3"/>
  <c r="H48" s="1"/>
  <c r="J48" s="1"/>
  <c r="G40" i="6"/>
  <c r="G45" i="3"/>
  <c r="G46" s="1"/>
  <c r="H46" s="1"/>
  <c r="T55" i="2"/>
  <c r="F43" i="4" l="1"/>
  <c r="F43" i="10"/>
  <c r="H43" s="1"/>
  <c r="H110" i="3"/>
  <c r="J110" s="1"/>
  <c r="S117" i="2"/>
  <c r="G111" i="3"/>
  <c r="T58" i="2"/>
  <c r="T57"/>
  <c r="V39" i="6"/>
  <c r="V114" s="1"/>
  <c r="V115" s="1"/>
  <c r="V116" s="1"/>
  <c r="L149" i="5" s="1"/>
  <c r="G47" i="3"/>
  <c r="H47" s="1"/>
  <c r="J47" s="1"/>
  <c r="G41" i="6"/>
  <c r="T56" i="2"/>
  <c r="L39" i="5"/>
  <c r="Q39" s="1"/>
  <c r="I40"/>
  <c r="L40" s="1"/>
  <c r="Q40" s="1"/>
  <c r="J46" i="3"/>
  <c r="H45"/>
  <c r="J45" s="1"/>
  <c r="U55" i="2"/>
  <c r="H40" i="4"/>
  <c r="I50" i="5"/>
  <c r="L50" s="1"/>
  <c r="I40" i="6"/>
  <c r="J40" s="1"/>
  <c r="K40" s="1"/>
  <c r="F46" i="4" l="1"/>
  <c r="F46" i="10"/>
  <c r="H46" s="1"/>
  <c r="F44" i="4"/>
  <c r="F44" i="10"/>
  <c r="H44" s="1"/>
  <c r="F45" i="4"/>
  <c r="F45" i="10"/>
  <c r="H45" s="1"/>
  <c r="H111" i="3"/>
  <c r="J111" s="1"/>
  <c r="S118" i="2"/>
  <c r="G112" i="3"/>
  <c r="U58" i="2"/>
  <c r="U57"/>
  <c r="L49" i="5"/>
  <c r="O49" s="1"/>
  <c r="O161" s="1"/>
  <c r="P149"/>
  <c r="V117" i="6"/>
  <c r="H41" i="4"/>
  <c r="E57" i="7" s="1"/>
  <c r="G57" s="1"/>
  <c r="I51" i="5"/>
  <c r="L51" s="1"/>
  <c r="Q51" s="1"/>
  <c r="I41" i="6"/>
  <c r="J41" s="1"/>
  <c r="K41" s="1"/>
  <c r="U56" i="2"/>
  <c r="G42" i="6"/>
  <c r="G49" i="3"/>
  <c r="H49" s="1"/>
  <c r="J49" s="1"/>
  <c r="S119" i="2" l="1"/>
  <c r="G113" i="3"/>
  <c r="G43" i="6"/>
  <c r="G50" i="3"/>
  <c r="H50" s="1"/>
  <c r="J50" s="1"/>
  <c r="O10" s="1"/>
  <c r="T59" i="2"/>
  <c r="I42" i="6"/>
  <c r="H42" i="4"/>
  <c r="I52" i="5"/>
  <c r="L52" s="1"/>
  <c r="X42" i="6"/>
  <c r="F47" i="4" l="1"/>
  <c r="F47" i="10"/>
  <c r="H47" s="1"/>
  <c r="H113" i="3"/>
  <c r="J113" s="1"/>
  <c r="S120" i="2"/>
  <c r="G114" i="3"/>
  <c r="E14" i="7"/>
  <c r="G14" s="1"/>
  <c r="W42" i="6"/>
  <c r="Y42" s="1"/>
  <c r="J42"/>
  <c r="K42" s="1"/>
  <c r="X43"/>
  <c r="G51" i="3"/>
  <c r="H51" s="1"/>
  <c r="J51" s="1"/>
  <c r="O11" s="1"/>
  <c r="T60" i="2"/>
  <c r="G44" i="6"/>
  <c r="X44" s="1"/>
  <c r="U59" i="2"/>
  <c r="I53" i="5"/>
  <c r="H43" i="4"/>
  <c r="F48" l="1"/>
  <c r="F48" i="10"/>
  <c r="H48" s="1"/>
  <c r="S121" i="2"/>
  <c r="G115" i="3"/>
  <c r="E15" i="7"/>
  <c r="G15" s="1"/>
  <c r="U60" i="2"/>
  <c r="H44" i="4"/>
  <c r="I54" i="5"/>
  <c r="L54" s="1"/>
  <c r="P54" s="1"/>
  <c r="I44" i="6"/>
  <c r="L53" i="5"/>
  <c r="P53" s="1"/>
  <c r="J43" i="6"/>
  <c r="K43" s="1"/>
  <c r="W43"/>
  <c r="Y43" s="1"/>
  <c r="T61" i="2"/>
  <c r="G52" i="3"/>
  <c r="H52" s="1"/>
  <c r="J52" s="1"/>
  <c r="G45" i="6"/>
  <c r="F49" i="4" l="1"/>
  <c r="F49" i="10"/>
  <c r="H49" s="1"/>
  <c r="H115" i="3"/>
  <c r="J115" s="1"/>
  <c r="S122" i="2"/>
  <c r="G116" i="3"/>
  <c r="I55" i="5"/>
  <c r="L55" s="1"/>
  <c r="Q55" s="1"/>
  <c r="G53" i="3"/>
  <c r="H53" s="1"/>
  <c r="J53" s="1"/>
  <c r="T62" i="2"/>
  <c r="G46" i="6"/>
  <c r="W44"/>
  <c r="Y44" s="1"/>
  <c r="J44"/>
  <c r="K44" s="1"/>
  <c r="X45"/>
  <c r="H45" i="4"/>
  <c r="I45" i="6"/>
  <c r="I56" i="5"/>
  <c r="L56" s="1"/>
  <c r="U61" i="2"/>
  <c r="F50" i="4" l="1"/>
  <c r="F50" i="10"/>
  <c r="H50" s="1"/>
  <c r="H116" i="3"/>
  <c r="J116" s="1"/>
  <c r="S123" i="2"/>
  <c r="G117" i="3"/>
  <c r="J45" i="6"/>
  <c r="K45" s="1"/>
  <c r="W45"/>
  <c r="Y45" s="1"/>
  <c r="U62" i="2"/>
  <c r="I57" i="5"/>
  <c r="I46" i="6"/>
  <c r="J46" s="1"/>
  <c r="K46" s="1"/>
  <c r="H46" i="4"/>
  <c r="E58" i="7" s="1"/>
  <c r="G58" s="1"/>
  <c r="G47" i="6"/>
  <c r="G54" i="3"/>
  <c r="H54" s="1"/>
  <c r="J54" s="1"/>
  <c r="T63" i="2"/>
  <c r="W46" i="6"/>
  <c r="X46"/>
  <c r="F51" i="4" l="1"/>
  <c r="F51" i="10"/>
  <c r="H51" s="1"/>
  <c r="H117" i="3"/>
  <c r="J117" s="1"/>
  <c r="S124" i="2"/>
  <c r="G118" i="3"/>
  <c r="T64" i="2"/>
  <c r="G55" i="3"/>
  <c r="H55" s="1"/>
  <c r="J55" s="1"/>
  <c r="O14" s="1"/>
  <c r="G48" i="6"/>
  <c r="I58" i="5"/>
  <c r="L58" s="1"/>
  <c r="H47" i="4"/>
  <c r="U63" i="2"/>
  <c r="I47" i="6"/>
  <c r="J47" s="1"/>
  <c r="K47" s="1"/>
  <c r="Y46"/>
  <c r="Y114" s="1"/>
  <c r="Y115" s="1"/>
  <c r="Y116" s="1"/>
  <c r="L150" i="5" s="1"/>
  <c r="F52" i="4" l="1"/>
  <c r="F52" i="10"/>
  <c r="H52" s="1"/>
  <c r="H118" i="3"/>
  <c r="J118" s="1"/>
  <c r="S125" i="2"/>
  <c r="G119" i="3"/>
  <c r="E18" i="7"/>
  <c r="G18" s="1"/>
  <c r="N150" i="5"/>
  <c r="N151" s="1"/>
  <c r="L57"/>
  <c r="P57" s="1"/>
  <c r="P150"/>
  <c r="I59"/>
  <c r="L59" s="1"/>
  <c r="Q59" s="1"/>
  <c r="U64" i="2"/>
  <c r="I48" i="6"/>
  <c r="J48" s="1"/>
  <c r="K48" s="1"/>
  <c r="H48" i="4"/>
  <c r="G56" i="3"/>
  <c r="H56" s="1"/>
  <c r="J56" s="1"/>
  <c r="T65" i="2"/>
  <c r="G49" i="6"/>
  <c r="F53" i="4" l="1"/>
  <c r="F53" i="10"/>
  <c r="H53" s="1"/>
  <c r="H119" i="3"/>
  <c r="J119" s="1"/>
  <c r="S126" i="2"/>
  <c r="G120" i="3"/>
  <c r="H49" i="4"/>
  <c r="E59" i="7" s="1"/>
  <c r="G59" s="1"/>
  <c r="I60" i="5"/>
  <c r="L60" s="1"/>
  <c r="I49" i="6"/>
  <c r="J49" s="1"/>
  <c r="K49" s="1"/>
  <c r="U65" i="2"/>
  <c r="G50" i="6"/>
  <c r="P151" i="5"/>
  <c r="H120" i="3" l="1"/>
  <c r="J120" s="1"/>
  <c r="S127" i="2"/>
  <c r="S128" s="1"/>
  <c r="G121" i="3"/>
  <c r="G51" i="6"/>
  <c r="I61" i="5"/>
  <c r="L61" s="1"/>
  <c r="I50" i="6"/>
  <c r="J50" s="1"/>
  <c r="K50" s="1"/>
  <c r="H50" i="4"/>
  <c r="H121" i="3" l="1"/>
  <c r="J121" s="1"/>
  <c r="S129" i="2"/>
  <c r="G109" i="3"/>
  <c r="G122"/>
  <c r="G57"/>
  <c r="H57" s="1"/>
  <c r="J57" s="1"/>
  <c r="O31" s="1"/>
  <c r="T66" i="2"/>
  <c r="G52" i="6"/>
  <c r="I51"/>
  <c r="J51" s="1"/>
  <c r="K51" s="1"/>
  <c r="I62" i="5"/>
  <c r="L62" s="1"/>
  <c r="H51" i="4"/>
  <c r="F54" l="1"/>
  <c r="F54" i="10"/>
  <c r="H54" s="1"/>
  <c r="E77" i="7" s="1"/>
  <c r="H122" i="3"/>
  <c r="J122" s="1"/>
  <c r="H109"/>
  <c r="J109" s="1"/>
  <c r="S130" i="2"/>
  <c r="G123" i="3" s="1"/>
  <c r="G124"/>
  <c r="E35" i="7"/>
  <c r="G35" s="1"/>
  <c r="T67" i="2"/>
  <c r="G58" i="3"/>
  <c r="H58" s="1"/>
  <c r="J58" s="1"/>
  <c r="G53" i="6"/>
  <c r="H52" i="4"/>
  <c r="I63" i="5"/>
  <c r="U66" i="2"/>
  <c r="I52" i="6"/>
  <c r="J52" s="1"/>
  <c r="K52" s="1"/>
  <c r="F55" i="4" l="1"/>
  <c r="F55" i="10"/>
  <c r="H55" s="1"/>
  <c r="H124" i="3"/>
  <c r="J124" s="1"/>
  <c r="S131" i="2"/>
  <c r="G126" i="3" s="1"/>
  <c r="L63" i="5"/>
  <c r="Q63" s="1"/>
  <c r="I64"/>
  <c r="L64" s="1"/>
  <c r="Q64" s="1"/>
  <c r="G54" i="6"/>
  <c r="T68" i="2"/>
  <c r="U67"/>
  <c r="I65" i="5"/>
  <c r="L65" s="1"/>
  <c r="I53" i="6"/>
  <c r="J53" s="1"/>
  <c r="K53" s="1"/>
  <c r="F56" i="4" l="1"/>
  <c r="F56" i="10"/>
  <c r="H56" s="1"/>
  <c r="H60" i="3"/>
  <c r="J60" s="1"/>
  <c r="H126"/>
  <c r="J126" s="1"/>
  <c r="S132" i="2"/>
  <c r="G127" i="3" s="1"/>
  <c r="U68" i="2"/>
  <c r="I54" i="6"/>
  <c r="J54" s="1"/>
  <c r="K54" s="1"/>
  <c r="I66" i="5"/>
  <c r="L66" s="1"/>
  <c r="H53" i="4"/>
  <c r="G55" i="6"/>
  <c r="G61" i="3"/>
  <c r="H61" s="1"/>
  <c r="J61" s="1"/>
  <c r="O21" s="1"/>
  <c r="T69" i="2"/>
  <c r="F57" i="4" l="1"/>
  <c r="F57" i="10"/>
  <c r="H57" s="1"/>
  <c r="H59" i="3"/>
  <c r="J59" s="1"/>
  <c r="H127"/>
  <c r="J127" s="1"/>
  <c r="S133" i="2"/>
  <c r="G128" i="3" s="1"/>
  <c r="E25" i="7"/>
  <c r="G25" s="1"/>
  <c r="G56" i="6"/>
  <c r="G62" i="3"/>
  <c r="H62" s="1"/>
  <c r="J62" s="1"/>
  <c r="T70" i="2"/>
  <c r="I67" i="5"/>
  <c r="U69" i="2"/>
  <c r="I55" i="6"/>
  <c r="J55" s="1"/>
  <c r="K55" s="1"/>
  <c r="F58" i="4" l="1"/>
  <c r="H58" s="1"/>
  <c r="F58" i="10"/>
  <c r="H58" s="1"/>
  <c r="H128" i="3"/>
  <c r="J128" s="1"/>
  <c r="S134" i="2"/>
  <c r="G129" i="3" s="1"/>
  <c r="L67" i="5"/>
  <c r="P67" s="1"/>
  <c r="I68"/>
  <c r="G64" i="3"/>
  <c r="H64" s="1"/>
  <c r="J64" s="1"/>
  <c r="O15" s="1"/>
  <c r="G57" i="6"/>
  <c r="U70" i="2"/>
  <c r="H54" i="4"/>
  <c r="I70" i="5"/>
  <c r="L70" s="1"/>
  <c r="P70" s="1"/>
  <c r="I56" i="6"/>
  <c r="J56" s="1"/>
  <c r="K56" s="1"/>
  <c r="H129" i="3" l="1"/>
  <c r="J129" s="1"/>
  <c r="S135" i="2"/>
  <c r="G130" i="3" s="1"/>
  <c r="E19" i="7"/>
  <c r="G19" s="1"/>
  <c r="H55" i="4"/>
  <c r="I57" i="6"/>
  <c r="J57" s="1"/>
  <c r="K57" s="1"/>
  <c r="I71" i="5"/>
  <c r="L71" s="1"/>
  <c r="Q71" s="1"/>
  <c r="T73" i="2"/>
  <c r="G58" i="6"/>
  <c r="G65" i="3"/>
  <c r="H65" s="1"/>
  <c r="J65" s="1"/>
  <c r="I69" i="5"/>
  <c r="L69" s="1"/>
  <c r="P69" s="1"/>
  <c r="L68"/>
  <c r="P68" s="1"/>
  <c r="F61" i="4" l="1"/>
  <c r="F61" i="10"/>
  <c r="H61" s="1"/>
  <c r="H130" i="3"/>
  <c r="J130" s="1"/>
  <c r="S136" i="2"/>
  <c r="G131" i="3" s="1"/>
  <c r="G66"/>
  <c r="H66" s="1"/>
  <c r="J66" s="1"/>
  <c r="O12" s="1"/>
  <c r="G59" i="6"/>
  <c r="T74" i="2"/>
  <c r="AA58" i="6"/>
  <c r="H56" i="4"/>
  <c r="U73" i="2"/>
  <c r="I58" i="6"/>
  <c r="I72" i="5"/>
  <c r="L72" s="1"/>
  <c r="F62" i="4" l="1"/>
  <c r="F62" i="10"/>
  <c r="H62" s="1"/>
  <c r="H131" i="3"/>
  <c r="J131" s="1"/>
  <c r="S137" i="2"/>
  <c r="G132" i="3" s="1"/>
  <c r="E16" i="7"/>
  <c r="G16" s="1"/>
  <c r="J58" i="6"/>
  <c r="K58" s="1"/>
  <c r="Z58"/>
  <c r="AB58" s="1"/>
  <c r="T75" i="2"/>
  <c r="G67" i="3"/>
  <c r="H67" s="1"/>
  <c r="J67" s="1"/>
  <c r="G60" i="6"/>
  <c r="AA60" s="1"/>
  <c r="U74" i="2"/>
  <c r="H57" i="4"/>
  <c r="E60" i="7" s="1"/>
  <c r="G60" s="1"/>
  <c r="AA59" i="6"/>
  <c r="F63" i="4" l="1"/>
  <c r="F63" i="10"/>
  <c r="H63" s="1"/>
  <c r="H132" i="3"/>
  <c r="J132" s="1"/>
  <c r="S138" i="2"/>
  <c r="G133" i="3" s="1"/>
  <c r="J59" i="6"/>
  <c r="K59" s="1"/>
  <c r="Z59"/>
  <c r="AB59" s="1"/>
  <c r="I74" i="5"/>
  <c r="L74" s="1"/>
  <c r="U75" i="2"/>
  <c r="I60" i="6"/>
  <c r="H59" i="4"/>
  <c r="G68" i="3"/>
  <c r="H68" s="1"/>
  <c r="J68" s="1"/>
  <c r="O13" s="1"/>
  <c r="G61" i="6"/>
  <c r="T76" i="2"/>
  <c r="F64" i="4" l="1"/>
  <c r="F64" i="10"/>
  <c r="H64" s="1"/>
  <c r="H133" i="3"/>
  <c r="J133" s="1"/>
  <c r="E17" i="7"/>
  <c r="G17" s="1"/>
  <c r="G62" i="6"/>
  <c r="G69" i="3"/>
  <c r="H69" s="1"/>
  <c r="J69" s="1"/>
  <c r="T77" i="2"/>
  <c r="J60" i="6"/>
  <c r="K60" s="1"/>
  <c r="Z60"/>
  <c r="AB60" s="1"/>
  <c r="Z61"/>
  <c r="AA61"/>
  <c r="I75" i="5"/>
  <c r="H60" i="4"/>
  <c r="U76" i="2"/>
  <c r="I61" i="6"/>
  <c r="J61" s="1"/>
  <c r="K61" s="1"/>
  <c r="F65" i="4" l="1"/>
  <c r="F65" i="10"/>
  <c r="H65" s="1"/>
  <c r="H61" i="4"/>
  <c r="E61" i="7" s="1"/>
  <c r="G61" s="1"/>
  <c r="I76" i="5"/>
  <c r="L76" s="1"/>
  <c r="I62" i="6"/>
  <c r="J62" s="1"/>
  <c r="K62" s="1"/>
  <c r="U77" i="2"/>
  <c r="AB61" i="6"/>
  <c r="AB114" s="1"/>
  <c r="AB115" s="1"/>
  <c r="AB116" s="1"/>
  <c r="L151" i="5" s="1"/>
  <c r="T78" i="2"/>
  <c r="G63" i="6"/>
  <c r="G70" i="3"/>
  <c r="H70" s="1"/>
  <c r="J70" s="1"/>
  <c r="F66" i="4" l="1"/>
  <c r="F66" i="10"/>
  <c r="H66" s="1"/>
  <c r="H65" i="4"/>
  <c r="G71" i="3"/>
  <c r="G72" s="1"/>
  <c r="H72" s="1"/>
  <c r="T79" i="2"/>
  <c r="G64" i="6"/>
  <c r="L75" i="5"/>
  <c r="P75" s="1"/>
  <c r="L160"/>
  <c r="P160" s="1"/>
  <c r="L159"/>
  <c r="P159" s="1"/>
  <c r="Q151"/>
  <c r="U78" i="2"/>
  <c r="I77" i="5"/>
  <c r="L77" s="1"/>
  <c r="I63" i="6"/>
  <c r="J63" s="1"/>
  <c r="K63" s="1"/>
  <c r="H62" i="4"/>
  <c r="F67" l="1"/>
  <c r="H67" s="1"/>
  <c r="F67" i="10"/>
  <c r="H67" s="1"/>
  <c r="H71" i="3"/>
  <c r="J71" s="1"/>
  <c r="J72"/>
  <c r="O17" s="1"/>
  <c r="T81" i="2"/>
  <c r="G65" i="6"/>
  <c r="G74" i="3"/>
  <c r="H74" s="1"/>
  <c r="J74" s="1"/>
  <c r="I78" i="5"/>
  <c r="L78" s="1"/>
  <c r="P78" s="1"/>
  <c r="U79" i="2"/>
  <c r="I64" i="6"/>
  <c r="J64" s="1"/>
  <c r="Y117" s="1"/>
  <c r="H63" i="4"/>
  <c r="E62" i="7" s="1"/>
  <c r="G62" s="1"/>
  <c r="F69" i="4" l="1"/>
  <c r="F69" i="10"/>
  <c r="H69" s="1"/>
  <c r="E21" i="7"/>
  <c r="G21" s="1"/>
  <c r="K64" i="6"/>
  <c r="I79" i="5"/>
  <c r="I65" i="6"/>
  <c r="J65" s="1"/>
  <c r="K65" s="1"/>
  <c r="H64" i="4"/>
  <c r="U81" i="2"/>
  <c r="G66" i="6"/>
  <c r="K66" s="1"/>
  <c r="G75" i="3"/>
  <c r="H75" l="1"/>
  <c r="J75" s="1"/>
  <c r="T84" i="2"/>
  <c r="G76" i="3"/>
  <c r="H76" s="1"/>
  <c r="J76" s="1"/>
  <c r="T83" i="2"/>
  <c r="G67" i="6"/>
  <c r="F72" i="4" l="1"/>
  <c r="F72" i="10"/>
  <c r="H72" s="1"/>
  <c r="F71" i="4"/>
  <c r="F71" i="10"/>
  <c r="H71" s="1"/>
  <c r="G77" i="3"/>
  <c r="H77" s="1"/>
  <c r="J77" s="1"/>
  <c r="U84" i="2"/>
  <c r="I82" i="5"/>
  <c r="H68" i="4"/>
  <c r="I81" i="5"/>
  <c r="L81" s="1"/>
  <c r="I67" i="6"/>
  <c r="J67" s="1"/>
  <c r="K67" s="1"/>
  <c r="U83" i="2"/>
  <c r="H66" i="4"/>
  <c r="G78" i="3"/>
  <c r="H78" s="1"/>
  <c r="J78" s="1"/>
  <c r="G68" i="6"/>
  <c r="T85" i="2"/>
  <c r="F73" i="10" s="1"/>
  <c r="H73" s="1"/>
  <c r="U85" i="2" l="1"/>
  <c r="F73" i="4"/>
  <c r="G69" i="6"/>
  <c r="G83" i="3"/>
  <c r="H83" s="1"/>
  <c r="H69" i="4"/>
  <c r="I83" i="5"/>
  <c r="L83" s="1"/>
  <c r="I68" i="6"/>
  <c r="J68" s="1"/>
  <c r="K68" s="1"/>
  <c r="J83" i="3" l="1"/>
  <c r="I84" i="5"/>
  <c r="L84" s="1"/>
  <c r="H70" i="4"/>
  <c r="I69" i="6"/>
  <c r="J69" s="1"/>
  <c r="K69" s="1"/>
  <c r="G70"/>
  <c r="I70" l="1"/>
  <c r="J70" s="1"/>
  <c r="K70" s="1"/>
  <c r="I85" i="5"/>
  <c r="L85" s="1"/>
  <c r="H71" i="4"/>
  <c r="O26" i="3"/>
  <c r="O25"/>
  <c r="G71" i="6"/>
  <c r="E30" i="7" l="1"/>
  <c r="G30" s="1"/>
  <c r="E29"/>
  <c r="G29" s="1"/>
  <c r="H72" i="4"/>
  <c r="I86" i="5"/>
  <c r="L86" s="1"/>
  <c r="I71" i="6"/>
  <c r="J71" s="1"/>
  <c r="K71" s="1"/>
  <c r="G72"/>
  <c r="I87" i="5" l="1"/>
  <c r="L87" s="1"/>
  <c r="I72" i="6"/>
  <c r="J72" s="1"/>
  <c r="K72" s="1"/>
  <c r="H73" i="4"/>
  <c r="O23" i="3"/>
  <c r="G73" i="6"/>
  <c r="E27" i="7" l="1"/>
  <c r="G27" s="1"/>
  <c r="O24" i="3"/>
  <c r="G74" i="6"/>
  <c r="I73"/>
  <c r="J73" s="1"/>
  <c r="K73" s="1"/>
  <c r="H74" i="4"/>
  <c r="I88" i="5"/>
  <c r="L88" s="1"/>
  <c r="E28" i="7" l="1"/>
  <c r="G28" s="1"/>
  <c r="G75" i="6"/>
  <c r="I89" i="5"/>
  <c r="L89" s="1"/>
  <c r="I74" i="6"/>
  <c r="J74" s="1"/>
  <c r="K74" s="1"/>
  <c r="H75" i="4"/>
  <c r="G76" i="6" l="1"/>
  <c r="H76" i="4"/>
  <c r="I75" i="6"/>
  <c r="J75" s="1"/>
  <c r="K75" s="1"/>
  <c r="I90" i="5"/>
  <c r="L90" s="1"/>
  <c r="G77" i="6" l="1"/>
  <c r="I91" i="5"/>
  <c r="L91" s="1"/>
  <c r="I76" i="6"/>
  <c r="J76" s="1"/>
  <c r="K76" s="1"/>
  <c r="H77" i="4"/>
  <c r="T97" i="2" l="1"/>
  <c r="G78" i="6"/>
  <c r="I92" i="5"/>
  <c r="L92" s="1"/>
  <c r="I77" i="6"/>
  <c r="J77" s="1"/>
  <c r="K77" s="1"/>
  <c r="H78" i="4"/>
  <c r="U96" i="2"/>
  <c r="F85" i="4" l="1"/>
  <c r="F86" i="10"/>
  <c r="H86" s="1"/>
  <c r="H79" i="4"/>
  <c r="U97" i="2"/>
  <c r="I93" i="5"/>
  <c r="L93" s="1"/>
  <c r="I78" i="6"/>
  <c r="J78" s="1"/>
  <c r="K78" s="1"/>
  <c r="O44" i="3" l="1"/>
  <c r="G80" i="6"/>
  <c r="H80" i="4"/>
  <c r="E48" i="7" l="1"/>
  <c r="G48" s="1"/>
  <c r="I80" i="6"/>
  <c r="J80" s="1"/>
  <c r="K80" s="1"/>
  <c r="I95" i="5"/>
  <c r="L95" s="1"/>
  <c r="H81" i="4"/>
  <c r="H82" l="1"/>
  <c r="G84" i="6"/>
  <c r="G85" l="1"/>
  <c r="I99" i="5"/>
  <c r="L99" s="1"/>
  <c r="I84" i="6"/>
  <c r="J84" s="1"/>
  <c r="K84" s="1"/>
  <c r="I100" i="5" l="1"/>
  <c r="I85" i="6"/>
  <c r="J85" s="1"/>
  <c r="K85" s="1"/>
  <c r="G86"/>
  <c r="I101" i="5" l="1"/>
  <c r="L100"/>
  <c r="P100" s="1"/>
  <c r="P161" s="1"/>
  <c r="I103"/>
  <c r="L103" s="1"/>
  <c r="Q103" s="1"/>
  <c r="I86" i="6"/>
  <c r="J86" s="1"/>
  <c r="K86" s="1"/>
  <c r="G87"/>
  <c r="I104" i="5" l="1"/>
  <c r="L104" s="1"/>
  <c r="Q104" s="1"/>
  <c r="I87" i="6"/>
  <c r="J87" s="1"/>
  <c r="K87" s="1"/>
  <c r="I102" i="5"/>
  <c r="L102" s="1"/>
  <c r="L101"/>
  <c r="P102" l="1"/>
  <c r="Q102"/>
  <c r="Q101"/>
  <c r="P101"/>
  <c r="G103" i="6" l="1"/>
  <c r="I103" l="1"/>
  <c r="J103" s="1"/>
  <c r="K103" s="1"/>
  <c r="G104"/>
  <c r="G105" l="1"/>
  <c r="I104"/>
  <c r="J104" s="1"/>
  <c r="K104" s="1"/>
  <c r="I105" l="1"/>
  <c r="J105" s="1"/>
  <c r="K105" s="1"/>
  <c r="I137" i="5"/>
  <c r="L137" s="1"/>
  <c r="G111" i="6" l="1"/>
  <c r="I143" i="5" l="1"/>
  <c r="I111" i="6"/>
  <c r="J111" s="1"/>
  <c r="K111" s="1"/>
  <c r="B10" i="2" l="1"/>
  <c r="C10"/>
  <c r="D10"/>
  <c r="O16" i="3" l="1"/>
  <c r="E63" i="7"/>
  <c r="G63" s="1"/>
  <c r="G79" i="6"/>
  <c r="T98" i="2"/>
  <c r="F86" i="4" l="1"/>
  <c r="F87" i="10"/>
  <c r="H87" s="1"/>
  <c r="O29" i="3"/>
  <c r="E33" i="7" s="1"/>
  <c r="G33" s="1"/>
  <c r="E20"/>
  <c r="G20" s="1"/>
  <c r="I79" i="6"/>
  <c r="J79" s="1"/>
  <c r="K79" s="1"/>
  <c r="I94" i="5"/>
  <c r="L94" s="1"/>
  <c r="Q94" s="1"/>
  <c r="Q161" s="1"/>
  <c r="U98" i="2"/>
  <c r="H84" i="4" l="1"/>
  <c r="T101" i="2"/>
  <c r="F89" i="4" l="1"/>
  <c r="F90" i="10"/>
  <c r="H90" s="1"/>
  <c r="U101" i="2"/>
  <c r="G81" i="6"/>
  <c r="T102" i="2"/>
  <c r="F90" i="4" l="1"/>
  <c r="F91" i="10"/>
  <c r="H91" s="1"/>
  <c r="I81" i="6"/>
  <c r="J81" s="1"/>
  <c r="K81" s="1"/>
  <c r="H87" i="4"/>
  <c r="G82" i="6"/>
  <c r="I96" i="5"/>
  <c r="L96" s="1"/>
  <c r="T103" i="2"/>
  <c r="U102"/>
  <c r="F91" i="4" l="1"/>
  <c r="F92" i="10"/>
  <c r="H92" s="1"/>
  <c r="O43" i="3"/>
  <c r="E47" i="7" s="1"/>
  <c r="G47" s="1"/>
  <c r="I82" i="6"/>
  <c r="J82" s="1"/>
  <c r="K82" s="1"/>
  <c r="H88" i="4"/>
  <c r="T104" i="2"/>
  <c r="G83" i="6"/>
  <c r="U103" i="2"/>
  <c r="I97" i="5"/>
  <c r="L97" s="1"/>
  <c r="T106" i="2"/>
  <c r="F94" i="4" l="1"/>
  <c r="F95" i="10"/>
  <c r="H95" s="1"/>
  <c r="F92" i="4"/>
  <c r="F93" i="10"/>
  <c r="H93" s="1"/>
  <c r="H89" i="4"/>
  <c r="H91"/>
  <c r="U104" i="2"/>
  <c r="I83" i="6"/>
  <c r="J83" s="1"/>
  <c r="K83" s="1"/>
  <c r="I98" i="5"/>
  <c r="L98" s="1"/>
  <c r="T107" i="2"/>
  <c r="U106"/>
  <c r="F95" i="4" l="1"/>
  <c r="F96" i="10"/>
  <c r="H96" s="1"/>
  <c r="O28" i="3"/>
  <c r="E32" i="7" s="1"/>
  <c r="G32" s="1"/>
  <c r="H92" i="4"/>
  <c r="U107" i="2"/>
  <c r="T108"/>
  <c r="F96" i="4" l="1"/>
  <c r="F97" i="10"/>
  <c r="H97" s="1"/>
  <c r="T111" i="2"/>
  <c r="U108"/>
  <c r="T105"/>
  <c r="F93" i="4" l="1"/>
  <c r="H93" s="1"/>
  <c r="F94" i="10"/>
  <c r="H94" s="1"/>
  <c r="F99" i="4"/>
  <c r="F100" i="10"/>
  <c r="H100" s="1"/>
  <c r="O30" i="3"/>
  <c r="H90" i="4"/>
  <c r="T112" i="2"/>
  <c r="H85" i="4"/>
  <c r="U111" i="2"/>
  <c r="T109"/>
  <c r="F98" i="10" s="1"/>
  <c r="H98" s="1"/>
  <c r="U105" i="2"/>
  <c r="F100" i="4" l="1"/>
  <c r="F101" i="10"/>
  <c r="H101" s="1"/>
  <c r="U109" i="2"/>
  <c r="F97" i="4"/>
  <c r="E34" i="7"/>
  <c r="G34" s="1"/>
  <c r="O33" i="3"/>
  <c r="O34"/>
  <c r="H94" i="4"/>
  <c r="O35" i="3"/>
  <c r="E39" i="7" s="1"/>
  <c r="G39" s="1"/>
  <c r="T113" i="2"/>
  <c r="H86" i="4"/>
  <c r="U112" i="2"/>
  <c r="T128"/>
  <c r="H83" i="4"/>
  <c r="G88" i="6"/>
  <c r="T114" i="2"/>
  <c r="F116" i="4" l="1"/>
  <c r="F117" i="10"/>
  <c r="H117" s="1"/>
  <c r="F101" i="4"/>
  <c r="H101" s="1"/>
  <c r="F102" i="10"/>
  <c r="H102" s="1"/>
  <c r="F102" i="4"/>
  <c r="F103" i="10"/>
  <c r="H103" s="1"/>
  <c r="O42" i="3"/>
  <c r="E46" i="7" s="1"/>
  <c r="G46" s="1"/>
  <c r="O41" i="3"/>
  <c r="E45" i="7" s="1"/>
  <c r="G45" s="1"/>
  <c r="E38"/>
  <c r="G38" s="1"/>
  <c r="E37"/>
  <c r="G37" s="1"/>
  <c r="H99" i="4"/>
  <c r="H96"/>
  <c r="U113" i="2"/>
  <c r="T115"/>
  <c r="G89" i="6"/>
  <c r="I105" i="5"/>
  <c r="I88" i="6"/>
  <c r="J88" s="1"/>
  <c r="K88" s="1"/>
  <c r="U114" i="2"/>
  <c r="U128"/>
  <c r="H97" i="4"/>
  <c r="T129" i="2"/>
  <c r="O36" i="3"/>
  <c r="F103" i="4" l="1"/>
  <c r="H103" s="1"/>
  <c r="F104" i="10"/>
  <c r="H104" s="1"/>
  <c r="F117" i="4"/>
  <c r="F118" i="10"/>
  <c r="H118" s="1"/>
  <c r="O40" i="3"/>
  <c r="E44" i="7" s="1"/>
  <c r="G44" s="1"/>
  <c r="E40"/>
  <c r="G40" s="1"/>
  <c r="H100" i="4"/>
  <c r="L105" i="5"/>
  <c r="I106"/>
  <c r="L106" s="1"/>
  <c r="I89" i="6"/>
  <c r="J89" s="1"/>
  <c r="K89" s="1"/>
  <c r="I107" i="5"/>
  <c r="U115" i="2"/>
  <c r="G90" i="6"/>
  <c r="U129" i="2"/>
  <c r="I108" i="5" l="1"/>
  <c r="L107"/>
  <c r="T117" i="2"/>
  <c r="G91" i="6"/>
  <c r="AB117"/>
  <c r="K90"/>
  <c r="F105" i="4" l="1"/>
  <c r="F106" i="10"/>
  <c r="H106" s="1"/>
  <c r="U117" i="2"/>
  <c r="I91" i="6"/>
  <c r="J91" s="1"/>
  <c r="K91" s="1"/>
  <c r="H102" i="4"/>
  <c r="E64" i="7" s="1"/>
  <c r="G64" s="1"/>
  <c r="G92" i="6"/>
  <c r="K92" s="1"/>
  <c r="L108" i="5"/>
  <c r="I109"/>
  <c r="E65" i="7" l="1"/>
  <c r="G65" s="1"/>
  <c r="I110" i="5"/>
  <c r="L110" s="1"/>
  <c r="L109"/>
  <c r="T119" i="2"/>
  <c r="G93" i="6"/>
  <c r="F107" i="4" l="1"/>
  <c r="F108" i="10"/>
  <c r="H108" s="1"/>
  <c r="I118" i="5"/>
  <c r="L118" s="1"/>
  <c r="Q118" s="1"/>
  <c r="U119" i="2"/>
  <c r="I93" i="6"/>
  <c r="J93" s="1"/>
  <c r="K93" s="1"/>
  <c r="H104" i="4"/>
  <c r="T120" i="2"/>
  <c r="G94" i="6"/>
  <c r="F108" i="4" l="1"/>
  <c r="F109" i="10"/>
  <c r="H109" s="1"/>
  <c r="T121" i="2"/>
  <c r="G95" i="6"/>
  <c r="H105" i="4"/>
  <c r="E66" i="7" s="1"/>
  <c r="G66" s="1"/>
  <c r="I119" i="5"/>
  <c r="L119" s="1"/>
  <c r="Q119" s="1"/>
  <c r="U120" i="2"/>
  <c r="I94" i="6"/>
  <c r="J94" s="1"/>
  <c r="K94" s="1"/>
  <c r="F109" i="4" l="1"/>
  <c r="F110" i="10"/>
  <c r="H110" s="1"/>
  <c r="T122" i="2"/>
  <c r="G96" i="6"/>
  <c r="I95"/>
  <c r="J95" s="1"/>
  <c r="K95" s="1"/>
  <c r="H106" i="4"/>
  <c r="U121" i="2"/>
  <c r="I120" i="5"/>
  <c r="F110" i="4" l="1"/>
  <c r="F111" i="10"/>
  <c r="H111" s="1"/>
  <c r="G97" i="6"/>
  <c r="T123" i="2"/>
  <c r="L120" i="5"/>
  <c r="P120" s="1"/>
  <c r="I121"/>
  <c r="U122" i="2"/>
  <c r="I124" i="5"/>
  <c r="L124" s="1"/>
  <c r="H107" i="4"/>
  <c r="E67" i="7" s="1"/>
  <c r="G67" s="1"/>
  <c r="I96" i="6"/>
  <c r="J96" s="1"/>
  <c r="K96" s="1"/>
  <c r="F111" i="4" l="1"/>
  <c r="F112" i="10"/>
  <c r="H112" s="1"/>
  <c r="P124" i="5"/>
  <c r="Q124"/>
  <c r="L121"/>
  <c r="I122"/>
  <c r="T124" i="2"/>
  <c r="G98" i="6"/>
  <c r="I125" i="5"/>
  <c r="I97" i="6"/>
  <c r="J97" s="1"/>
  <c r="K97" s="1"/>
  <c r="H108" i="4"/>
  <c r="U123" i="2"/>
  <c r="F112" i="4" l="1"/>
  <c r="F113" i="10"/>
  <c r="H113" s="1"/>
  <c r="T125" i="2"/>
  <c r="G99" i="6"/>
  <c r="I123" i="5"/>
  <c r="L123" s="1"/>
  <c r="L122"/>
  <c r="P122" s="1"/>
  <c r="U124" i="2"/>
  <c r="H109" i="4"/>
  <c r="E68" i="7" s="1"/>
  <c r="G68" s="1"/>
  <c r="I127" i="5"/>
  <c r="L127" s="1"/>
  <c r="I98" i="6"/>
  <c r="J98" s="1"/>
  <c r="K98" s="1"/>
  <c r="L125" i="5"/>
  <c r="I126"/>
  <c r="L126" s="1"/>
  <c r="F113" i="4" l="1"/>
  <c r="F114" i="10"/>
  <c r="H114" s="1"/>
  <c r="H112" i="4"/>
  <c r="Q125" i="5"/>
  <c r="P125"/>
  <c r="P126"/>
  <c r="Q126"/>
  <c r="P127"/>
  <c r="Q127"/>
  <c r="I128"/>
  <c r="I99" i="6"/>
  <c r="J99" s="1"/>
  <c r="K99" s="1"/>
  <c r="U125" i="2"/>
  <c r="H110" i="4"/>
  <c r="E69" i="7" s="1"/>
  <c r="G69" s="1"/>
  <c r="G100" i="6"/>
  <c r="T126" i="2"/>
  <c r="F114" i="4" l="1"/>
  <c r="F115" i="10"/>
  <c r="H115" s="1"/>
  <c r="I129" i="5"/>
  <c r="L128"/>
  <c r="G101" i="6"/>
  <c r="K101" s="1"/>
  <c r="H111" i="4"/>
  <c r="E70" i="7" s="1"/>
  <c r="G70" s="1"/>
  <c r="I100" i="6"/>
  <c r="J100" s="1"/>
  <c r="K100" s="1"/>
  <c r="U126" i="2"/>
  <c r="I132" i="5"/>
  <c r="L132" s="1"/>
  <c r="I130" l="1"/>
  <c r="L129"/>
  <c r="T110" i="2"/>
  <c r="F98" i="4" l="1"/>
  <c r="H98" s="1"/>
  <c r="F99" i="10"/>
  <c r="H99" s="1"/>
  <c r="H95" i="4"/>
  <c r="O37" i="3"/>
  <c r="G102" i="6"/>
  <c r="T130" i="2"/>
  <c r="I131" i="5"/>
  <c r="L131" s="1"/>
  <c r="P131" s="1"/>
  <c r="L130"/>
  <c r="P130" s="1"/>
  <c r="H113" i="4"/>
  <c r="E71" i="7" s="1"/>
  <c r="G71" s="1"/>
  <c r="U110" i="2"/>
  <c r="F118" i="4" l="1"/>
  <c r="F119" i="10"/>
  <c r="H119" s="1"/>
  <c r="E41" i="7"/>
  <c r="G41" s="1"/>
  <c r="G106" i="6"/>
  <c r="T132" i="2"/>
  <c r="U130"/>
  <c r="I134" i="5"/>
  <c r="L134" s="1"/>
  <c r="H114" i="4"/>
  <c r="I102" i="6"/>
  <c r="J102" s="1"/>
  <c r="K102" s="1"/>
  <c r="T131" i="2"/>
  <c r="F120" i="4" l="1"/>
  <c r="F121" i="10"/>
  <c r="H121" s="1"/>
  <c r="F119" i="4"/>
  <c r="F120" i="10"/>
  <c r="H120" s="1"/>
  <c r="H116" i="4"/>
  <c r="U131" i="2"/>
  <c r="H115" i="4"/>
  <c r="T133" i="2"/>
  <c r="G107" i="6"/>
  <c r="I138" i="5"/>
  <c r="L138" s="1"/>
  <c r="I106" i="6"/>
  <c r="J106" s="1"/>
  <c r="K106" s="1"/>
  <c r="U132" i="2"/>
  <c r="F121" i="4" l="1"/>
  <c r="F122" i="10"/>
  <c r="H122" s="1"/>
  <c r="G108" i="6"/>
  <c r="T134" i="2"/>
  <c r="I107" i="6"/>
  <c r="J107" s="1"/>
  <c r="K107" s="1"/>
  <c r="I139" i="5"/>
  <c r="L139" s="1"/>
  <c r="U133" i="2"/>
  <c r="H117" i="4"/>
  <c r="F122" l="1"/>
  <c r="F123" i="10"/>
  <c r="H123" s="1"/>
  <c r="I140" i="5"/>
  <c r="L140" s="1"/>
  <c r="I108" i="6"/>
  <c r="J108" s="1"/>
  <c r="K108" s="1"/>
  <c r="U134" i="2"/>
  <c r="H118" i="4"/>
  <c r="G109" i="6"/>
  <c r="T135" i="2"/>
  <c r="F123" i="4" l="1"/>
  <c r="F124" i="10"/>
  <c r="H124" s="1"/>
  <c r="I141" i="5"/>
  <c r="L141" s="1"/>
  <c r="H119" i="4"/>
  <c r="U135" i="2"/>
  <c r="I109" i="6"/>
  <c r="J109" s="1"/>
  <c r="K109" s="1"/>
  <c r="G110"/>
  <c r="T136" i="2"/>
  <c r="F124" i="4" l="1"/>
  <c r="H124" s="1"/>
  <c r="F125" i="10"/>
  <c r="H125" s="1"/>
  <c r="H120" i="4"/>
  <c r="I142" i="5"/>
  <c r="L142" s="1"/>
  <c r="U136" i="2"/>
  <c r="I110" i="6"/>
  <c r="J110" s="1"/>
  <c r="K110" s="1"/>
  <c r="G112"/>
  <c r="T137" i="2"/>
  <c r="F125" i="4" l="1"/>
  <c r="H125" s="1"/>
  <c r="F126" i="10"/>
  <c r="H126" s="1"/>
  <c r="I144" i="5"/>
  <c r="H121" i="4"/>
  <c r="I112" i="6"/>
  <c r="J112" s="1"/>
  <c r="K112" s="1"/>
  <c r="U137" i="2"/>
  <c r="G113" i="6"/>
  <c r="T138" i="2"/>
  <c r="F126" i="4" l="1"/>
  <c r="H126" s="1"/>
  <c r="F127" i="10"/>
  <c r="H127" s="1"/>
  <c r="H123" i="4"/>
  <c r="U138" i="2"/>
  <c r="I145" i="5"/>
  <c r="L145" s="1"/>
  <c r="H122" i="4"/>
  <c r="I113" i="6"/>
  <c r="J113" s="1"/>
  <c r="K113" s="1"/>
  <c r="E10" i="2" l="1"/>
  <c r="F10"/>
  <c r="G10" l="1"/>
  <c r="D11" l="1"/>
  <c r="G11"/>
  <c r="C11"/>
  <c r="B11"/>
  <c r="E11"/>
  <c r="F11"/>
</calcChain>
</file>

<file path=xl/comments1.xml><?xml version="1.0" encoding="utf-8"?>
<comments xmlns="http://schemas.openxmlformats.org/spreadsheetml/2006/main">
  <authors>
    <author>xiongj2</author>
    <author>yuanyuan chen</author>
  </authors>
  <commentList>
    <comment ref="U57" authorId="0">
      <text>
        <r>
          <rPr>
            <b/>
            <sz val="9"/>
            <color indexed="81"/>
            <rFont val="宋体"/>
            <family val="3"/>
            <charset val="134"/>
          </rPr>
          <t>使用全自动贴膜机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9" authorId="1">
      <text>
        <r>
          <rPr>
            <b/>
            <sz val="9"/>
            <color indexed="81"/>
            <rFont val="Tahoma"/>
            <family val="2"/>
          </rPr>
          <t>yuanyuan 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</t>
        </r>
        <r>
          <rPr>
            <sz val="9"/>
            <color indexed="81"/>
            <rFont val="Tahoma"/>
            <family val="2"/>
          </rPr>
          <t>30S</t>
        </r>
        <r>
          <rPr>
            <sz val="9"/>
            <color indexed="81"/>
            <rFont val="宋体"/>
            <family val="3"/>
            <charset val="134"/>
          </rPr>
          <t>计算人力</t>
        </r>
      </text>
    </comment>
  </commentList>
</comments>
</file>

<file path=xl/sharedStrings.xml><?xml version="1.0" encoding="utf-8"?>
<sst xmlns="http://schemas.openxmlformats.org/spreadsheetml/2006/main" count="2305" uniqueCount="918">
  <si>
    <r>
      <t xml:space="preserve">New York Housing For MP </t>
    </r>
    <r>
      <rPr>
        <b/>
        <sz val="14"/>
        <rFont val="宋体"/>
        <family val="3"/>
        <charset val="134"/>
      </rPr>
      <t>制程</t>
    </r>
    <r>
      <rPr>
        <b/>
        <sz val="14"/>
        <rFont val="Calibri"/>
        <family val="2"/>
      </rPr>
      <t>--F14</t>
    </r>
    <phoneticPr fontId="15" type="noConversion"/>
  </si>
  <si>
    <t>编号</t>
    <phoneticPr fontId="15" type="noConversion"/>
  </si>
  <si>
    <r>
      <rPr>
        <b/>
        <sz val="11"/>
        <rFont val="宋体"/>
        <family val="3"/>
        <charset val="134"/>
      </rPr>
      <t>工站</t>
    </r>
    <phoneticPr fontId="15" type="noConversion"/>
  </si>
  <si>
    <r>
      <rPr>
        <b/>
        <sz val="11"/>
        <rFont val="宋体"/>
        <family val="3"/>
        <charset val="134"/>
      </rPr>
      <t>工序</t>
    </r>
    <phoneticPr fontId="15" type="noConversion"/>
  </si>
  <si>
    <t>工站说明</t>
    <phoneticPr fontId="15" type="noConversion"/>
  </si>
  <si>
    <t>DDG</t>
    <phoneticPr fontId="15" type="noConversion"/>
  </si>
  <si>
    <t>CNC</t>
  </si>
  <si>
    <t>DDG1</t>
  </si>
  <si>
    <r>
      <t>Main body</t>
    </r>
    <r>
      <rPr>
        <sz val="11"/>
        <color theme="1"/>
        <rFont val="新細明體"/>
        <family val="1"/>
        <charset val="136"/>
      </rPr>
      <t>双面磨</t>
    </r>
    <phoneticPr fontId="20" type="noConversion"/>
  </si>
  <si>
    <t>DDG2</t>
  </si>
  <si>
    <r>
      <t>U</t>
    </r>
    <r>
      <rPr>
        <sz val="11"/>
        <color theme="1"/>
        <rFont val="新細明體"/>
        <family val="1"/>
        <charset val="136"/>
      </rPr>
      <t>件双面磨</t>
    </r>
    <phoneticPr fontId="20" type="noConversion"/>
  </si>
  <si>
    <r>
      <rPr>
        <sz val="11"/>
        <color theme="1"/>
        <rFont val="宋体"/>
        <family val="3"/>
        <charset val="134"/>
      </rPr>
      <t>清洗</t>
    </r>
    <r>
      <rPr>
        <sz val="11"/>
        <color theme="1"/>
        <rFont val="Calibri"/>
        <family val="2"/>
      </rPr>
      <t>0</t>
    </r>
    <phoneticPr fontId="15" type="noConversion"/>
  </si>
  <si>
    <t>二加</t>
  </si>
  <si>
    <t>清洗0</t>
  </si>
  <si>
    <t>CNC1</t>
    <phoneticPr fontId="15" type="noConversion"/>
  </si>
  <si>
    <t>Assembly1</t>
  </si>
  <si>
    <r>
      <rPr>
        <sz val="11"/>
        <color theme="1"/>
        <rFont val="新細明體"/>
        <family val="1"/>
        <charset val="136"/>
      </rPr>
      <t>组装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三件式组装</t>
    </r>
    <r>
      <rPr>
        <sz val="11"/>
        <color theme="1"/>
        <rFont val="Calibri"/>
        <family val="2"/>
      </rPr>
      <t>)</t>
    </r>
    <phoneticPr fontId="20" type="noConversion"/>
  </si>
  <si>
    <t>CNC1-1</t>
    <phoneticPr fontId="15" type="noConversion"/>
  </si>
  <si>
    <t>Main body &amp; U Parts</t>
  </si>
  <si>
    <t>CNC1-2</t>
  </si>
  <si>
    <t>Remove1</t>
  </si>
  <si>
    <r>
      <rPr>
        <sz val="11"/>
        <color theme="1"/>
        <rFont val="新細明體"/>
        <family val="1"/>
        <charset val="136"/>
      </rPr>
      <t>拆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三件式拆除</t>
    </r>
    <r>
      <rPr>
        <sz val="11"/>
        <color theme="1"/>
        <rFont val="Calibri"/>
        <family val="2"/>
      </rPr>
      <t>)</t>
    </r>
  </si>
  <si>
    <r>
      <rPr>
        <sz val="11"/>
        <rFont val="新細明體"/>
        <family val="1"/>
        <charset val="136"/>
      </rPr>
      <t>清洗</t>
    </r>
    <r>
      <rPr>
        <sz val="11"/>
        <rFont val="Calibri"/>
        <family val="2"/>
      </rPr>
      <t>1(CNC1</t>
    </r>
    <r>
      <rPr>
        <sz val="11"/>
        <rFont val="新細明體"/>
        <family val="1"/>
        <charset val="136"/>
      </rPr>
      <t>后</t>
    </r>
    <r>
      <rPr>
        <sz val="11"/>
        <rFont val="Calibri"/>
        <family val="2"/>
      </rPr>
      <t>)</t>
    </r>
    <phoneticPr fontId="14" type="noConversion"/>
  </si>
  <si>
    <r>
      <t>CNC1</t>
    </r>
    <r>
      <rPr>
        <sz val="11"/>
        <rFont val="新細明體"/>
        <family val="1"/>
        <charset val="136"/>
      </rPr>
      <t>后清洗</t>
    </r>
    <phoneticPr fontId="14" type="noConversion"/>
  </si>
  <si>
    <r>
      <rPr>
        <sz val="11"/>
        <color theme="1"/>
        <rFont val="宋体"/>
        <family val="3"/>
        <charset val="134"/>
      </rPr>
      <t>去毛刺</t>
    </r>
    <r>
      <rPr>
        <sz val="11"/>
        <color theme="1"/>
        <rFont val="Calibri"/>
        <family val="2"/>
      </rPr>
      <t>1</t>
    </r>
    <phoneticPr fontId="15" type="noConversion"/>
  </si>
  <si>
    <r>
      <rPr>
        <sz val="11"/>
        <color theme="1"/>
        <rFont val="宋体"/>
        <family val="3"/>
        <charset val="134"/>
      </rPr>
      <t>喷砂去毛刺</t>
    </r>
    <r>
      <rPr>
        <sz val="11"/>
        <color theme="1"/>
        <rFont val="Calibri"/>
        <family val="2"/>
      </rPr>
      <t>1</t>
    </r>
    <phoneticPr fontId="15" type="noConversion"/>
  </si>
  <si>
    <r>
      <rPr>
        <sz val="11"/>
        <color theme="1"/>
        <rFont val="宋体"/>
        <family val="3"/>
        <charset val="134"/>
      </rPr>
      <t>喷砂去毛刺</t>
    </r>
    <phoneticPr fontId="15" type="noConversion"/>
  </si>
  <si>
    <t>修毛刺1检修</t>
    <phoneticPr fontId="15" type="noConversion"/>
  </si>
  <si>
    <t>毛刺1自检返修</t>
    <phoneticPr fontId="15" type="noConversion"/>
  </si>
  <si>
    <t>修毛刺清洗1</t>
  </si>
  <si>
    <t>修毛刺1后清洗</t>
  </si>
  <si>
    <t>Riveting</t>
    <phoneticPr fontId="15" type="noConversion"/>
  </si>
  <si>
    <r>
      <t xml:space="preserve">Main body </t>
    </r>
    <r>
      <rPr>
        <sz val="11"/>
        <color theme="1"/>
        <rFont val="宋体"/>
        <family val="3"/>
        <charset val="134"/>
      </rPr>
      <t>铆压</t>
    </r>
    <r>
      <rPr>
        <sz val="11"/>
        <color theme="1"/>
        <rFont val="Calibri"/>
        <family val="2"/>
      </rPr>
      <t>90</t>
    </r>
    <r>
      <rPr>
        <sz val="11"/>
        <color theme="1"/>
        <rFont val="新細明體"/>
        <family val="1"/>
        <charset val="136"/>
      </rPr>
      <t>度</t>
    </r>
    <r>
      <rPr>
        <sz val="11"/>
        <color theme="1"/>
        <rFont val="Calibri"/>
        <family val="2"/>
      </rPr>
      <t>nut (11pcs)</t>
    </r>
    <phoneticPr fontId="25" type="noConversion"/>
  </si>
  <si>
    <t>IM1</t>
    <phoneticPr fontId="15" type="noConversion"/>
  </si>
  <si>
    <t>中板与U件连接</t>
  </si>
  <si>
    <t>CNC2</t>
    <phoneticPr fontId="15" type="noConversion"/>
  </si>
  <si>
    <t>Assembly2</t>
    <phoneticPr fontId="15" type="noConversion"/>
  </si>
  <si>
    <r>
      <rPr>
        <sz val="11"/>
        <color theme="1"/>
        <rFont val="新細明體"/>
        <family val="1"/>
        <charset val="136"/>
      </rPr>
      <t>组</t>
    </r>
    <r>
      <rPr>
        <sz val="11"/>
        <color theme="1"/>
        <rFont val="Calibri"/>
        <family val="2"/>
      </rPr>
      <t>CNC2 LOOP1</t>
    </r>
    <phoneticPr fontId="20" type="noConversion"/>
  </si>
  <si>
    <t>Split &amp; Pre-Profile</t>
  </si>
  <si>
    <t>Remove2</t>
    <phoneticPr fontId="15" type="noConversion"/>
  </si>
  <si>
    <r>
      <rPr>
        <sz val="11"/>
        <rFont val="新細明體"/>
        <family val="1"/>
        <charset val="136"/>
      </rPr>
      <t>拆</t>
    </r>
    <r>
      <rPr>
        <sz val="11"/>
        <rFont val="Calibri"/>
        <family val="2"/>
      </rPr>
      <t>CNC2 Loop1</t>
    </r>
    <phoneticPr fontId="20" type="noConversion"/>
  </si>
  <si>
    <r>
      <t>loop1</t>
    </r>
    <r>
      <rPr>
        <sz val="11"/>
        <rFont val="宋体"/>
        <family val="3"/>
        <charset val="134"/>
      </rPr>
      <t>清洗</t>
    </r>
    <phoneticPr fontId="15" type="noConversion"/>
  </si>
  <si>
    <r>
      <rPr>
        <sz val="11"/>
        <color rgb="FF0000FF"/>
        <rFont val="宋体"/>
        <family val="3"/>
        <charset val="134"/>
      </rPr>
      <t>清洗</t>
    </r>
    <r>
      <rPr>
        <sz val="11"/>
        <color rgb="FF0000FF"/>
        <rFont val="Calibri"/>
        <family val="2"/>
      </rPr>
      <t>2(CNC2</t>
    </r>
    <r>
      <rPr>
        <sz val="11"/>
        <color rgb="FF0000FF"/>
        <rFont val="宋体"/>
        <family val="3"/>
        <charset val="134"/>
      </rPr>
      <t>后</t>
    </r>
    <r>
      <rPr>
        <sz val="11"/>
        <color rgb="FF0000FF"/>
        <rFont val="Calibri"/>
        <family val="2"/>
      </rPr>
      <t>)</t>
    </r>
    <phoneticPr fontId="14" type="noConversion"/>
  </si>
  <si>
    <r>
      <t>CNC2</t>
    </r>
    <r>
      <rPr>
        <sz val="11"/>
        <rFont val="宋体"/>
        <family val="3"/>
        <charset val="134"/>
      </rPr>
      <t>后清洗</t>
    </r>
    <phoneticPr fontId="14" type="noConversion"/>
  </si>
  <si>
    <r>
      <rPr>
        <sz val="11"/>
        <rFont val="宋体"/>
        <family val="3"/>
        <charset val="134"/>
      </rPr>
      <t>去毛刺</t>
    </r>
    <r>
      <rPr>
        <sz val="11"/>
        <rFont val="Calibri"/>
        <family val="2"/>
      </rPr>
      <t>2</t>
    </r>
    <phoneticPr fontId="15" type="noConversion"/>
  </si>
  <si>
    <t>喷砂去毛刺</t>
    <phoneticPr fontId="15" type="noConversion"/>
  </si>
  <si>
    <t>修毛刺2检修</t>
    <phoneticPr fontId="15" type="noConversion"/>
  </si>
  <si>
    <r>
      <rPr>
        <sz val="11"/>
        <rFont val="宋体"/>
        <family val="3"/>
        <charset val="134"/>
      </rPr>
      <t>毛刺二自检返修</t>
    </r>
  </si>
  <si>
    <r>
      <rPr>
        <sz val="11"/>
        <rFont val="宋体"/>
        <family val="3"/>
        <charset val="134"/>
      </rPr>
      <t>修毛刺清洗</t>
    </r>
    <r>
      <rPr>
        <sz val="11"/>
        <rFont val="Calibri"/>
        <family val="2"/>
      </rPr>
      <t>2</t>
    </r>
    <phoneticPr fontId="15" type="noConversion"/>
  </si>
  <si>
    <r>
      <rPr>
        <sz val="11"/>
        <rFont val="宋体"/>
        <family val="3"/>
        <charset val="134"/>
      </rPr>
      <t>修毛刺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后清洗</t>
    </r>
    <phoneticPr fontId="15" type="noConversion"/>
  </si>
  <si>
    <t>Anodizing0</t>
    <phoneticPr fontId="15" type="noConversion"/>
  </si>
  <si>
    <r>
      <rPr>
        <sz val="11"/>
        <rFont val="MingLiU"/>
        <family val="3"/>
        <charset val="136"/>
      </rPr>
      <t>阳极</t>
    </r>
    <phoneticPr fontId="15" type="noConversion"/>
  </si>
  <si>
    <t>上挂</t>
    <phoneticPr fontId="15" type="noConversion"/>
  </si>
  <si>
    <t>上阳极挂具</t>
    <phoneticPr fontId="15" type="noConversion"/>
  </si>
  <si>
    <r>
      <rPr>
        <sz val="11"/>
        <rFont val="新細明體"/>
        <family val="1"/>
        <charset val="136"/>
      </rPr>
      <t>表面氧化</t>
    </r>
    <phoneticPr fontId="15" type="noConversion"/>
  </si>
  <si>
    <t>下挂</t>
    <phoneticPr fontId="15" type="noConversion"/>
  </si>
  <si>
    <t>下阳极挂具</t>
    <phoneticPr fontId="15" type="noConversion"/>
  </si>
  <si>
    <t>IM2</t>
    <phoneticPr fontId="15" type="noConversion"/>
  </si>
  <si>
    <r>
      <rPr>
        <sz val="11"/>
        <rFont val="MingLiU"/>
        <family val="3"/>
        <charset val="136"/>
      </rPr>
      <t>组装</t>
    </r>
    <phoneticPr fontId="15" type="noConversion"/>
  </si>
  <si>
    <r>
      <rPr>
        <sz val="11"/>
        <rFont val="新細明體"/>
        <family val="1"/>
        <charset val="136"/>
      </rPr>
      <t>成型</t>
    </r>
    <r>
      <rPr>
        <sz val="11"/>
        <rFont val="Calibri"/>
        <family val="2"/>
      </rPr>
      <t>2</t>
    </r>
    <r>
      <rPr>
        <sz val="11"/>
        <rFont val="新細明體"/>
        <family val="1"/>
        <charset val="136"/>
      </rPr>
      <t>射塑胶</t>
    </r>
  </si>
  <si>
    <r>
      <rPr>
        <sz val="11"/>
        <rFont val="細明體"/>
        <family val="3"/>
        <charset val="136"/>
      </rPr>
      <t>上</t>
    </r>
    <r>
      <rPr>
        <sz val="11"/>
        <rFont val="宋体"/>
        <family val="3"/>
        <charset val="134"/>
      </rPr>
      <t>胶</t>
    </r>
    <r>
      <rPr>
        <sz val="11"/>
        <rFont val="細明體"/>
        <family val="3"/>
        <charset val="136"/>
      </rPr>
      <t>塞</t>
    </r>
    <r>
      <rPr>
        <sz val="11"/>
        <rFont val="Calibri"/>
        <family val="2"/>
      </rPr>
      <t>1</t>
    </r>
    <phoneticPr fontId="25" type="noConversion"/>
  </si>
  <si>
    <r>
      <rPr>
        <sz val="11"/>
        <rFont val="細明體"/>
        <family val="3"/>
        <charset val="136"/>
      </rPr>
      <t>上胶塞保护攻牙螺纹</t>
    </r>
    <phoneticPr fontId="25" type="noConversion"/>
  </si>
  <si>
    <r>
      <rPr>
        <sz val="11"/>
        <color rgb="FF0000FF"/>
        <rFont val="宋体"/>
        <family val="3"/>
        <charset val="134"/>
      </rPr>
      <t>清洗</t>
    </r>
    <r>
      <rPr>
        <sz val="11"/>
        <color rgb="FF0000FF"/>
        <rFont val="Calibri"/>
        <family val="2"/>
      </rPr>
      <t>3(IM2</t>
    </r>
    <r>
      <rPr>
        <sz val="11"/>
        <color rgb="FF0000FF"/>
        <rFont val="宋体"/>
        <family val="3"/>
        <charset val="134"/>
      </rPr>
      <t>后</t>
    </r>
    <r>
      <rPr>
        <sz val="11"/>
        <color rgb="FF0000FF"/>
        <rFont val="Calibri"/>
        <family val="2"/>
      </rPr>
      <t>)</t>
    </r>
    <phoneticPr fontId="14" type="noConversion"/>
  </si>
  <si>
    <t>清洗+De-Anod0</t>
  </si>
  <si>
    <r>
      <rPr>
        <sz val="11"/>
        <rFont val="細明體"/>
        <family val="3"/>
        <charset val="136"/>
      </rPr>
      <t>下</t>
    </r>
    <r>
      <rPr>
        <sz val="11"/>
        <rFont val="宋体"/>
        <family val="3"/>
        <charset val="134"/>
      </rPr>
      <t>胶</t>
    </r>
    <r>
      <rPr>
        <sz val="11"/>
        <rFont val="細明體"/>
        <family val="3"/>
        <charset val="136"/>
      </rPr>
      <t>塞</t>
    </r>
    <r>
      <rPr>
        <sz val="11"/>
        <rFont val="Calibri"/>
        <family val="2"/>
      </rPr>
      <t>1</t>
    </r>
    <phoneticPr fontId="25" type="noConversion"/>
  </si>
  <si>
    <r>
      <rPr>
        <sz val="11"/>
        <rFont val="細明體"/>
        <family val="3"/>
        <charset val="136"/>
      </rPr>
      <t>拆保护攻牙螺纹胶塞</t>
    </r>
    <phoneticPr fontId="25" type="noConversion"/>
  </si>
  <si>
    <r>
      <rPr>
        <sz val="11"/>
        <rFont val="宋体"/>
        <family val="3"/>
        <charset val="134"/>
      </rPr>
      <t>镭雕</t>
    </r>
    <r>
      <rPr>
        <sz val="11"/>
        <rFont val="Calibri"/>
        <family val="2"/>
      </rPr>
      <t xml:space="preserve"> MES barcode</t>
    </r>
    <phoneticPr fontId="15" type="noConversion"/>
  </si>
  <si>
    <t>CNC3</t>
    <phoneticPr fontId="15" type="noConversion"/>
  </si>
  <si>
    <t>Assembly3</t>
    <phoneticPr fontId="15" type="noConversion"/>
  </si>
  <si>
    <t>组装CNC3 Loop2</t>
    <phoneticPr fontId="20" type="noConversion"/>
  </si>
  <si>
    <t>3D Profile / BP /相机孔特征/Pre-相机孔特征 hole</t>
  </si>
  <si>
    <r>
      <rPr>
        <sz val="11"/>
        <color rgb="FF0000FF"/>
        <rFont val="新細明體"/>
        <family val="1"/>
        <charset val="136"/>
      </rPr>
      <t>清洗</t>
    </r>
    <r>
      <rPr>
        <sz val="11"/>
        <color rgb="FF0000FF"/>
        <rFont val="Calibri"/>
        <family val="2"/>
      </rPr>
      <t>4(CNC3</t>
    </r>
    <r>
      <rPr>
        <sz val="11"/>
        <color rgb="FF0000FF"/>
        <rFont val="新細明體"/>
        <family val="1"/>
        <charset val="136"/>
      </rPr>
      <t>后</t>
    </r>
    <r>
      <rPr>
        <sz val="11"/>
        <color rgb="FF0000FF"/>
        <rFont val="Calibri"/>
        <family val="2"/>
      </rPr>
      <t>)</t>
    </r>
    <phoneticPr fontId="15" type="noConversion"/>
  </si>
  <si>
    <r>
      <t>CNC3</t>
    </r>
    <r>
      <rPr>
        <sz val="11"/>
        <rFont val="新細明體"/>
        <family val="1"/>
        <charset val="136"/>
      </rPr>
      <t>后清洗</t>
    </r>
    <phoneticPr fontId="15" type="noConversion"/>
  </si>
  <si>
    <t>Polishing1</t>
    <phoneticPr fontId="15" type="noConversion"/>
  </si>
  <si>
    <t>相机孔特征抛光+BP&amp;3D Profile(粗抛)</t>
  </si>
  <si>
    <t>Polishing1-2</t>
    <phoneticPr fontId="15" type="noConversion"/>
  </si>
  <si>
    <t>Remove3</t>
  </si>
  <si>
    <t>拆CNC3 Loop2</t>
  </si>
  <si>
    <r>
      <t>loop2</t>
    </r>
    <r>
      <rPr>
        <sz val="11"/>
        <rFont val="宋体"/>
        <family val="3"/>
        <charset val="134"/>
      </rPr>
      <t>清洗</t>
    </r>
    <phoneticPr fontId="15" type="noConversion"/>
  </si>
  <si>
    <r>
      <t>loop2</t>
    </r>
    <r>
      <rPr>
        <sz val="11"/>
        <rFont val="宋体"/>
        <family val="3"/>
        <charset val="134"/>
      </rPr>
      <t>清洗</t>
    </r>
    <phoneticPr fontId="14" type="noConversion"/>
  </si>
  <si>
    <r>
      <rPr>
        <sz val="11"/>
        <color rgb="FF0000FF"/>
        <rFont val="新細明體"/>
        <family val="1"/>
        <charset val="136"/>
      </rPr>
      <t>清洗</t>
    </r>
    <r>
      <rPr>
        <sz val="11"/>
        <color rgb="FF0000FF"/>
        <rFont val="Calibri"/>
        <family val="2"/>
      </rPr>
      <t>5(</t>
    </r>
    <r>
      <rPr>
        <sz val="11"/>
        <color rgb="FF0000FF"/>
        <rFont val="宋体"/>
        <family val="3"/>
        <charset val="134"/>
      </rPr>
      <t>抛光后</t>
    </r>
    <r>
      <rPr>
        <sz val="11"/>
        <color rgb="FF0000FF"/>
        <rFont val="Calibri"/>
        <family val="2"/>
      </rPr>
      <t>)</t>
    </r>
    <phoneticPr fontId="15" type="noConversion"/>
  </si>
  <si>
    <r>
      <rPr>
        <sz val="11"/>
        <rFont val="宋体"/>
        <family val="3"/>
        <charset val="134"/>
      </rPr>
      <t>抛</t>
    </r>
    <r>
      <rPr>
        <sz val="11"/>
        <rFont val="新細明體"/>
        <family val="1"/>
        <charset val="136"/>
      </rPr>
      <t>光后清洗</t>
    </r>
    <phoneticPr fontId="15" type="noConversion"/>
  </si>
  <si>
    <t>CNC4</t>
    <phoneticPr fontId="15" type="noConversion"/>
  </si>
  <si>
    <t>CNC</t>
    <phoneticPr fontId="15" type="noConversion"/>
  </si>
  <si>
    <t>Protection Film1</t>
  </si>
  <si>
    <r>
      <rPr>
        <sz val="11"/>
        <rFont val="宋体"/>
        <family val="3"/>
        <charset val="134"/>
      </rPr>
      <t>贴膜保护外观</t>
    </r>
    <phoneticPr fontId="20" type="noConversion"/>
  </si>
  <si>
    <t>Assembly4</t>
    <phoneticPr fontId="15" type="noConversion"/>
  </si>
  <si>
    <t>组装CNC4 Loop3</t>
    <phoneticPr fontId="20" type="noConversion"/>
  </si>
  <si>
    <t>Remove4</t>
  </si>
  <si>
    <t>拆CNC4 Loop3</t>
  </si>
  <si>
    <r>
      <t>loop3</t>
    </r>
    <r>
      <rPr>
        <sz val="11"/>
        <rFont val="宋体"/>
        <family val="3"/>
        <charset val="134"/>
      </rPr>
      <t>清洗</t>
    </r>
    <phoneticPr fontId="15" type="noConversion"/>
  </si>
  <si>
    <r>
      <t>loop3</t>
    </r>
    <r>
      <rPr>
        <sz val="11"/>
        <rFont val="宋体"/>
        <family val="3"/>
        <charset val="134"/>
      </rPr>
      <t>清洗</t>
    </r>
    <phoneticPr fontId="14" type="noConversion"/>
  </si>
  <si>
    <r>
      <rPr>
        <sz val="11"/>
        <color rgb="FF0000FF"/>
        <rFont val="新細明體"/>
        <family val="1"/>
        <charset val="136"/>
      </rPr>
      <t>清洗</t>
    </r>
    <r>
      <rPr>
        <sz val="11"/>
        <color rgb="FF0000FF"/>
        <rFont val="Calibri"/>
        <family val="2"/>
      </rPr>
      <t>6(CNC4</t>
    </r>
    <r>
      <rPr>
        <sz val="11"/>
        <color rgb="FF0000FF"/>
        <rFont val="新細明體"/>
        <family val="1"/>
        <charset val="136"/>
      </rPr>
      <t>后</t>
    </r>
    <r>
      <rPr>
        <sz val="11"/>
        <color rgb="FF0000FF"/>
        <rFont val="Calibri"/>
        <family val="2"/>
      </rPr>
      <t>)</t>
    </r>
    <phoneticPr fontId="20" type="noConversion"/>
  </si>
  <si>
    <r>
      <t>CNC4</t>
    </r>
    <r>
      <rPr>
        <sz val="11"/>
        <rFont val="新細明體"/>
        <family val="1"/>
        <charset val="136"/>
      </rPr>
      <t>后清洗</t>
    </r>
    <phoneticPr fontId="20" type="noConversion"/>
  </si>
  <si>
    <r>
      <rPr>
        <sz val="11"/>
        <rFont val="宋体"/>
        <family val="3"/>
        <charset val="134"/>
      </rPr>
      <t>修毛刺</t>
    </r>
    <r>
      <rPr>
        <sz val="11"/>
        <rFont val="Calibri"/>
        <family val="2"/>
      </rPr>
      <t>3</t>
    </r>
    <phoneticPr fontId="15" type="noConversion"/>
  </si>
  <si>
    <r>
      <rPr>
        <sz val="11"/>
        <rFont val="細明體"/>
        <family val="3"/>
        <charset val="136"/>
      </rPr>
      <t>机械手去毛刺</t>
    </r>
    <phoneticPr fontId="25" type="noConversion"/>
  </si>
  <si>
    <r>
      <rPr>
        <sz val="11"/>
        <rFont val="宋体"/>
        <family val="3"/>
        <charset val="134"/>
      </rPr>
      <t>毛刺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后检修</t>
    </r>
    <phoneticPr fontId="14" type="noConversion"/>
  </si>
  <si>
    <t>毛刺后检修</t>
  </si>
  <si>
    <t>Stamping Logo</t>
    <phoneticPr fontId="15" type="noConversion"/>
  </si>
  <si>
    <t>组装</t>
  </si>
  <si>
    <t>冲压Logo及去毛刺</t>
  </si>
  <si>
    <t>Remove film1</t>
  </si>
  <si>
    <t>撕膜</t>
  </si>
  <si>
    <r>
      <rPr>
        <sz val="11"/>
        <color rgb="FF0000FF"/>
        <rFont val="新細明體"/>
        <family val="1"/>
        <charset val="136"/>
      </rPr>
      <t>清洗</t>
    </r>
    <r>
      <rPr>
        <sz val="11"/>
        <color rgb="FF0000FF"/>
        <rFont val="Calibri"/>
        <family val="2"/>
      </rPr>
      <t>8(</t>
    </r>
    <r>
      <rPr>
        <sz val="11"/>
        <color rgb="FF0000FF"/>
        <rFont val="宋体"/>
        <family val="3"/>
        <charset val="134"/>
      </rPr>
      <t>撕膜后</t>
    </r>
    <r>
      <rPr>
        <sz val="11"/>
        <color rgb="FF0000FF"/>
        <rFont val="Calibri"/>
        <family val="2"/>
      </rPr>
      <t>)</t>
    </r>
    <phoneticPr fontId="25" type="noConversion"/>
  </si>
  <si>
    <r>
      <rPr>
        <sz val="11"/>
        <rFont val="宋体"/>
        <family val="3"/>
        <charset val="134"/>
      </rPr>
      <t>撕膜</t>
    </r>
    <r>
      <rPr>
        <sz val="11"/>
        <rFont val="新細明體"/>
        <family val="1"/>
        <charset val="136"/>
      </rPr>
      <t>后清洗</t>
    </r>
    <phoneticPr fontId="25" type="noConversion"/>
  </si>
  <si>
    <t>Sandblasting</t>
    <phoneticPr fontId="15" type="noConversion"/>
  </si>
  <si>
    <r>
      <t>BP&amp;3D profile&amp;</t>
    </r>
    <r>
      <rPr>
        <sz val="11"/>
        <rFont val="宋体"/>
        <family val="3"/>
        <charset val="134"/>
      </rPr>
      <t>去毛刺</t>
    </r>
    <phoneticPr fontId="14" type="noConversion"/>
  </si>
  <si>
    <r>
      <rPr>
        <sz val="11"/>
        <color rgb="FF0000FF"/>
        <rFont val="宋体"/>
        <family val="3"/>
        <charset val="134"/>
      </rPr>
      <t>清洗</t>
    </r>
    <r>
      <rPr>
        <sz val="11"/>
        <color rgb="FF0000FF"/>
        <rFont val="Calibri"/>
        <family val="2"/>
      </rPr>
      <t>9(</t>
    </r>
    <r>
      <rPr>
        <sz val="11"/>
        <color rgb="FF0000FF"/>
        <rFont val="宋体"/>
        <family val="3"/>
        <charset val="134"/>
      </rPr>
      <t>喷砂后</t>
    </r>
    <r>
      <rPr>
        <sz val="11"/>
        <color rgb="FF0000FF"/>
        <rFont val="Calibri"/>
        <family val="2"/>
      </rPr>
      <t>)</t>
    </r>
    <phoneticPr fontId="14" type="noConversion"/>
  </si>
  <si>
    <r>
      <rPr>
        <sz val="11"/>
        <rFont val="宋体"/>
        <family val="3"/>
        <charset val="134"/>
      </rPr>
      <t>喷砂后清洗</t>
    </r>
    <phoneticPr fontId="14" type="noConversion"/>
  </si>
  <si>
    <t>CNC5</t>
    <phoneticPr fontId="15" type="noConversion"/>
  </si>
  <si>
    <t>Protection Film2</t>
  </si>
  <si>
    <r>
      <rPr>
        <sz val="11"/>
        <rFont val="宋体"/>
        <family val="3"/>
        <charset val="134"/>
      </rPr>
      <t>贴膜遮蔽保护</t>
    </r>
    <phoneticPr fontId="15" type="noConversion"/>
  </si>
  <si>
    <t>Assembly5</t>
    <phoneticPr fontId="15" type="noConversion"/>
  </si>
  <si>
    <t>组装CNC5 Loop4</t>
    <phoneticPr fontId="20" type="noConversion"/>
  </si>
  <si>
    <t>VB&amp;HB Scoop/SPK/MIC/LED holes/T-groove</t>
    <phoneticPr fontId="14" type="noConversion"/>
  </si>
  <si>
    <t>Remove5</t>
    <phoneticPr fontId="15" type="noConversion"/>
  </si>
  <si>
    <t>拆 CNC5 Loop4</t>
  </si>
  <si>
    <r>
      <t>loop4</t>
    </r>
    <r>
      <rPr>
        <sz val="11"/>
        <rFont val="宋体"/>
        <family val="3"/>
        <charset val="134"/>
      </rPr>
      <t>清洗</t>
    </r>
    <phoneticPr fontId="15" type="noConversion"/>
  </si>
  <si>
    <r>
      <t>loop4</t>
    </r>
    <r>
      <rPr>
        <sz val="11"/>
        <rFont val="宋体"/>
        <family val="3"/>
        <charset val="134"/>
      </rPr>
      <t>清洗</t>
    </r>
    <phoneticPr fontId="14" type="noConversion"/>
  </si>
  <si>
    <r>
      <rPr>
        <sz val="11"/>
        <color rgb="FF0000FF"/>
        <rFont val="新細明體"/>
        <family val="1"/>
        <charset val="136"/>
      </rPr>
      <t>清洗</t>
    </r>
    <r>
      <rPr>
        <sz val="11"/>
        <color rgb="FF0000FF"/>
        <rFont val="Calibri"/>
        <family val="2"/>
      </rPr>
      <t>10(CNC5</t>
    </r>
    <r>
      <rPr>
        <sz val="11"/>
        <color rgb="FF0000FF"/>
        <rFont val="新細明體"/>
        <family val="1"/>
        <charset val="136"/>
      </rPr>
      <t>后</t>
    </r>
    <r>
      <rPr>
        <sz val="11"/>
        <color rgb="FF0000FF"/>
        <rFont val="Calibri"/>
        <family val="2"/>
      </rPr>
      <t>)</t>
    </r>
    <phoneticPr fontId="25" type="noConversion"/>
  </si>
  <si>
    <r>
      <t>CNC5</t>
    </r>
    <r>
      <rPr>
        <sz val="11"/>
        <rFont val="新細明體"/>
        <family val="1"/>
        <charset val="136"/>
      </rPr>
      <t>后清洗</t>
    </r>
    <phoneticPr fontId="25" type="noConversion"/>
  </si>
  <si>
    <t>Remove film2</t>
    <phoneticPr fontId="14" type="noConversion"/>
  </si>
  <si>
    <r>
      <rPr>
        <sz val="11"/>
        <rFont val="宋体"/>
        <family val="3"/>
        <charset val="134"/>
      </rPr>
      <t>撕膜</t>
    </r>
    <phoneticPr fontId="15" type="noConversion"/>
  </si>
  <si>
    <r>
      <rPr>
        <sz val="11"/>
        <color rgb="FF0000FF"/>
        <rFont val="新細明體"/>
        <family val="1"/>
        <charset val="136"/>
      </rPr>
      <t>清洗</t>
    </r>
    <r>
      <rPr>
        <sz val="11"/>
        <color rgb="FF0000FF"/>
        <rFont val="Calibri"/>
        <family val="2"/>
      </rPr>
      <t>11(</t>
    </r>
    <r>
      <rPr>
        <sz val="11"/>
        <color rgb="FF0000FF"/>
        <rFont val="新細明體"/>
        <family val="1"/>
        <charset val="136"/>
      </rPr>
      <t>撕膜后</t>
    </r>
    <r>
      <rPr>
        <sz val="11"/>
        <color rgb="FF0000FF"/>
        <rFont val="Calibri"/>
        <family val="2"/>
      </rPr>
      <t>)</t>
    </r>
    <phoneticPr fontId="25" type="noConversion"/>
  </si>
  <si>
    <r>
      <rPr>
        <sz val="11"/>
        <rFont val="新細明體"/>
        <family val="1"/>
        <charset val="136"/>
      </rPr>
      <t>撕膜后清洗</t>
    </r>
    <phoneticPr fontId="25" type="noConversion"/>
  </si>
  <si>
    <t>Anodizing1</t>
    <phoneticPr fontId="15" type="noConversion"/>
  </si>
  <si>
    <t>上挂</t>
    <phoneticPr fontId="25" type="noConversion"/>
  </si>
  <si>
    <t>上阳极挂具</t>
    <phoneticPr fontId="25" type="noConversion"/>
  </si>
  <si>
    <t>Anodizing1</t>
    <phoneticPr fontId="25" type="noConversion"/>
  </si>
  <si>
    <r>
      <rPr>
        <sz val="11"/>
        <rFont val="新細明體"/>
        <family val="1"/>
        <charset val="136"/>
      </rPr>
      <t>表面氧化</t>
    </r>
    <phoneticPr fontId="25" type="noConversion"/>
  </si>
  <si>
    <t>上掛</t>
  </si>
  <si>
    <t>上Oleo Coating掛具</t>
  </si>
  <si>
    <t>BP防指纹镀膜工站</t>
  </si>
  <si>
    <t>烘烤</t>
  </si>
  <si>
    <t>固化BP防指纹镀膜</t>
  </si>
  <si>
    <t>下掛</t>
  </si>
  <si>
    <t>下治具</t>
  </si>
  <si>
    <t>IPQC2</t>
    <phoneticPr fontId="15" type="noConversion"/>
  </si>
  <si>
    <r>
      <t>Oleo Coating</t>
    </r>
    <r>
      <rPr>
        <sz val="11"/>
        <rFont val="宋体"/>
        <family val="3"/>
        <charset val="134"/>
      </rPr>
      <t>后外观全检</t>
    </r>
    <phoneticPr fontId="15" type="noConversion"/>
  </si>
  <si>
    <t>UMP2</t>
    <phoneticPr fontId="15" type="noConversion"/>
  </si>
  <si>
    <t>贴膜</t>
    <phoneticPr fontId="15" type="noConversion"/>
  </si>
  <si>
    <t>Protection Film3</t>
    <phoneticPr fontId="14" type="noConversion"/>
  </si>
  <si>
    <t>组装pu coating治具</t>
  </si>
  <si>
    <t>PU Coating</t>
    <phoneticPr fontId="25" type="noConversion"/>
  </si>
  <si>
    <t>拆pu coating治具</t>
  </si>
  <si>
    <r>
      <rPr>
        <sz val="11"/>
        <rFont val="MingLiU"/>
        <family val="3"/>
        <charset val="136"/>
      </rPr>
      <t>破阳区域钝化</t>
    </r>
  </si>
  <si>
    <r>
      <rPr>
        <sz val="11"/>
        <rFont val="MingLiU"/>
        <family val="3"/>
        <charset val="136"/>
      </rPr>
      <t>破阳区域钝化</t>
    </r>
    <phoneticPr fontId="15" type="noConversion"/>
  </si>
  <si>
    <t>Assy  Snap</t>
    <phoneticPr fontId="15" type="noConversion"/>
  </si>
  <si>
    <r>
      <t>Snap</t>
    </r>
    <r>
      <rPr>
        <sz val="11"/>
        <rFont val="宋体"/>
        <family val="3"/>
        <charset val="134"/>
      </rPr>
      <t>组装</t>
    </r>
    <phoneticPr fontId="15" type="noConversion"/>
  </si>
  <si>
    <r>
      <t>Snap</t>
    </r>
    <r>
      <rPr>
        <sz val="11"/>
        <rFont val="MingLiU"/>
        <family val="3"/>
        <charset val="136"/>
      </rPr>
      <t>组装</t>
    </r>
    <phoneticPr fontId="15" type="noConversion"/>
  </si>
  <si>
    <t>Assy  E75</t>
    <phoneticPr fontId="15" type="noConversion"/>
  </si>
  <si>
    <t>Assy  E75 trim</t>
    <phoneticPr fontId="15" type="noConversion"/>
  </si>
  <si>
    <t>组装 E75  trim自动组装</t>
  </si>
  <si>
    <t>静置</t>
  </si>
  <si>
    <t>静置1小时</t>
  </si>
  <si>
    <t>Assy LED</t>
    <phoneticPr fontId="15" type="noConversion"/>
  </si>
  <si>
    <t>组装LED自动组装</t>
  </si>
  <si>
    <t>Assy turret</t>
    <phoneticPr fontId="15" type="noConversion"/>
  </si>
  <si>
    <t>Assy turret O-ring</t>
    <phoneticPr fontId="20" type="noConversion"/>
  </si>
  <si>
    <t>组装炮台 O-ring自动组装</t>
  </si>
  <si>
    <t xml:space="preserve"> turret   贴膜</t>
  </si>
  <si>
    <t>镭焊</t>
  </si>
  <si>
    <t>镭焊Camera弹片及炮台自动组装</t>
  </si>
  <si>
    <t>Assy Logo</t>
    <phoneticPr fontId="15" type="noConversion"/>
  </si>
  <si>
    <t>Logo分Bin</t>
    <phoneticPr fontId="15" type="noConversion"/>
  </si>
  <si>
    <t>Logo小件IPI半自动分Bin</t>
  </si>
  <si>
    <r>
      <t>Logo</t>
    </r>
    <r>
      <rPr>
        <sz val="11"/>
        <rFont val="宋体"/>
        <family val="3"/>
        <charset val="134"/>
      </rPr>
      <t>镭雕</t>
    </r>
    <phoneticPr fontId="15" type="noConversion"/>
  </si>
  <si>
    <t>Logo Bin别镭雕</t>
  </si>
  <si>
    <t>Housing分Bin</t>
  </si>
  <si>
    <t>Housing  IPI半自动 分Bin</t>
  </si>
  <si>
    <t>Logo/HousingIPI半自动组装</t>
  </si>
  <si>
    <t>Logo贴膜</t>
  </si>
  <si>
    <t>贴Logo保护膜/除logo溢胶</t>
  </si>
  <si>
    <r>
      <rPr>
        <sz val="11"/>
        <rFont val="宋体"/>
        <family val="3"/>
        <charset val="134"/>
      </rPr>
      <t>除胶</t>
    </r>
    <phoneticPr fontId="15" type="noConversion"/>
  </si>
  <si>
    <t>修溢胶（组装点胶）</t>
  </si>
  <si>
    <t>镭雕字体</t>
  </si>
  <si>
    <t>字体钝化</t>
  </si>
  <si>
    <r>
      <rPr>
        <sz val="11"/>
        <rFont val="宋体"/>
        <family val="3"/>
        <charset val="134"/>
      </rPr>
      <t>撕保护膜</t>
    </r>
  </si>
  <si>
    <t>自检/撕保护膜/擦脏污</t>
  </si>
  <si>
    <t>Air test1（组装4小件）</t>
  </si>
  <si>
    <t>A级面相关测试</t>
  </si>
  <si>
    <t>Air test2（Split）</t>
  </si>
  <si>
    <t>UPM3</t>
    <phoneticPr fontId="15" type="noConversion"/>
  </si>
  <si>
    <t>ISRA</t>
  </si>
  <si>
    <t>应力痕及橘皮测试</t>
  </si>
  <si>
    <t>蒸汽测试</t>
  </si>
  <si>
    <t>Volumax</t>
  </si>
  <si>
    <t>OQC</t>
    <phoneticPr fontId="15" type="noConversion"/>
  </si>
  <si>
    <t>小件检验&amp;出货检验</t>
  </si>
  <si>
    <r>
      <rPr>
        <sz val="11"/>
        <color theme="1"/>
        <rFont val="宋体"/>
        <family val="3"/>
        <charset val="134"/>
      </rPr>
      <t>包装</t>
    </r>
    <phoneticPr fontId="15" type="noConversion"/>
  </si>
  <si>
    <t>出货包装</t>
  </si>
  <si>
    <t>DRI</t>
    <phoneticPr fontId="25" type="noConversion"/>
  </si>
  <si>
    <r>
      <rPr>
        <b/>
        <sz val="11"/>
        <color theme="1"/>
        <rFont val="MingLiU"/>
        <family val="3"/>
        <charset val="136"/>
      </rPr>
      <t>二加</t>
    </r>
    <phoneticPr fontId="15" type="noConversion"/>
  </si>
  <si>
    <r>
      <rPr>
        <b/>
        <sz val="11"/>
        <color theme="1"/>
        <rFont val="MingLiU"/>
        <family val="3"/>
        <charset val="136"/>
      </rPr>
      <t>阳极</t>
    </r>
    <phoneticPr fontId="15" type="noConversion"/>
  </si>
  <si>
    <r>
      <rPr>
        <b/>
        <sz val="11"/>
        <color theme="1"/>
        <rFont val="MingLiU"/>
        <family val="3"/>
        <charset val="136"/>
      </rPr>
      <t>组装</t>
    </r>
    <phoneticPr fontId="15" type="noConversion"/>
  </si>
  <si>
    <t>QA</t>
    <phoneticPr fontId="15" type="noConversion"/>
  </si>
  <si>
    <t>直通率</t>
    <phoneticPr fontId="25" type="noConversion"/>
  </si>
  <si>
    <t>人力汇总：</t>
    <phoneticPr fontId="34" type="noConversion"/>
  </si>
  <si>
    <t>总计</t>
    <phoneticPr fontId="25" type="noConversion"/>
  </si>
  <si>
    <t>每日投入量</t>
    <phoneticPr fontId="15" type="noConversion"/>
  </si>
  <si>
    <t>直通率</t>
    <phoneticPr fontId="15" type="noConversion"/>
  </si>
  <si>
    <t>DDG(宇环)</t>
  </si>
  <si>
    <t>N/A</t>
  </si>
  <si>
    <t>DDG1治具</t>
  </si>
  <si>
    <t>-</t>
  </si>
  <si>
    <t>DDG(西部)</t>
  </si>
  <si>
    <t>DDG2治具</t>
  </si>
  <si>
    <t>喷淋烘干12槽(5段)</t>
  </si>
  <si>
    <t>清洗1治具</t>
  </si>
  <si>
    <t>组装台</t>
  </si>
  <si>
    <t>CNC1底座</t>
  </si>
  <si>
    <t>百通喷砂机</t>
  </si>
  <si>
    <t>修毛刺1治具</t>
  </si>
  <si>
    <r>
      <rPr>
        <sz val="11"/>
        <rFont val="宋体"/>
        <family val="3"/>
        <charset val="134"/>
      </rPr>
      <t>自动化铆压机</t>
    </r>
  </si>
  <si>
    <t>立式成型机120T</t>
  </si>
  <si>
    <t>机械手治具</t>
  </si>
  <si>
    <t>供料机/烘料机/12点温控器/6点温控器/2点温控器/机械手</t>
  </si>
  <si>
    <t>loop1自动锁螺丝机</t>
  </si>
  <si>
    <t>组拆治具</t>
  </si>
  <si>
    <t>CNC2底座</t>
  </si>
  <si>
    <t>loop1自动拆螺丝机</t>
  </si>
  <si>
    <r>
      <t>5</t>
    </r>
    <r>
      <rPr>
        <sz val="11"/>
        <rFont val="宋体"/>
        <family val="3"/>
        <charset val="134"/>
      </rPr>
      <t>段小喷淋</t>
    </r>
    <r>
      <rPr>
        <sz val="11"/>
        <rFont val="Calibri"/>
        <family val="2"/>
      </rPr>
      <t>(CNC)</t>
    </r>
    <phoneticPr fontId="15" type="noConversion"/>
  </si>
  <si>
    <t>清洗loop2治具</t>
  </si>
  <si>
    <t>龙门9槽+喷淋烘干12槽(5段)</t>
  </si>
  <si>
    <t>毛刺2清洗治具</t>
  </si>
  <si>
    <t>修毛刺2治具</t>
  </si>
  <si>
    <t>保护套</t>
  </si>
  <si>
    <t>阳极自动线</t>
  </si>
  <si>
    <t>阳极挂具</t>
  </si>
  <si>
    <t>供料机/烘料机/12点温控器/6点温控器/机械手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</si>
  <si>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治具</t>
    </r>
    <phoneticPr fontId="14" type="noConversion"/>
  </si>
  <si>
    <t>大族YNS_X200镭雕机(含CCD防呆)</t>
  </si>
  <si>
    <t>镭雕bacode治具</t>
  </si>
  <si>
    <t>loop2自动锁螺丝机</t>
  </si>
  <si>
    <t>CNC3底座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</si>
  <si>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治具</t>
    </r>
    <phoneticPr fontId="15" type="noConversion"/>
  </si>
  <si>
    <t>机械手(二加)</t>
  </si>
  <si>
    <t>机械手夹头</t>
  </si>
  <si>
    <r>
      <t>Robot</t>
    </r>
    <r>
      <rPr>
        <sz val="11"/>
        <rFont val="宋体"/>
        <family val="3"/>
        <charset val="134"/>
      </rPr>
      <t>辅助工作台</t>
    </r>
    <r>
      <rPr>
        <sz val="11"/>
        <rFont val="Calibri"/>
        <family val="2"/>
      </rPr>
      <t>1</t>
    </r>
    <phoneticPr fontId="14" type="noConversion"/>
  </si>
  <si>
    <t>SPM机</t>
  </si>
  <si>
    <t>SPM底座</t>
  </si>
  <si>
    <t>loop2自动拆螺丝机</t>
  </si>
  <si>
    <t>拆Loop2治具</t>
  </si>
  <si>
    <t>5段小喷淋(二加)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</si>
  <si>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治具</t>
    </r>
    <phoneticPr fontId="14" type="noConversion"/>
  </si>
  <si>
    <t>贴膜机</t>
  </si>
  <si>
    <t>贴膜治具</t>
  </si>
  <si>
    <t>loop3自动锁螺丝机</t>
  </si>
  <si>
    <t>CNC4底座</t>
  </si>
  <si>
    <t>loop3自动拆螺丝机</t>
  </si>
  <si>
    <t>5段小喷淋(CNC)</t>
  </si>
  <si>
    <t>清洗治具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</si>
  <si>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治具</t>
    </r>
    <phoneticPr fontId="14" type="noConversion"/>
  </si>
  <si>
    <t>机械手(CNC)</t>
  </si>
  <si>
    <t>夹头/治具底座</t>
  </si>
  <si>
    <t>冲床金丰(协议) 80T</t>
  </si>
  <si>
    <t>去毛刺治具</t>
  </si>
  <si>
    <t>机械手(Fanuc M-20iA)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</si>
  <si>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治具</t>
    </r>
    <phoneticPr fontId="14" type="noConversion"/>
  </si>
  <si>
    <t>中间翻转设备</t>
  </si>
  <si>
    <t>喷砂治具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</si>
  <si>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8</t>
    </r>
    <r>
      <rPr>
        <sz val="11"/>
        <rFont val="宋体"/>
        <family val="3"/>
        <charset val="134"/>
      </rPr>
      <t>治具</t>
    </r>
    <phoneticPr fontId="14" type="noConversion"/>
  </si>
  <si>
    <t>loop4自动锁螺丝机</t>
  </si>
  <si>
    <t>loop4自动拆螺丝机</t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</si>
  <si>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治具</t>
    </r>
    <phoneticPr fontId="14" type="noConversion"/>
  </si>
  <si>
    <r>
      <rPr>
        <sz val="11"/>
        <rFont val="宋体"/>
        <family val="3"/>
        <charset val="134"/>
      </rPr>
      <t>清洗</t>
    </r>
    <r>
      <rPr>
        <sz val="11"/>
        <rFont val="Calibri"/>
        <family val="2"/>
      </rPr>
      <t>10</t>
    </r>
    <r>
      <rPr>
        <sz val="11"/>
        <rFont val="宋体"/>
        <family val="3"/>
        <charset val="134"/>
      </rPr>
      <t>治具</t>
    </r>
    <phoneticPr fontId="14" type="noConversion"/>
  </si>
  <si>
    <t>PVD设备</t>
  </si>
  <si>
    <t>立式烤箱</t>
  </si>
  <si>
    <t>瀚华E688  贴膜机</t>
  </si>
  <si>
    <t>世宗喷涂机</t>
  </si>
  <si>
    <t>镭雕机(YLP-G50L)+fanuc-LR-Mate-200id</t>
  </si>
  <si>
    <t>钝化机(SJR-3351X3S)</t>
  </si>
  <si>
    <t>Snap自动锁螺丝机</t>
  </si>
  <si>
    <t>E75  自动组装一体机</t>
  </si>
  <si>
    <t>LED自动组装一体机</t>
  </si>
  <si>
    <t>Cam  O-Ring自动组装一体机</t>
  </si>
  <si>
    <t>组O-Ring'治具</t>
  </si>
  <si>
    <t>CAM  自动组装一体机</t>
  </si>
  <si>
    <t>logo分bin机IPI</t>
  </si>
  <si>
    <t>大族YNS_X200镭雕机</t>
  </si>
  <si>
    <t>housing分bin机IPI</t>
  </si>
  <si>
    <t>housing&amp;Logo组装机(IPI含点胶机)</t>
  </si>
  <si>
    <t>钝化机(SJR-303A01)</t>
  </si>
  <si>
    <t>-</t>
    <phoneticPr fontId="42" type="noConversion"/>
  </si>
  <si>
    <t>CNC*</t>
    <phoneticPr fontId="15" type="noConversion"/>
  </si>
  <si>
    <t>设备需求</t>
    <phoneticPr fontId="15" type="noConversion"/>
  </si>
  <si>
    <r>
      <rPr>
        <b/>
        <sz val="11"/>
        <rFont val="宋体"/>
        <family val="3"/>
        <charset val="134"/>
      </rPr>
      <t>工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序</t>
    </r>
    <phoneticPr fontId="15" type="noConversion"/>
  </si>
  <si>
    <r>
      <rPr>
        <b/>
        <sz val="11"/>
        <rFont val="MingLiU"/>
        <family val="3"/>
        <charset val="136"/>
      </rPr>
      <t>制程</t>
    </r>
    <phoneticPr fontId="34" type="noConversion"/>
  </si>
  <si>
    <t>工站</t>
    <phoneticPr fontId="15" type="noConversion"/>
  </si>
  <si>
    <t>设备名称</t>
    <phoneticPr fontId="34" type="noConversion"/>
  </si>
  <si>
    <t>配比</t>
  </si>
  <si>
    <t>制程</t>
    <phoneticPr fontId="34" type="noConversion"/>
  </si>
  <si>
    <t>设备规格</t>
    <phoneticPr fontId="34" type="noConversion"/>
  </si>
  <si>
    <t>需求数量</t>
    <phoneticPr fontId="34" type="noConversion"/>
  </si>
  <si>
    <r>
      <rPr>
        <b/>
        <sz val="11"/>
        <rFont val="宋体"/>
        <family val="3"/>
        <charset val="134"/>
      </rPr>
      <t>备注</t>
    </r>
    <phoneticPr fontId="14" type="noConversion"/>
  </si>
  <si>
    <t>DDG1</t>
    <phoneticPr fontId="34" type="noConversion"/>
  </si>
  <si>
    <t>DDG2</t>
    <phoneticPr fontId="34" type="noConversion"/>
  </si>
  <si>
    <t>CNC1-1</t>
    <phoneticPr fontId="34" type="noConversion"/>
  </si>
  <si>
    <t>CNC2</t>
  </si>
  <si>
    <t>CNC3</t>
  </si>
  <si>
    <t>CNC4</t>
  </si>
  <si>
    <t>CNC5</t>
  </si>
  <si>
    <t>CNC</t>
    <phoneticPr fontId="34" type="noConversion"/>
  </si>
  <si>
    <r>
      <rPr>
        <sz val="11"/>
        <rFont val="宋体"/>
        <family val="3"/>
        <charset val="134"/>
      </rPr>
      <t>机械手</t>
    </r>
    <r>
      <rPr>
        <sz val="11"/>
        <rFont val="Calibri"/>
        <family val="2"/>
      </rPr>
      <t>(CNC)</t>
    </r>
    <phoneticPr fontId="34" type="noConversion"/>
  </si>
  <si>
    <r>
      <rPr>
        <sz val="11"/>
        <rFont val="宋体"/>
        <family val="3"/>
        <charset val="134"/>
      </rPr>
      <t>二加</t>
    </r>
    <phoneticPr fontId="34" type="noConversion"/>
  </si>
  <si>
    <t>龙门9槽</t>
  </si>
  <si>
    <r>
      <rPr>
        <sz val="11"/>
        <rFont val="宋体"/>
        <family val="3"/>
        <charset val="134"/>
      </rPr>
      <t>二加</t>
    </r>
    <phoneticPr fontId="34" type="noConversion"/>
  </si>
  <si>
    <r>
      <t>5</t>
    </r>
    <r>
      <rPr>
        <sz val="11"/>
        <rFont val="宋体"/>
        <family val="3"/>
        <charset val="134"/>
      </rPr>
      <t>段小喷淋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二加</t>
    </r>
    <r>
      <rPr>
        <sz val="11"/>
        <rFont val="Calibri"/>
        <family val="2"/>
      </rPr>
      <t>)</t>
    </r>
  </si>
  <si>
    <r>
      <rPr>
        <sz val="11"/>
        <rFont val="宋体"/>
        <family val="3"/>
        <charset val="134"/>
      </rPr>
      <t>百通喷砂机</t>
    </r>
  </si>
  <si>
    <r>
      <rPr>
        <sz val="11"/>
        <rFont val="宋体"/>
        <family val="3"/>
        <charset val="134"/>
      </rPr>
      <t>阳极</t>
    </r>
    <phoneticPr fontId="34" type="noConversion"/>
  </si>
  <si>
    <t>PVD</t>
    <phoneticPr fontId="34" type="noConversion"/>
  </si>
  <si>
    <r>
      <rPr>
        <sz val="11"/>
        <rFont val="宋体"/>
        <family val="3"/>
        <charset val="134"/>
      </rPr>
      <t>组装</t>
    </r>
    <phoneticPr fontId="34" type="noConversion"/>
  </si>
  <si>
    <t>SIM Pocket Depth 量测机</t>
  </si>
  <si>
    <r>
      <rPr>
        <sz val="11"/>
        <rFont val="宋体"/>
        <family val="3"/>
        <charset val="134"/>
      </rPr>
      <t>镭雕机</t>
    </r>
    <r>
      <rPr>
        <sz val="11"/>
        <rFont val="Calibri"/>
        <family val="2"/>
      </rPr>
      <t>(YLP-G50L)</t>
    </r>
    <phoneticPr fontId="34" type="noConversion"/>
  </si>
  <si>
    <r>
      <rPr>
        <sz val="11"/>
        <rFont val="宋体"/>
        <family val="3"/>
        <charset val="134"/>
      </rPr>
      <t>组装</t>
    </r>
    <phoneticPr fontId="34" type="noConversion"/>
  </si>
  <si>
    <r>
      <rPr>
        <b/>
        <sz val="14"/>
        <rFont val="宋体"/>
        <family val="3"/>
        <charset val="134"/>
      </rPr>
      <t>自動化設備需求</t>
    </r>
    <phoneticPr fontId="15" type="noConversion"/>
  </si>
  <si>
    <t>制程</t>
    <phoneticPr fontId="14" type="noConversion"/>
  </si>
  <si>
    <t>工站</t>
  </si>
  <si>
    <t>設備名稱</t>
  </si>
  <si>
    <t>DRI</t>
    <phoneticPr fontId="15" type="noConversion"/>
  </si>
  <si>
    <r>
      <rPr>
        <b/>
        <sz val="11"/>
        <rFont val="宋体"/>
        <family val="3"/>
        <charset val="134"/>
      </rPr>
      <t>治具名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稱</t>
    </r>
    <phoneticPr fontId="34" type="noConversion"/>
  </si>
  <si>
    <r>
      <rPr>
        <b/>
        <sz val="11"/>
        <rFont val="宋体"/>
        <family val="3"/>
        <charset val="134"/>
      </rPr>
      <t>治具編號</t>
    </r>
    <phoneticPr fontId="15" type="noConversion"/>
  </si>
  <si>
    <t>版本</t>
    <phoneticPr fontId="15" type="noConversion"/>
  </si>
  <si>
    <t>类型</t>
  </si>
  <si>
    <t>配比</t>
    <phoneticPr fontId="15" type="noConversion"/>
  </si>
  <si>
    <t>備用</t>
    <phoneticPr fontId="15" type="noConversion"/>
  </si>
  <si>
    <t>總需求</t>
    <phoneticPr fontId="15" type="noConversion"/>
  </si>
  <si>
    <t>备注</t>
    <phoneticPr fontId="15" type="noConversion"/>
  </si>
  <si>
    <t>CNC</t>
    <phoneticPr fontId="7" type="noConversion"/>
  </si>
  <si>
    <t>CNC1</t>
  </si>
  <si>
    <t>三件式</t>
  </si>
  <si>
    <t>Loop1</t>
  </si>
  <si>
    <t>Loop2</t>
    <phoneticPr fontId="7" type="noConversion"/>
  </si>
  <si>
    <t>Loop3</t>
    <phoneticPr fontId="7" type="noConversion"/>
  </si>
  <si>
    <t>CNC5</t>
    <phoneticPr fontId="7" type="noConversion"/>
  </si>
  <si>
    <t>Loop4</t>
    <phoneticPr fontId="7" type="noConversion"/>
  </si>
  <si>
    <r>
      <t>LOOP</t>
    </r>
    <r>
      <rPr>
        <b/>
        <sz val="12"/>
        <rFont val="宋体"/>
        <family val="3"/>
        <charset val="134"/>
      </rPr>
      <t>治具需求数量</t>
    </r>
    <phoneticPr fontId="15" type="noConversion"/>
  </si>
  <si>
    <t>工序</t>
    <phoneticPr fontId="15" type="noConversion"/>
  </si>
  <si>
    <r>
      <rPr>
        <b/>
        <sz val="11"/>
        <rFont val="宋体"/>
        <family val="3"/>
        <charset val="134"/>
      </rPr>
      <t>工站說明</t>
    </r>
    <phoneticPr fontId="14" type="noConversion"/>
  </si>
  <si>
    <t>良率</t>
    <phoneticPr fontId="15" type="noConversion"/>
  </si>
  <si>
    <t>日产能</t>
    <phoneticPr fontId="15" type="noConversion"/>
  </si>
  <si>
    <r>
      <rPr>
        <b/>
        <sz val="11"/>
        <rFont val="新細明體"/>
        <family val="1"/>
      </rPr>
      <t>工時</t>
    </r>
    <r>
      <rPr>
        <b/>
        <sz val="11"/>
        <rFont val="Calibri"/>
        <family val="2"/>
      </rPr>
      <t xml:space="preserve"> (Sec)</t>
    </r>
    <phoneticPr fontId="15" type="noConversion"/>
  </si>
  <si>
    <t>設備需求</t>
    <phoneticPr fontId="15" type="noConversion"/>
  </si>
  <si>
    <t>總產能</t>
    <phoneticPr fontId="15" type="noConversion"/>
  </si>
  <si>
    <t>負載率</t>
    <phoneticPr fontId="15" type="noConversion"/>
  </si>
  <si>
    <t>穴數</t>
    <phoneticPr fontId="15" type="noConversion"/>
  </si>
  <si>
    <r>
      <rPr>
        <b/>
        <sz val="11"/>
        <rFont val="宋体"/>
        <family val="3"/>
        <charset val="134"/>
      </rPr>
      <t>周转频率
（</t>
    </r>
    <r>
      <rPr>
        <b/>
        <sz val="11"/>
        <rFont val="Calibri"/>
        <family val="2"/>
      </rPr>
      <t>Minute</t>
    </r>
    <r>
      <rPr>
        <b/>
        <sz val="11"/>
        <rFont val="宋体"/>
        <family val="3"/>
        <charset val="134"/>
      </rPr>
      <t>）</t>
    </r>
    <phoneticPr fontId="15" type="noConversion"/>
  </si>
  <si>
    <t>三件式</t>
    <phoneticPr fontId="15" type="noConversion"/>
  </si>
  <si>
    <t>LOOP1</t>
    <phoneticPr fontId="15" type="noConversion"/>
  </si>
  <si>
    <t>LOOP2</t>
    <phoneticPr fontId="15" type="noConversion"/>
  </si>
  <si>
    <t>LOOP4</t>
    <phoneticPr fontId="14" type="noConversion"/>
  </si>
  <si>
    <t xml:space="preserve"> Loop5</t>
    <phoneticPr fontId="14" type="noConversion"/>
  </si>
  <si>
    <t>加工中</t>
    <phoneticPr fontId="209" type="noConversion"/>
  </si>
  <si>
    <r>
      <rPr>
        <b/>
        <sz val="11"/>
        <rFont val="宋体"/>
        <family val="3"/>
        <charset val="134"/>
      </rPr>
      <t>待加工</t>
    </r>
    <r>
      <rPr>
        <b/>
        <sz val="11"/>
        <rFont val="Calibri"/>
        <family val="2"/>
      </rPr>
      <t>/</t>
    </r>
    <r>
      <rPr>
        <b/>
        <sz val="11"/>
        <rFont val="宋体"/>
        <family val="3"/>
        <charset val="134"/>
      </rPr>
      <t>待移转</t>
    </r>
    <phoneticPr fontId="209" type="noConversion"/>
  </si>
  <si>
    <t>總數</t>
  </si>
  <si>
    <t>Sub-total</t>
    <phoneticPr fontId="15" type="noConversion"/>
  </si>
  <si>
    <t>/</t>
    <phoneticPr fontId="14" type="noConversion"/>
  </si>
  <si>
    <t>Wear (10%)</t>
    <phoneticPr fontId="15" type="noConversion"/>
  </si>
  <si>
    <t>Total Numbers</t>
    <phoneticPr fontId="15" type="noConversion"/>
  </si>
  <si>
    <t>Turn over cycles per day</t>
    <phoneticPr fontId="15" type="noConversion"/>
  </si>
  <si>
    <r>
      <t xml:space="preserve">
 LOOP</t>
    </r>
    <r>
      <rPr>
        <sz val="10"/>
        <rFont val="宋体"/>
        <family val="3"/>
        <charset val="134"/>
      </rPr>
      <t>治具计算公式：</t>
    </r>
    <r>
      <rPr>
        <sz val="10"/>
        <rFont val="Calibri"/>
        <family val="2"/>
      </rPr>
      <t xml:space="preserve">                        
1</t>
    </r>
    <r>
      <rPr>
        <sz val="10"/>
        <rFont val="宋体"/>
        <family val="3"/>
        <charset val="134"/>
      </rPr>
      <t>》工站</t>
    </r>
    <r>
      <rPr>
        <sz val="10"/>
        <rFont val="Calibri"/>
        <family val="2"/>
      </rPr>
      <t>LOOP</t>
    </r>
    <r>
      <rPr>
        <sz val="10"/>
        <rFont val="宋体"/>
        <family val="3"/>
        <charset val="134"/>
      </rPr>
      <t>需求量</t>
    </r>
    <r>
      <rPr>
        <sz val="10"/>
        <rFont val="Calibri"/>
        <family val="2"/>
      </rPr>
      <t>=</t>
    </r>
    <r>
      <rPr>
        <sz val="10"/>
        <rFont val="宋体"/>
        <family val="3"/>
        <charset val="134"/>
      </rPr>
      <t>加工中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待移转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待加工；</t>
    </r>
    <r>
      <rPr>
        <sz val="10"/>
        <rFont val="Calibri"/>
        <family val="2"/>
      </rPr>
      <t xml:space="preserve">                        
2</t>
    </r>
    <r>
      <rPr>
        <sz val="10"/>
        <rFont val="宋体"/>
        <family val="3"/>
        <charset val="134"/>
      </rPr>
      <t>》加工中</t>
    </r>
    <r>
      <rPr>
        <sz val="10"/>
        <rFont val="Calibri"/>
        <family val="2"/>
      </rPr>
      <t>=</t>
    </r>
    <r>
      <rPr>
        <sz val="10"/>
        <rFont val="宋体"/>
        <family val="3"/>
        <charset val="134"/>
      </rPr>
      <t>加工设备数</t>
    </r>
    <r>
      <rPr>
        <sz val="10"/>
        <rFont val="Calibri"/>
        <family val="2"/>
      </rPr>
      <t>×</t>
    </r>
    <r>
      <rPr>
        <sz val="10"/>
        <rFont val="宋体"/>
        <family val="3"/>
        <charset val="134"/>
      </rPr>
      <t>穴数（清洗制程除外）</t>
    </r>
    <r>
      <rPr>
        <sz val="10"/>
        <rFont val="Calibri"/>
        <family val="2"/>
      </rPr>
      <t>;                        
3</t>
    </r>
    <r>
      <rPr>
        <sz val="10"/>
        <rFont val="宋体"/>
        <family val="3"/>
        <charset val="134"/>
      </rPr>
      <t>》清洗加工中</t>
    </r>
    <r>
      <rPr>
        <sz val="10"/>
        <rFont val="Calibri"/>
        <family val="2"/>
      </rPr>
      <t>=</t>
    </r>
    <r>
      <rPr>
        <sz val="10"/>
        <rFont val="宋体"/>
        <family val="3"/>
        <charset val="134"/>
      </rPr>
      <t>每小时产能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清洗工站作业周期</t>
    </r>
    <r>
      <rPr>
        <sz val="10"/>
        <rFont val="Calibri"/>
        <family val="2"/>
      </rPr>
      <t>/60;                        
4</t>
    </r>
    <r>
      <rPr>
        <sz val="10"/>
        <rFont val="宋体"/>
        <family val="3"/>
        <charset val="134"/>
      </rPr>
      <t>》待移转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待加工</t>
    </r>
    <r>
      <rPr>
        <sz val="10"/>
        <rFont val="Calibri"/>
        <family val="2"/>
      </rPr>
      <t>=</t>
    </r>
    <r>
      <rPr>
        <sz val="10"/>
        <rFont val="宋体"/>
        <family val="3"/>
        <charset val="134"/>
      </rPr>
      <t>每小时产能</t>
    </r>
    <r>
      <rPr>
        <sz val="10"/>
        <rFont val="Calibri"/>
        <family val="2"/>
      </rPr>
      <t>*</t>
    </r>
    <r>
      <rPr>
        <sz val="10"/>
        <rFont val="宋体"/>
        <family val="3"/>
        <charset val="134"/>
      </rPr>
      <t>周转频率</t>
    </r>
    <r>
      <rPr>
        <sz val="10"/>
        <rFont val="Calibri"/>
        <family val="2"/>
      </rPr>
      <t xml:space="preserve">/60;                        
</t>
    </r>
    <phoneticPr fontId="14" type="noConversion"/>
  </si>
  <si>
    <r>
      <t xml:space="preserve">New  York Housing For  MP </t>
    </r>
    <r>
      <rPr>
        <b/>
        <sz val="14"/>
        <rFont val="宋体"/>
        <family val="3"/>
        <charset val="134"/>
      </rPr>
      <t>设备需求汇总</t>
    </r>
    <phoneticPr fontId="209" type="noConversion"/>
  </si>
  <si>
    <r>
      <rPr>
        <b/>
        <sz val="11"/>
        <rFont val="宋体"/>
        <family val="3"/>
        <charset val="134"/>
      </rPr>
      <t>每日投入量</t>
    </r>
    <phoneticPr fontId="34" type="noConversion"/>
  </si>
  <si>
    <r>
      <rPr>
        <b/>
        <sz val="11"/>
        <rFont val="宋体"/>
        <family val="3"/>
        <charset val="134"/>
      </rPr>
      <t>直通率</t>
    </r>
    <phoneticPr fontId="34" type="noConversion"/>
  </si>
  <si>
    <r>
      <rPr>
        <b/>
        <sz val="11"/>
        <rFont val="宋体"/>
        <family val="3"/>
        <charset val="134"/>
      </rPr>
      <t>一、主加工设备需求</t>
    </r>
    <phoneticPr fontId="209" type="noConversion"/>
  </si>
  <si>
    <t>DRI</t>
  </si>
  <si>
    <t>设备名称</t>
    <phoneticPr fontId="14" type="noConversion"/>
  </si>
  <si>
    <t>设备规格</t>
    <phoneticPr fontId="14" type="noConversion"/>
  </si>
  <si>
    <t>需求数量</t>
    <phoneticPr fontId="14" type="noConversion"/>
  </si>
  <si>
    <t>备用</t>
    <phoneticPr fontId="14" type="noConversion"/>
  </si>
  <si>
    <t>总需求</t>
    <phoneticPr fontId="14" type="noConversion"/>
  </si>
  <si>
    <t>PU Coating</t>
    <phoneticPr fontId="14" type="noConversion"/>
  </si>
  <si>
    <r>
      <rPr>
        <b/>
        <sz val="11"/>
        <rFont val="宋体"/>
        <family val="3"/>
        <charset val="134"/>
      </rPr>
      <t>二、自动化设备需求</t>
    </r>
    <phoneticPr fontId="209" type="noConversion"/>
  </si>
  <si>
    <t>备注</t>
    <phoneticPr fontId="14" type="noConversion"/>
  </si>
  <si>
    <t>自动化铆压机</t>
  </si>
  <si>
    <r>
      <rPr>
        <b/>
        <sz val="11"/>
        <rFont val="宋体"/>
        <family val="3"/>
        <charset val="134"/>
      </rPr>
      <t>三、辅助设备需求</t>
    </r>
    <phoneticPr fontId="209" type="noConversion"/>
  </si>
  <si>
    <r>
      <rPr>
        <sz val="11"/>
        <rFont val="宋体"/>
        <family val="3"/>
        <charset val="134"/>
      </rPr>
      <t>组装</t>
    </r>
    <phoneticPr fontId="14" type="noConversion"/>
  </si>
  <si>
    <t>IM1</t>
  </si>
  <si>
    <t>IM2</t>
  </si>
  <si>
    <t>Stamping</t>
    <phoneticPr fontId="14" type="noConversion"/>
  </si>
  <si>
    <t>Fanuc 4axis</t>
    <phoneticPr fontId="14" type="noConversion"/>
  </si>
  <si>
    <t>Fanuc 4axis</t>
    <phoneticPr fontId="14" type="noConversion"/>
  </si>
  <si>
    <r>
      <rPr>
        <sz val="11"/>
        <rFont val="宋体"/>
        <family val="3"/>
        <charset val="134"/>
      </rPr>
      <t>喷淋烘干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(5</t>
    </r>
    <r>
      <rPr>
        <sz val="11"/>
        <rFont val="宋体"/>
        <family val="3"/>
        <charset val="134"/>
      </rPr>
      <t>段</t>
    </r>
    <r>
      <rPr>
        <sz val="11"/>
        <rFont val="Calibri"/>
        <family val="2"/>
      </rPr>
      <t>)</t>
    </r>
    <phoneticPr fontId="14" type="noConversion"/>
  </si>
  <si>
    <r>
      <rPr>
        <sz val="11"/>
        <rFont val="宋体"/>
        <family val="3"/>
        <charset val="134"/>
      </rP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/>
    </r>
    <phoneticPr fontId="14" type="noConversion"/>
  </si>
  <si>
    <r>
      <rPr>
        <sz val="11"/>
        <rFont val="宋体"/>
        <family val="3"/>
        <charset val="134"/>
      </rP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/>
    </r>
    <phoneticPr fontId="14" type="noConversion"/>
  </si>
  <si>
    <t>fanuc-LR-Mate-200id</t>
  </si>
  <si>
    <t>CNC1-2</t>
    <phoneticPr fontId="34" type="noConversion"/>
  </si>
  <si>
    <t>CNC4</t>
    <phoneticPr fontId="14" type="noConversion"/>
  </si>
  <si>
    <t>大族UV纳秒镭雕机(含CCD矫正)</t>
  </si>
  <si>
    <t>延用
（BC41&amp;BC42）</t>
    <phoneticPr fontId="14" type="noConversion"/>
  </si>
  <si>
    <r>
      <rPr>
        <sz val="11"/>
        <rFont val="宋体"/>
        <family val="3"/>
        <charset val="134"/>
      </rP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(Ano)</t>
    </r>
    <phoneticPr fontId="14" type="noConversion"/>
  </si>
  <si>
    <r>
      <t>BU</t>
    </r>
    <r>
      <rPr>
        <sz val="11"/>
        <color theme="1"/>
        <rFont val="宋体"/>
        <family val="3"/>
        <charset val="134"/>
      </rPr>
      <t>提供</t>
    </r>
    <phoneticPr fontId="14" type="noConversion"/>
  </si>
  <si>
    <t>NY-ASF-0016</t>
    <phoneticPr fontId="6" type="noConversion"/>
  </si>
  <si>
    <t>B</t>
    <phoneticPr fontId="6" type="noConversion"/>
  </si>
  <si>
    <t>设变</t>
    <phoneticPr fontId="6" type="noConversion"/>
  </si>
  <si>
    <t>BC41-ASF-0012-G</t>
    <phoneticPr fontId="6" type="noConversion"/>
  </si>
  <si>
    <r>
      <rPr>
        <sz val="11"/>
        <rFont val="宋体"/>
        <family val="3"/>
        <charset val="134"/>
      </rPr>
      <t>冲压</t>
    </r>
    <r>
      <rPr>
        <sz val="11"/>
        <rFont val="MingLiU"/>
        <family val="3"/>
        <charset val="136"/>
      </rPr>
      <t>机械手上下料治具</t>
    </r>
    <phoneticPr fontId="6" type="noConversion"/>
  </si>
  <si>
    <t>冲压机械手底座</t>
    <phoneticPr fontId="211" type="noConversion"/>
  </si>
  <si>
    <t>A</t>
    <phoneticPr fontId="6" type="noConversion"/>
  </si>
  <si>
    <t>新制</t>
    <phoneticPr fontId="6" type="noConversion"/>
  </si>
  <si>
    <t>NY-ASF-0095</t>
  </si>
  <si>
    <t>NY-ASF-0017</t>
    <phoneticPr fontId="6" type="noConversion"/>
  </si>
  <si>
    <t>二維碼打標治具</t>
  </si>
  <si>
    <t>NY-ASF-0013</t>
    <phoneticPr fontId="6" type="noConversion"/>
  </si>
  <si>
    <t>D</t>
    <phoneticPr fontId="6" type="noConversion"/>
  </si>
  <si>
    <t>机械手镭雕治具</t>
    <phoneticPr fontId="6" type="noConversion"/>
  </si>
  <si>
    <t xml:space="preserve">NY-ASF-0010T2
</t>
    <phoneticPr fontId="6" type="noConversion"/>
  </si>
  <si>
    <t>延用</t>
    <phoneticPr fontId="6" type="noConversion"/>
  </si>
  <si>
    <t>机械手镭雕治具底座</t>
    <phoneticPr fontId="6" type="noConversion"/>
  </si>
  <si>
    <t>NY-ASF-0011T1</t>
    <phoneticPr fontId="6" type="noConversion"/>
  </si>
  <si>
    <t>BC41-ASF-0010-B</t>
  </si>
  <si>
    <t>BC41-ASF-0008_C</t>
    <phoneticPr fontId="6" type="noConversion"/>
  </si>
  <si>
    <t>BC41-ASF-0009_E</t>
  </si>
  <si>
    <t>NY-ASF-0012</t>
    <phoneticPr fontId="6" type="noConversion"/>
  </si>
  <si>
    <r>
      <t>Snap</t>
    </r>
    <r>
      <rPr>
        <sz val="11"/>
        <rFont val="宋体"/>
        <family val="3"/>
        <charset val="134"/>
      </rPr>
      <t>鎖螺絲治具</t>
    </r>
    <r>
      <rPr>
        <sz val="11"/>
        <rFont val="Calibri"/>
        <family val="2"/>
      </rPr>
      <t>01</t>
    </r>
    <phoneticPr fontId="5" type="noConversion"/>
  </si>
  <si>
    <r>
      <t>Snap</t>
    </r>
    <r>
      <rPr>
        <sz val="11"/>
        <rFont val="宋体"/>
        <family val="3"/>
        <charset val="134"/>
      </rPr>
      <t>鎖螺絲治具</t>
    </r>
    <r>
      <rPr>
        <sz val="11"/>
        <rFont val="Calibri"/>
        <family val="2"/>
      </rPr>
      <t>02</t>
    </r>
    <phoneticPr fontId="5" type="noConversion"/>
  </si>
  <si>
    <t>NY-ASF-0049</t>
    <phoneticPr fontId="5" type="noConversion"/>
  </si>
  <si>
    <t>B</t>
    <phoneticPr fontId="5" type="noConversion"/>
  </si>
  <si>
    <t>新制</t>
    <phoneticPr fontId="5" type="noConversion"/>
  </si>
  <si>
    <t>NY-ASF-0050</t>
    <phoneticPr fontId="5" type="noConversion"/>
  </si>
  <si>
    <t>压合治具</t>
    <phoneticPr fontId="14" type="noConversion"/>
  </si>
  <si>
    <r>
      <t>E75</t>
    </r>
    <r>
      <rPr>
        <sz val="11"/>
        <rFont val="宋体"/>
        <family val="3"/>
        <charset val="134"/>
      </rPr>
      <t>预组小耳朵治具</t>
    </r>
    <phoneticPr fontId="5" type="noConversion"/>
  </si>
  <si>
    <r>
      <t>E75</t>
    </r>
    <r>
      <rPr>
        <sz val="11"/>
        <rFont val="宋体"/>
        <family val="3"/>
        <charset val="134"/>
      </rPr>
      <t>旋转点胶定位治具</t>
    </r>
    <phoneticPr fontId="5" type="noConversion"/>
  </si>
  <si>
    <r>
      <t>E75</t>
    </r>
    <r>
      <rPr>
        <sz val="11"/>
        <rFont val="宋体"/>
        <family val="3"/>
        <charset val="134"/>
      </rPr>
      <t>预组装治具</t>
    </r>
    <phoneticPr fontId="5" type="noConversion"/>
  </si>
  <si>
    <t>NY-ASF-0038</t>
    <phoneticPr fontId="5" type="noConversion"/>
  </si>
  <si>
    <t>C</t>
    <phoneticPr fontId="5" type="noConversion"/>
  </si>
  <si>
    <t>设变</t>
    <phoneticPr fontId="5" type="noConversion"/>
  </si>
  <si>
    <t>NY-ASF-0037</t>
    <phoneticPr fontId="5" type="noConversion"/>
  </si>
  <si>
    <t>A</t>
    <phoneticPr fontId="5" type="noConversion"/>
  </si>
  <si>
    <t>NY-ASF-0081</t>
    <phoneticPr fontId="5" type="noConversion"/>
  </si>
  <si>
    <t>NY-ASF-0039</t>
    <phoneticPr fontId="5" type="noConversion"/>
  </si>
  <si>
    <t>延用</t>
    <phoneticPr fontId="5" type="noConversion"/>
  </si>
  <si>
    <t>BC41-ASF-0020_D</t>
    <phoneticPr fontId="5" type="noConversion"/>
  </si>
  <si>
    <t>BC41-ASF-0046_B</t>
    <phoneticPr fontId="5" type="noConversion"/>
  </si>
  <si>
    <t>手动线</t>
    <phoneticPr fontId="14" type="noConversion"/>
  </si>
  <si>
    <t>LED保压治具</t>
    <phoneticPr fontId="14" type="noConversion"/>
  </si>
  <si>
    <t>LED贴膜治具</t>
  </si>
  <si>
    <r>
      <t>LED</t>
    </r>
    <r>
      <rPr>
        <sz val="11"/>
        <rFont val="宋体"/>
        <family val="3"/>
        <charset val="134"/>
      </rPr>
      <t>点胶治具</t>
    </r>
    <phoneticPr fontId="5" type="noConversion"/>
  </si>
  <si>
    <r>
      <t>LED</t>
    </r>
    <r>
      <rPr>
        <sz val="11"/>
        <rFont val="宋体"/>
        <family val="3"/>
        <charset val="134"/>
      </rPr>
      <t>机外定位治具</t>
    </r>
    <phoneticPr fontId="5" type="noConversion"/>
  </si>
  <si>
    <r>
      <t>LED</t>
    </r>
    <r>
      <rPr>
        <sz val="11"/>
        <rFont val="宋体"/>
        <family val="3"/>
        <charset val="134"/>
      </rPr>
      <t>真空吸治具</t>
    </r>
    <phoneticPr fontId="5" type="noConversion"/>
  </si>
  <si>
    <t>D</t>
    <phoneticPr fontId="5" type="noConversion"/>
  </si>
  <si>
    <t>NY-ASF-0033</t>
    <phoneticPr fontId="5" type="noConversion"/>
  </si>
  <si>
    <t>E</t>
    <phoneticPr fontId="5" type="noConversion"/>
  </si>
  <si>
    <t>NY-ASF-0034</t>
    <phoneticPr fontId="5" type="noConversion"/>
  </si>
  <si>
    <t>NY-ASF-0030</t>
    <phoneticPr fontId="5" type="noConversion"/>
  </si>
  <si>
    <t>NY-ASF-0031</t>
    <phoneticPr fontId="5" type="noConversion"/>
  </si>
  <si>
    <t>BC41-ASF-0017_E</t>
    <phoneticPr fontId="5" type="noConversion"/>
  </si>
  <si>
    <t>BC41-ASF-0029_A</t>
  </si>
  <si>
    <t>手动线</t>
    <phoneticPr fontId="14" type="noConversion"/>
  </si>
  <si>
    <t>NY-ASF-0046</t>
    <phoneticPr fontId="5" type="noConversion"/>
  </si>
  <si>
    <t>NY-ASF-0043</t>
    <phoneticPr fontId="5" type="noConversion"/>
  </si>
  <si>
    <t>组炮台治具</t>
    <phoneticPr fontId="5" type="noConversion"/>
  </si>
  <si>
    <t>镭焊底座</t>
    <phoneticPr fontId="5" type="noConversion"/>
  </si>
  <si>
    <t>镭焊辅助治具</t>
    <phoneticPr fontId="5" type="noConversion"/>
  </si>
  <si>
    <t>NY-ASF-0040</t>
    <phoneticPr fontId="5" type="noConversion"/>
  </si>
  <si>
    <t>NY-ASF-0100</t>
    <phoneticPr fontId="5" type="noConversion"/>
  </si>
  <si>
    <t>NY-ASF-0041</t>
    <phoneticPr fontId="5" type="noConversion"/>
  </si>
  <si>
    <t>NY-ASF-0058</t>
    <phoneticPr fontId="5" type="noConversion"/>
  </si>
  <si>
    <t>BC41-ASF-0021_J</t>
    <phoneticPr fontId="5" type="noConversion"/>
  </si>
  <si>
    <t>BC41-ASF-0022_B</t>
  </si>
  <si>
    <t>BC41-ASF-0023_C</t>
    <phoneticPr fontId="5" type="noConversion"/>
  </si>
  <si>
    <t>NY-ASF-0055</t>
    <phoneticPr fontId="5" type="noConversion"/>
  </si>
  <si>
    <t>BC41-ASF-0104_A</t>
    <phoneticPr fontId="14" type="noConversion"/>
  </si>
  <si>
    <r>
      <t>logo-BIN</t>
    </r>
    <r>
      <rPr>
        <sz val="11"/>
        <rFont val="宋体"/>
        <family val="3"/>
        <charset val="134"/>
      </rPr>
      <t>别镭雕底座</t>
    </r>
    <phoneticPr fontId="5" type="noConversion"/>
  </si>
  <si>
    <t>NY-ASF-0802</t>
    <phoneticPr fontId="5" type="noConversion"/>
  </si>
  <si>
    <t>NY-ASF-0801</t>
    <phoneticPr fontId="5" type="noConversion"/>
  </si>
  <si>
    <r>
      <t>Logo</t>
    </r>
    <r>
      <rPr>
        <sz val="11"/>
        <rFont val="宋体"/>
        <family val="3"/>
        <charset val="134"/>
      </rPr>
      <t>点胶治具</t>
    </r>
    <phoneticPr fontId="5" type="noConversion"/>
  </si>
  <si>
    <r>
      <t>Logo</t>
    </r>
    <r>
      <rPr>
        <sz val="11"/>
        <rFont val="宋体"/>
        <family val="3"/>
        <charset val="134"/>
      </rPr>
      <t>预组装治具</t>
    </r>
    <phoneticPr fontId="5" type="noConversion"/>
  </si>
  <si>
    <r>
      <t>Logo</t>
    </r>
    <r>
      <rPr>
        <sz val="11"/>
        <rFont val="宋体"/>
        <family val="3"/>
        <charset val="134"/>
      </rPr>
      <t>静压治具</t>
    </r>
    <phoneticPr fontId="5" type="noConversion"/>
  </si>
  <si>
    <t>NY-ASF-0052</t>
    <phoneticPr fontId="5" type="noConversion"/>
  </si>
  <si>
    <t>NY-ASF-0023</t>
    <phoneticPr fontId="5" type="noConversion"/>
  </si>
  <si>
    <t>NY-ASF-0013</t>
    <phoneticPr fontId="5" type="noConversion"/>
  </si>
  <si>
    <t>BC41-ASF-0029_A</t>
    <phoneticPr fontId="5" type="noConversion"/>
  </si>
  <si>
    <t>BC41-ASF-0053_B</t>
    <phoneticPr fontId="5" type="noConversion"/>
  </si>
  <si>
    <t>BC41-ASF-0026_I</t>
    <phoneticPr fontId="5" type="noConversion"/>
  </si>
  <si>
    <t>BC41-ASF-0010-B</t>
    <phoneticPr fontId="5" type="noConversion"/>
  </si>
  <si>
    <t>BC41-ASF-0049_H</t>
    <phoneticPr fontId="14" type="noConversion"/>
  </si>
  <si>
    <t>BC41-ASF-0111_B</t>
    <phoneticPr fontId="14" type="noConversion"/>
  </si>
  <si>
    <t>NY-SCF-0001</t>
    <phoneticPr fontId="5" type="noConversion"/>
  </si>
  <si>
    <t>B</t>
    <phoneticPr fontId="14" type="noConversion"/>
  </si>
  <si>
    <t>延用</t>
  </si>
  <si>
    <t>BC41-SCF-0001_A</t>
    <phoneticPr fontId="5" type="noConversion"/>
  </si>
  <si>
    <t>NY-SCF-0002T1</t>
    <phoneticPr fontId="5" type="noConversion"/>
  </si>
  <si>
    <t>A</t>
    <phoneticPr fontId="14" type="noConversion"/>
  </si>
  <si>
    <t>新制</t>
  </si>
  <si>
    <t>NY-SCF-0005</t>
    <phoneticPr fontId="5" type="noConversion"/>
  </si>
  <si>
    <t>BC41-SCF-0106_A</t>
    <phoneticPr fontId="25" type="noConversion"/>
  </si>
  <si>
    <t>NY-SCF-0050</t>
    <phoneticPr fontId="5" type="noConversion"/>
  </si>
  <si>
    <t>BC41-SCF-0003_A</t>
    <phoneticPr fontId="25" type="noConversion"/>
  </si>
  <si>
    <t>NY-SCF-0064</t>
    <phoneticPr fontId="25" type="noConversion"/>
  </si>
  <si>
    <t>设变或新制</t>
  </si>
  <si>
    <t>BC41-SCF-0067_A</t>
    <phoneticPr fontId="25" type="noConversion"/>
  </si>
  <si>
    <t>BC41-SCF-0065_A</t>
    <phoneticPr fontId="14" type="noConversion"/>
  </si>
  <si>
    <t>BC41-SCF-0011_B</t>
    <phoneticPr fontId="25" type="noConversion"/>
  </si>
  <si>
    <t>机械手底座</t>
    <phoneticPr fontId="14" type="noConversion"/>
  </si>
  <si>
    <t>NY-SCF-0054</t>
    <phoneticPr fontId="25" type="noConversion"/>
  </si>
  <si>
    <t>NY-SCF-0009</t>
    <phoneticPr fontId="5" type="noConversion"/>
  </si>
  <si>
    <t>Polishing1</t>
  </si>
  <si>
    <t>抛光盘</t>
    <phoneticPr fontId="14" type="noConversion"/>
  </si>
  <si>
    <t>Polishing1</t>
    <phoneticPr fontId="14" type="noConversion"/>
  </si>
  <si>
    <t>抛光上下料保护套</t>
    <phoneticPr fontId="14" type="noConversion"/>
  </si>
  <si>
    <t>抛光防护塞</t>
    <phoneticPr fontId="14" type="noConversion"/>
  </si>
  <si>
    <t>二加</t>
    <phoneticPr fontId="14" type="noConversion"/>
  </si>
  <si>
    <t>手动返修治具（Q4）</t>
    <phoneticPr fontId="5" type="noConversion"/>
  </si>
  <si>
    <t>机械手返修治具(Q4)</t>
    <phoneticPr fontId="5" type="noConversion"/>
  </si>
  <si>
    <t>手动返修治具(Q6)</t>
    <phoneticPr fontId="5" type="noConversion"/>
  </si>
  <si>
    <t>机械手返修治具(Q6)</t>
    <phoneticPr fontId="5" type="noConversion"/>
  </si>
  <si>
    <t>机械手夹头</t>
    <phoneticPr fontId="5" type="noConversion"/>
  </si>
  <si>
    <t>NY-SCF-0168</t>
    <phoneticPr fontId="5" type="noConversion"/>
  </si>
  <si>
    <t>NY-SCF-0093</t>
    <phoneticPr fontId="25" type="noConversion"/>
  </si>
  <si>
    <t>设变</t>
  </si>
  <si>
    <t>NY-SCF-0094</t>
  </si>
  <si>
    <t>NY-SCF-0077</t>
    <phoneticPr fontId="25" type="noConversion"/>
  </si>
  <si>
    <t>NY-SCF-0078</t>
    <phoneticPr fontId="25" type="noConversion"/>
  </si>
  <si>
    <t>BC41-SCF-0036_B</t>
  </si>
  <si>
    <t>BC41-SCF-0034_B</t>
    <phoneticPr fontId="14" type="noConversion"/>
  </si>
  <si>
    <t>BC41-SCF-0037T_A</t>
    <phoneticPr fontId="14" type="noConversion"/>
  </si>
  <si>
    <t>BC41-SCF-0035_A</t>
    <phoneticPr fontId="14" type="noConversion"/>
  </si>
  <si>
    <t>NY-SCF-0097T1</t>
    <phoneticPr fontId="5" type="noConversion"/>
  </si>
  <si>
    <t>A</t>
    <phoneticPr fontId="14" type="noConversion"/>
  </si>
  <si>
    <t>NY-SCF-0032</t>
    <phoneticPr fontId="25" type="noConversion"/>
  </si>
  <si>
    <t>A</t>
    <phoneticPr fontId="5" type="noConversion"/>
  </si>
  <si>
    <t>BC41-SCF-0080_A</t>
    <phoneticPr fontId="25" type="noConversion"/>
  </si>
  <si>
    <t>NY-SCF-0011</t>
    <phoneticPr fontId="5" type="noConversion"/>
  </si>
  <si>
    <t>BC41-SCF-0005_A</t>
    <phoneticPr fontId="25" type="noConversion"/>
  </si>
  <si>
    <t>NY-SCF-0011</t>
    <phoneticPr fontId="5" type="noConversion"/>
  </si>
  <si>
    <t>BC41-SCF-0005_A</t>
    <phoneticPr fontId="25" type="noConversion"/>
  </si>
  <si>
    <t>Sandblasting</t>
  </si>
  <si>
    <t>喷砂上料组装台</t>
    <phoneticPr fontId="14" type="noConversion"/>
  </si>
  <si>
    <t>喷砂下料组装台</t>
    <phoneticPr fontId="14" type="noConversion"/>
  </si>
  <si>
    <t>NY-SCF-0031</t>
    <phoneticPr fontId="5" type="noConversion"/>
  </si>
  <si>
    <t>BC41-SCF-0071T4_A</t>
    <phoneticPr fontId="25" type="noConversion"/>
  </si>
  <si>
    <t>BC41-SCF-0104_A</t>
    <phoneticPr fontId="25" type="noConversion"/>
  </si>
  <si>
    <t>NY-SCF-0088</t>
    <phoneticPr fontId="5" type="noConversion"/>
  </si>
  <si>
    <t>NY-CNF-0006</t>
    <phoneticPr fontId="14" type="noConversion"/>
  </si>
  <si>
    <t>NY-CNF-0014</t>
    <phoneticPr fontId="14" type="noConversion"/>
  </si>
  <si>
    <t>NY-CNF-0017T1</t>
    <phoneticPr fontId="14" type="noConversion"/>
  </si>
  <si>
    <t>NY-CNF-0010</t>
    <phoneticPr fontId="14" type="noConversion"/>
  </si>
  <si>
    <t>NY-CNF-0142</t>
    <phoneticPr fontId="14" type="noConversion"/>
  </si>
  <si>
    <t>NY-CNF-0018</t>
    <phoneticPr fontId="14" type="noConversion"/>
  </si>
  <si>
    <t>C</t>
    <phoneticPr fontId="14" type="noConversion"/>
  </si>
  <si>
    <t>NY-CNF-0012T2</t>
    <phoneticPr fontId="14" type="noConversion"/>
  </si>
  <si>
    <t>NY-CNF-0019</t>
    <phoneticPr fontId="14" type="noConversion"/>
  </si>
  <si>
    <t>NY-SCF-0003</t>
    <phoneticPr fontId="14" type="noConversion"/>
  </si>
  <si>
    <t>NY-CNF-0022</t>
    <phoneticPr fontId="14" type="noConversion"/>
  </si>
  <si>
    <t>NY-CNF-0016</t>
    <phoneticPr fontId="14" type="noConversion"/>
  </si>
  <si>
    <t>NY-CNF-0041</t>
    <phoneticPr fontId="14" type="noConversion"/>
  </si>
  <si>
    <r>
      <t>ME</t>
    </r>
    <r>
      <rPr>
        <sz val="11"/>
        <color theme="1"/>
        <rFont val="宋体"/>
        <family val="3"/>
        <charset val="134"/>
      </rPr>
      <t>自己加工</t>
    </r>
    <phoneticPr fontId="14" type="noConversion"/>
  </si>
  <si>
    <t>NY-CNF-0023</t>
    <phoneticPr fontId="14" type="noConversion"/>
  </si>
  <si>
    <t>NY-CNF-0021T2</t>
    <phoneticPr fontId="14" type="noConversion"/>
  </si>
  <si>
    <t>NY-CNF-0024</t>
    <phoneticPr fontId="14" type="noConversion"/>
  </si>
  <si>
    <t>NY-CNF-0044</t>
    <phoneticPr fontId="14" type="noConversion"/>
  </si>
  <si>
    <t>NY-CNF-0088</t>
    <phoneticPr fontId="14" type="noConversion"/>
  </si>
  <si>
    <t>NY-CNF-0042</t>
    <phoneticPr fontId="14" type="noConversion"/>
  </si>
  <si>
    <t>ME自行加工</t>
    <phoneticPr fontId="14" type="noConversion"/>
  </si>
  <si>
    <t>NY-CNF-0008T8</t>
    <phoneticPr fontId="14" type="noConversion"/>
  </si>
  <si>
    <t>NY-CNF-0011T3</t>
    <phoneticPr fontId="14" type="noConversion"/>
  </si>
  <si>
    <t>NY-CNF-0102</t>
    <phoneticPr fontId="14" type="noConversion"/>
  </si>
  <si>
    <t>设变</t>
    <phoneticPr fontId="14" type="noConversion"/>
  </si>
  <si>
    <t>NY-CNF-0103</t>
    <phoneticPr fontId="14" type="noConversion"/>
  </si>
  <si>
    <t>NY-CNF-0108</t>
    <phoneticPr fontId="14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</si>
  <si>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Calibri"/>
        <family val="2"/>
      </rPr>
      <t>BC41-CNF-0007_E</t>
    </r>
    <r>
      <rPr>
        <sz val="11"/>
        <color theme="1"/>
        <rFont val="宋体"/>
        <family val="3"/>
        <charset val="134"/>
      </rPr>
      <t>设变</t>
    </r>
    <phoneticPr fontId="14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</si>
  <si>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Calibri"/>
        <family val="2"/>
      </rPr>
      <t>BC41-CNF-0116_A</t>
    </r>
    <r>
      <rPr>
        <sz val="11"/>
        <color theme="1"/>
        <rFont val="宋体"/>
        <family val="3"/>
        <charset val="134"/>
      </rPr>
      <t>设变</t>
    </r>
    <phoneticPr fontId="14" type="noConversion"/>
  </si>
  <si>
    <r>
      <rPr>
        <sz val="11"/>
        <color rgb="FFFF0000"/>
        <rFont val="宋体"/>
        <family val="3"/>
        <charset val="134"/>
      </rPr>
      <t>由</t>
    </r>
    <r>
      <rPr>
        <sz val="11"/>
        <color rgb="FFFF0000"/>
        <rFont val="Calibri"/>
        <family val="2"/>
      </rPr>
      <t>BC41-CNF-0088_C</t>
    </r>
    <r>
      <rPr>
        <sz val="11"/>
        <color rgb="FFFF0000"/>
        <rFont val="宋体"/>
        <family val="3"/>
        <charset val="134"/>
      </rPr>
      <t>设变</t>
    </r>
    <phoneticPr fontId="14" type="noConversion"/>
  </si>
  <si>
    <t>CNC</t>
    <phoneticPr fontId="5" type="noConversion"/>
  </si>
  <si>
    <t>CNC1</t>
    <phoneticPr fontId="14" type="noConversion"/>
  </si>
  <si>
    <t>三件式组料后检具</t>
    <phoneticPr fontId="14" type="noConversion"/>
  </si>
  <si>
    <t>NY-CNF-0047</t>
    <phoneticPr fontId="14" type="noConversion"/>
  </si>
  <si>
    <t>C</t>
    <phoneticPr fontId="14" type="noConversion"/>
  </si>
  <si>
    <t>新制</t>
    <phoneticPr fontId="14" type="noConversion"/>
  </si>
  <si>
    <t>三件式周转治具</t>
    <phoneticPr fontId="14" type="noConversion"/>
  </si>
  <si>
    <t>NY-CNF-0048</t>
    <phoneticPr fontId="14" type="noConversion"/>
  </si>
  <si>
    <t>延用</t>
    <phoneticPr fontId="14" type="noConversion"/>
  </si>
  <si>
    <r>
      <rPr>
        <sz val="11"/>
        <rFont val="宋体"/>
        <family val="3"/>
        <charset val="134"/>
      </rPr>
      <t>延用</t>
    </r>
    <r>
      <rPr>
        <sz val="11"/>
        <rFont val="Calibri"/>
        <family val="2"/>
      </rPr>
      <t>BC41-CNF-0103_A</t>
    </r>
    <phoneticPr fontId="14" type="noConversion"/>
  </si>
  <si>
    <t>CNC3架机校正块</t>
    <phoneticPr fontId="14" type="noConversion"/>
  </si>
  <si>
    <t>NY-CNF-0083</t>
    <phoneticPr fontId="14" type="noConversion"/>
  </si>
  <si>
    <r>
      <rPr>
        <sz val="11"/>
        <rFont val="宋体"/>
        <family val="3"/>
        <charset val="134"/>
      </rPr>
      <t>延用</t>
    </r>
    <r>
      <rPr>
        <sz val="11"/>
        <rFont val="Calibri"/>
        <family val="2"/>
      </rPr>
      <t>BC41-CNF-0131_A</t>
    </r>
    <phoneticPr fontId="14" type="noConversion"/>
  </si>
  <si>
    <t>CNC2</t>
    <phoneticPr fontId="14" type="noConversion"/>
  </si>
  <si>
    <r>
      <t>LOOP1</t>
    </r>
    <r>
      <rPr>
        <sz val="10"/>
        <rFont val="宋体"/>
        <family val="3"/>
        <charset val="134"/>
      </rPr>
      <t>组料后检具</t>
    </r>
    <phoneticPr fontId="14" type="noConversion"/>
  </si>
  <si>
    <t>NY-CNF-0049</t>
    <phoneticPr fontId="14" type="noConversion"/>
  </si>
  <si>
    <t>B</t>
    <phoneticPr fontId="14" type="noConversion"/>
  </si>
  <si>
    <t>设变</t>
    <phoneticPr fontId="14" type="noConversion"/>
  </si>
  <si>
    <r>
      <t>CNC2</t>
    </r>
    <r>
      <rPr>
        <sz val="10"/>
        <rFont val="宋体"/>
        <family val="3"/>
        <charset val="134"/>
      </rPr>
      <t>校正架机块</t>
    </r>
    <phoneticPr fontId="14" type="noConversion"/>
  </si>
  <si>
    <t>NY-CNF-0084</t>
    <phoneticPr fontId="14" type="noConversion"/>
  </si>
  <si>
    <t>CNC3</t>
    <phoneticPr fontId="14" type="noConversion"/>
  </si>
  <si>
    <r>
      <t>LOOP2</t>
    </r>
    <r>
      <rPr>
        <sz val="10"/>
        <rFont val="宋体"/>
        <family val="3"/>
        <charset val="134"/>
      </rPr>
      <t>组料后检具</t>
    </r>
    <phoneticPr fontId="14" type="noConversion"/>
  </si>
  <si>
    <t>NY-CNF-0051</t>
    <phoneticPr fontId="14" type="noConversion"/>
  </si>
  <si>
    <r>
      <t>CNC4/5</t>
    </r>
    <r>
      <rPr>
        <sz val="10"/>
        <rFont val="宋体"/>
        <family val="3"/>
        <charset val="134"/>
      </rPr>
      <t>架机块</t>
    </r>
    <phoneticPr fontId="14" type="noConversion"/>
  </si>
  <si>
    <t>NY-CNF-0085</t>
    <phoneticPr fontId="14" type="noConversion"/>
  </si>
  <si>
    <t>CNC4/5</t>
    <phoneticPr fontId="14" type="noConversion"/>
  </si>
  <si>
    <r>
      <rPr>
        <sz val="10"/>
        <rFont val="宋体"/>
        <family val="3"/>
        <charset val="134"/>
      </rPr>
      <t>保护</t>
    </r>
    <r>
      <rPr>
        <sz val="10"/>
        <rFont val="Calibri"/>
        <family val="2"/>
      </rPr>
      <t>RT</t>
    </r>
    <r>
      <rPr>
        <sz val="10"/>
        <rFont val="宋体"/>
        <family val="3"/>
        <charset val="134"/>
      </rPr>
      <t>块</t>
    </r>
    <phoneticPr fontId="14" type="noConversion"/>
  </si>
  <si>
    <t>NY-CNF-0055</t>
    <phoneticPr fontId="14" type="noConversion"/>
  </si>
  <si>
    <t>CNC</t>
    <phoneticPr fontId="14" type="noConversion"/>
  </si>
  <si>
    <r>
      <t>LOOP2/3/4/5</t>
    </r>
    <r>
      <rPr>
        <sz val="10"/>
        <rFont val="宋体"/>
        <family val="3"/>
        <charset val="134"/>
      </rPr>
      <t>拖盘</t>
    </r>
    <phoneticPr fontId="14" type="noConversion"/>
  </si>
  <si>
    <t>NY-CNF-0054</t>
    <phoneticPr fontId="14" type="noConversion"/>
  </si>
  <si>
    <t>BC41-CNF-0017_A</t>
    <phoneticPr fontId="14" type="noConversion"/>
  </si>
  <si>
    <t>BC41-CNF-0018_C</t>
    <phoneticPr fontId="14" type="noConversion"/>
  </si>
  <si>
    <t>BC41-CNF-0020_D</t>
    <phoneticPr fontId="14" type="noConversion"/>
  </si>
  <si>
    <t>BC41-CNF-0001_E</t>
    <phoneticPr fontId="14" type="noConversion"/>
  </si>
  <si>
    <t>Paris-CNF-0004_F</t>
    <phoneticPr fontId="14" type="noConversion"/>
  </si>
  <si>
    <t>BC41-CNF-0020_D</t>
    <phoneticPr fontId="14" type="noConversion"/>
  </si>
  <si>
    <t>BC41-CNF-0095_B</t>
    <phoneticPr fontId="14" type="noConversion"/>
  </si>
  <si>
    <t>BC41-CNF-0120_A</t>
    <phoneticPr fontId="14" type="noConversion"/>
  </si>
  <si>
    <t>BC41-CNF-0064_B</t>
    <phoneticPr fontId="14" type="noConversion"/>
  </si>
  <si>
    <t>BC41-SCF-0064_D</t>
    <phoneticPr fontId="14" type="noConversion"/>
  </si>
  <si>
    <t>BC41-CNF-0026_C</t>
    <phoneticPr fontId="14" type="noConversion"/>
  </si>
  <si>
    <t>BC41-CNF-0058_C</t>
    <phoneticPr fontId="14" type="noConversion"/>
  </si>
  <si>
    <t>BC41-CNF-0021_B</t>
    <phoneticPr fontId="14" type="noConversion"/>
  </si>
  <si>
    <t>BC41-CNF-0004_E</t>
    <phoneticPr fontId="14" type="noConversion"/>
  </si>
  <si>
    <t>BC41-CNF-0028_B</t>
    <phoneticPr fontId="14" type="noConversion"/>
  </si>
  <si>
    <t>BC41-SCF-0060_C</t>
    <phoneticPr fontId="14" type="noConversion"/>
  </si>
  <si>
    <t>BC41-CNF-0023_B</t>
    <phoneticPr fontId="14" type="noConversion"/>
  </si>
  <si>
    <t>BC41-CNF-0052_B</t>
    <phoneticPr fontId="14" type="noConversion"/>
  </si>
  <si>
    <t>BC41-SCF-0059_C</t>
    <phoneticPr fontId="14" type="noConversion"/>
  </si>
  <si>
    <t>BC41-CNF-0007_E</t>
    <phoneticPr fontId="14" type="noConversion"/>
  </si>
  <si>
    <t>BC41-CNF-0116_A</t>
    <phoneticPr fontId="14" type="noConversion"/>
  </si>
  <si>
    <t>BC41-CNF-0088_C</t>
    <phoneticPr fontId="14" type="noConversion"/>
  </si>
  <si>
    <t>BC41-CNF-0010_F</t>
    <phoneticPr fontId="14" type="noConversion"/>
  </si>
  <si>
    <t>BC41-CNF-0103_A</t>
    <phoneticPr fontId="14" type="noConversion"/>
  </si>
  <si>
    <t>BC41-CNF-0131_A</t>
    <phoneticPr fontId="14" type="noConversion"/>
  </si>
  <si>
    <t>BC41-CNF-0013_B</t>
    <phoneticPr fontId="14" type="noConversion"/>
  </si>
  <si>
    <t>BC41-CNF-0047_B</t>
    <phoneticPr fontId="14" type="noConversion"/>
  </si>
  <si>
    <t>BC41-CNF-0057_B</t>
    <phoneticPr fontId="14" type="noConversion"/>
  </si>
  <si>
    <t>BC41-CNF-0015_A</t>
    <phoneticPr fontId="14" type="noConversion"/>
  </si>
  <si>
    <t>BC41-CNF-0100_A</t>
    <phoneticPr fontId="14" type="noConversion"/>
  </si>
  <si>
    <t>NY-CNF-0023</t>
    <phoneticPr fontId="14" type="noConversion"/>
  </si>
  <si>
    <t>NY-CNF-0024</t>
    <phoneticPr fontId="14" type="noConversion"/>
  </si>
  <si>
    <t>NY-CNF-0044</t>
    <phoneticPr fontId="14" type="noConversion"/>
  </si>
  <si>
    <t>BC41-SCF-0021-B</t>
    <phoneticPr fontId="14" type="noConversion"/>
  </si>
  <si>
    <t>BC41-SCF-0069-A</t>
    <phoneticPr fontId="14" type="noConversion"/>
  </si>
  <si>
    <t>BC41-SCF-0013-B</t>
    <phoneticPr fontId="14" type="noConversion"/>
  </si>
  <si>
    <t>取消</t>
    <phoneticPr fontId="14" type="noConversion"/>
  </si>
  <si>
    <t>C</t>
    <phoneticPr fontId="6" type="noConversion"/>
  </si>
  <si>
    <t>已耗材方式请购</t>
    <phoneticPr fontId="14" type="noConversion"/>
  </si>
  <si>
    <t>机台自带</t>
    <phoneticPr fontId="14" type="noConversion"/>
  </si>
  <si>
    <t>破氧抓取治具+破氧定位底座+钝化治具</t>
    <phoneticPr fontId="14" type="noConversion"/>
  </si>
  <si>
    <t>NY-ASF-0101</t>
    <phoneticPr fontId="6" type="noConversion"/>
  </si>
  <si>
    <t>新制</t>
    <phoneticPr fontId="6" type="noConversion"/>
  </si>
  <si>
    <t>BC41-ASF-0043_B</t>
    <phoneticPr fontId="4" type="noConversion"/>
  </si>
  <si>
    <t>BC41-ASF-0044_D</t>
    <phoneticPr fontId="4" type="noConversion"/>
  </si>
  <si>
    <t>CNC4-1</t>
    <phoneticPr fontId="15" type="noConversion"/>
  </si>
  <si>
    <t>CNC4-2</t>
  </si>
  <si>
    <t>CG/RT/SIM/Ringer/VB/HB holes/Logo    
         step/inner cavity</t>
    <phoneticPr fontId="15" type="noConversion"/>
  </si>
  <si>
    <t>IO/Dock  hole/VRT/T-groove</t>
    <phoneticPr fontId="15" type="noConversion"/>
  </si>
  <si>
    <t>Fanuc 4axis</t>
    <phoneticPr fontId="14" type="noConversion"/>
  </si>
  <si>
    <t>CNC4-1</t>
    <phoneticPr fontId="14" type="noConversion"/>
  </si>
  <si>
    <t>大族YNS_X200镭雕机(含CCD)</t>
  </si>
  <si>
    <t>Cashmere&amp;Rosegold</t>
  </si>
  <si>
    <t>手动治具</t>
    <phoneticPr fontId="14" type="noConversion"/>
  </si>
  <si>
    <r>
      <t>BC41</t>
    </r>
    <r>
      <rPr>
        <sz val="11"/>
        <color theme="1"/>
        <rFont val="宋体"/>
        <family val="3"/>
        <charset val="134"/>
      </rPr>
      <t>一二阳挂具</t>
    </r>
    <r>
      <rPr>
        <sz val="11"/>
        <color theme="1"/>
        <rFont val="Calibri"/>
        <family val="2"/>
      </rPr>
      <t>1100</t>
    </r>
    <phoneticPr fontId="14" type="noConversion"/>
  </si>
  <si>
    <r>
      <rPr>
        <sz val="11"/>
        <color theme="1"/>
        <rFont val="宋体"/>
        <family val="3"/>
        <charset val="134"/>
      </rPr>
      <t>延用</t>
    </r>
    <r>
      <rPr>
        <sz val="11"/>
        <color theme="1"/>
        <rFont val="Calibri"/>
        <family val="2"/>
      </rPr>
      <t>paris</t>
    </r>
    <r>
      <rPr>
        <sz val="11"/>
        <color theme="1"/>
        <rFont val="宋体"/>
        <family val="3"/>
        <charset val="134"/>
      </rPr>
      <t>挂具</t>
    </r>
    <phoneticPr fontId="14" type="noConversion"/>
  </si>
  <si>
    <t xml:space="preserve"> </t>
    <phoneticPr fontId="14" type="noConversion"/>
  </si>
  <si>
    <t>设变23套，新制52套</t>
    <phoneticPr fontId="14" type="noConversion"/>
  </si>
  <si>
    <t>设变11套，新制64套</t>
    <phoneticPr fontId="14" type="noConversion"/>
  </si>
  <si>
    <t>NY-ASF-0015</t>
    <phoneticPr fontId="5" type="noConversion"/>
  </si>
  <si>
    <t>设变</t>
    <phoneticPr fontId="14" type="noConversion"/>
  </si>
  <si>
    <t>新制</t>
    <phoneticPr fontId="14" type="noConversion"/>
  </si>
  <si>
    <t>total</t>
    <phoneticPr fontId="14" type="noConversion"/>
  </si>
  <si>
    <t>延用</t>
    <phoneticPr fontId="14" type="noConversion"/>
  </si>
  <si>
    <t>申请数量</t>
    <phoneticPr fontId="15" type="noConversion"/>
  </si>
  <si>
    <t>設備
數量</t>
    <phoneticPr fontId="14" type="noConversion"/>
  </si>
  <si>
    <t>现有</t>
    <phoneticPr fontId="15" type="noConversion"/>
  </si>
  <si>
    <t>释放
数量</t>
    <phoneticPr fontId="15" type="noConversion"/>
  </si>
  <si>
    <r>
      <t>CNC4</t>
    </r>
    <r>
      <rPr>
        <sz val="11"/>
        <rFont val="宋体"/>
        <family val="3"/>
        <charset val="134"/>
      </rPr>
      <t>夹转接板</t>
    </r>
    <phoneticPr fontId="15" type="noConversion"/>
  </si>
  <si>
    <t>NY-CNF-0021-01</t>
    <phoneticPr fontId="15" type="noConversion"/>
  </si>
  <si>
    <t>B</t>
    <phoneticPr fontId="15" type="noConversion"/>
  </si>
  <si>
    <t>CNC4-CNC5</t>
    <phoneticPr fontId="15" type="noConversion"/>
  </si>
  <si>
    <t>盖板本体都设变</t>
    <phoneticPr fontId="14" type="noConversion"/>
  </si>
  <si>
    <t>NY-ASF-0014</t>
    <phoneticPr fontId="5" type="noConversion"/>
  </si>
  <si>
    <r>
      <rPr>
        <sz val="11"/>
        <color theme="1"/>
        <rFont val="宋体"/>
        <family val="3"/>
        <charset val="134"/>
      </rPr>
      <t>本体由</t>
    </r>
    <r>
      <rPr>
        <sz val="11"/>
        <color theme="1"/>
        <rFont val="Calibri"/>
        <family val="2"/>
      </rPr>
      <t>BC41-CNF-0010_F</t>
    </r>
    <r>
      <rPr>
        <sz val="11"/>
        <color theme="1"/>
        <rFont val="宋体"/>
        <family val="3"/>
        <charset val="134"/>
      </rPr>
      <t>设变，</t>
    </r>
    <phoneticPr fontId="14" type="noConversion"/>
  </si>
  <si>
    <t>NY-SCF-0012T4</t>
    <phoneticPr fontId="3" type="noConversion"/>
  </si>
  <si>
    <t>A</t>
    <phoneticPr fontId="3" type="noConversion"/>
  </si>
  <si>
    <t>BC41-SCF-0007_A</t>
    <phoneticPr fontId="14" type="noConversion"/>
  </si>
  <si>
    <t>BC41-SCF-0028_C</t>
    <phoneticPr fontId="14" type="noConversion"/>
  </si>
  <si>
    <t>BC41-SCF-0008_C</t>
    <phoneticPr fontId="14" type="noConversion"/>
  </si>
  <si>
    <t>BC41-SCF-0009_C</t>
    <phoneticPr fontId="14" type="noConversion"/>
  </si>
  <si>
    <r>
      <t>NY MP Output 25K/D</t>
    </r>
    <r>
      <rPr>
        <b/>
        <sz val="16"/>
        <rFont val="宋体"/>
        <family val="3"/>
        <charset val="134"/>
      </rPr>
      <t>治具需求汇总</t>
    </r>
    <phoneticPr fontId="14" type="noConversion"/>
  </si>
  <si>
    <t>NY-SCF-0185</t>
    <phoneticPr fontId="20" type="noConversion"/>
  </si>
  <si>
    <t>A</t>
    <phoneticPr fontId="2" type="noConversion"/>
  </si>
  <si>
    <t>NY-SCF-0060T2</t>
    <phoneticPr fontId="2" type="noConversion"/>
  </si>
  <si>
    <t>NY-SCF-0168T2</t>
    <phoneticPr fontId="2" type="noConversion"/>
  </si>
  <si>
    <t>NY-SCF-0031T1</t>
    <phoneticPr fontId="2" type="noConversion"/>
  </si>
  <si>
    <t>NY-SCF-0088T2</t>
    <phoneticPr fontId="2" type="noConversion"/>
  </si>
  <si>
    <t>A</t>
    <phoneticPr fontId="2" type="noConversion"/>
  </si>
  <si>
    <t>NY-CNF-0021T2</t>
    <phoneticPr fontId="14" type="noConversion"/>
  </si>
  <si>
    <t>JD 600</t>
    <phoneticPr fontId="14" type="noConversion"/>
  </si>
  <si>
    <t>NY-ASF-0094T1</t>
  </si>
  <si>
    <t>拆防護塞</t>
    <phoneticPr fontId="15" type="noConversion"/>
  </si>
  <si>
    <r>
      <rPr>
        <sz val="11"/>
        <rFont val="宋体"/>
        <family val="3"/>
        <charset val="134"/>
      </rPr>
      <t>拆</t>
    </r>
    <r>
      <rPr>
        <sz val="11"/>
        <rFont val="宋体"/>
        <family val="3"/>
        <charset val="134"/>
      </rPr>
      <t>防護塞</t>
    </r>
    <phoneticPr fontId="15" type="noConversion"/>
  </si>
  <si>
    <t>IPQC1</t>
    <phoneticPr fontId="15" type="noConversion"/>
  </si>
  <si>
    <t>阳极后外观全检</t>
    <phoneticPr fontId="14" type="noConversion"/>
  </si>
  <si>
    <t>胶带测试及酒精擦拭</t>
    <phoneticPr fontId="15" type="noConversion"/>
  </si>
  <si>
    <t>Fanuc 3axis</t>
    <phoneticPr fontId="15" type="noConversion"/>
  </si>
  <si>
    <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>喷淋烘干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(5</t>
    </r>
    <r>
      <rPr>
        <sz val="11"/>
        <rFont val="宋体"/>
        <family val="3"/>
        <charset val="134"/>
      </rPr>
      <t>段</t>
    </r>
    <r>
      <rPr>
        <sz val="11"/>
        <rFont val="Calibri"/>
        <family val="2"/>
      </rPr>
      <t>)</t>
    </r>
    <phoneticPr fontId="14" type="noConversion"/>
  </si>
  <si>
    <t>组防護塞</t>
  </si>
  <si>
    <t>组Camera防護塞</t>
  </si>
  <si>
    <r>
      <rPr>
        <sz val="11"/>
        <color theme="1"/>
        <rFont val="宋体"/>
        <family val="3"/>
        <charset val="134"/>
      </rPr>
      <t>撕</t>
    </r>
    <r>
      <rPr>
        <sz val="11"/>
        <color theme="1"/>
        <rFont val="Calibri"/>
        <family val="2"/>
      </rPr>
      <t>camera</t>
    </r>
    <r>
      <rPr>
        <sz val="11"/>
        <color theme="1"/>
        <rFont val="宋体"/>
        <family val="3"/>
        <charset val="134"/>
      </rPr>
      <t>保护膜</t>
    </r>
    <phoneticPr fontId="15" type="noConversion"/>
  </si>
  <si>
    <t>点漆</t>
    <phoneticPr fontId="14" type="noConversion"/>
  </si>
  <si>
    <t>撕小膜</t>
    <phoneticPr fontId="14" type="noConversion"/>
  </si>
  <si>
    <t>加烘烤</t>
  </si>
  <si>
    <t>撕膜</t>
    <phoneticPr fontId="14" type="noConversion"/>
  </si>
  <si>
    <t>贴膜保护外观</t>
    <phoneticPr fontId="14" type="noConversion"/>
  </si>
  <si>
    <t>N/A</t>
    <phoneticPr fontId="14" type="noConversion"/>
  </si>
  <si>
    <t>N/A</t>
    <phoneticPr fontId="14" type="noConversion"/>
  </si>
  <si>
    <t>Box烤箱</t>
  </si>
  <si>
    <t>-</t>
    <phoneticPr fontId="41" type="noConversion"/>
  </si>
  <si>
    <r>
      <t>CO2</t>
    </r>
    <r>
      <rPr>
        <sz val="11"/>
        <rFont val="宋体"/>
        <family val="3"/>
        <charset val="134"/>
      </rPr>
      <t>镭雕机</t>
    </r>
    <phoneticPr fontId="14" type="noConversion"/>
  </si>
  <si>
    <t>乐泰点胶机</t>
  </si>
  <si>
    <t>乐泰点胶机</t>
    <phoneticPr fontId="14" type="noConversion"/>
  </si>
  <si>
    <t>aser De-Ano</t>
    <phoneticPr fontId="14" type="noConversion"/>
  </si>
  <si>
    <t>去残漆</t>
    <phoneticPr fontId="14" type="noConversion"/>
  </si>
  <si>
    <t>Pu coating</t>
    <phoneticPr fontId="14" type="noConversion"/>
  </si>
  <si>
    <t>CO2镭雕机</t>
  </si>
  <si>
    <r>
      <t>SIM</t>
    </r>
    <r>
      <rPr>
        <b/>
        <sz val="11"/>
        <rFont val="宋体"/>
        <family val="3"/>
        <charset val="134"/>
      </rPr>
      <t>量测</t>
    </r>
    <phoneticPr fontId="14" type="noConversion"/>
  </si>
  <si>
    <t>镭雕字体</t>
    <phoneticPr fontId="15" type="noConversion"/>
  </si>
  <si>
    <r>
      <t xml:space="preserve">SIM Pocket Depth </t>
    </r>
    <r>
      <rPr>
        <sz val="11"/>
        <rFont val="宋体"/>
        <family val="3"/>
        <charset val="134"/>
      </rPr>
      <t>量测机</t>
    </r>
    <phoneticPr fontId="14" type="noConversion"/>
  </si>
  <si>
    <t>世宗喷涂机</t>
    <phoneticPr fontId="14" type="noConversion"/>
  </si>
  <si>
    <r>
      <rPr>
        <sz val="11"/>
        <rFont val="宋体"/>
        <family val="3"/>
        <charset val="134"/>
      </rPr>
      <t>组装</t>
    </r>
    <phoneticPr fontId="34" type="noConversion"/>
  </si>
  <si>
    <t>隧道式烘烤线</t>
    <phoneticPr fontId="14" type="noConversion"/>
  </si>
  <si>
    <r>
      <t>sim</t>
    </r>
    <r>
      <rPr>
        <sz val="11"/>
        <rFont val="宋体"/>
        <family val="3"/>
        <charset val="134"/>
      </rPr>
      <t>与镭雕</t>
    </r>
    <r>
      <rPr>
        <sz val="11"/>
        <rFont val="Calibri"/>
        <family val="2"/>
      </rPr>
      <t>2D</t>
    </r>
    <r>
      <rPr>
        <sz val="11"/>
        <rFont val="宋体"/>
        <family val="3"/>
        <charset val="134"/>
      </rPr>
      <t>串线机构</t>
    </r>
    <phoneticPr fontId="14" type="noConversion"/>
  </si>
  <si>
    <t>Steam test</t>
    <phoneticPr fontId="14" type="noConversion"/>
  </si>
  <si>
    <r>
      <t>贴膜防止</t>
    </r>
    <r>
      <rPr>
        <sz val="11"/>
        <color rgb="FFFF0000"/>
        <rFont val="宋体"/>
        <family val="3"/>
        <charset val="134"/>
      </rPr>
      <t>溢</t>
    </r>
    <r>
      <rPr>
        <sz val="11"/>
        <rFont val="宋体"/>
        <family val="3"/>
        <charset val="134"/>
      </rPr>
      <t>漆</t>
    </r>
    <phoneticPr fontId="14" type="noConversion"/>
  </si>
  <si>
    <r>
      <rPr>
        <sz val="11"/>
        <rFont val="宋体"/>
        <family val="3"/>
        <charset val="134"/>
      </rPr>
      <t>静置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小时</t>
    </r>
    <phoneticPr fontId="14" type="noConversion"/>
  </si>
  <si>
    <t>Laser De-Ano</t>
    <phoneticPr fontId="14" type="noConversion"/>
  </si>
  <si>
    <t>贴小膜（A基准+内腔）</t>
    <phoneticPr fontId="14" type="noConversion"/>
  </si>
  <si>
    <r>
      <rPr>
        <sz val="11"/>
        <rFont val="宋体"/>
        <family val="3"/>
        <charset val="134"/>
      </rPr>
      <t>静置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小时</t>
    </r>
    <phoneticPr fontId="14" type="noConversion"/>
  </si>
  <si>
    <r>
      <rPr>
        <sz val="11"/>
        <rFont val="宋体"/>
        <family val="3"/>
        <charset val="134"/>
      </rPr>
      <t>自检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撕</t>
    </r>
    <r>
      <rPr>
        <sz val="11"/>
        <rFont val="Calibri"/>
        <family val="2"/>
      </rPr>
      <t>BP</t>
    </r>
    <r>
      <rPr>
        <sz val="11"/>
        <rFont val="宋体"/>
        <family val="3"/>
        <charset val="134"/>
      </rPr>
      <t>保护膜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擦产品脏污</t>
    </r>
    <phoneticPr fontId="14" type="noConversion"/>
  </si>
  <si>
    <r>
      <rPr>
        <sz val="11"/>
        <rFont val="宋体"/>
        <family val="3"/>
        <charset val="134"/>
      </rPr>
      <t>大族</t>
    </r>
    <r>
      <rPr>
        <sz val="11"/>
        <rFont val="Calibri"/>
        <family val="2"/>
      </rPr>
      <t>YNS_X200</t>
    </r>
    <r>
      <rPr>
        <sz val="11"/>
        <rFont val="宋体"/>
        <family val="3"/>
        <charset val="134"/>
      </rPr>
      <t>镭雕机</t>
    </r>
    <phoneticPr fontId="14" type="noConversion"/>
  </si>
  <si>
    <t>CNC1-3</t>
  </si>
  <si>
    <t>U Parts</t>
  </si>
  <si>
    <t>CNC1-3</t>
    <phoneticPr fontId="34" type="noConversion"/>
  </si>
  <si>
    <r>
      <t>Sparrow28</t>
    </r>
    <r>
      <rPr>
        <sz val="11"/>
        <rFont val="宋体"/>
        <family val="3"/>
        <charset val="134"/>
      </rPr>
      <t>专用</t>
    </r>
    <phoneticPr fontId="14" type="noConversion"/>
  </si>
  <si>
    <t>CO2除漆</t>
    <phoneticPr fontId="15" type="noConversion"/>
  </si>
  <si>
    <t>Air test</t>
    <phoneticPr fontId="15" type="noConversion"/>
  </si>
  <si>
    <t>Sparrow28</t>
    <phoneticPr fontId="14" type="noConversion"/>
  </si>
  <si>
    <r>
      <t>SP28</t>
    </r>
    <r>
      <rPr>
        <sz val="11"/>
        <rFont val="宋体"/>
        <family val="3"/>
        <charset val="134"/>
      </rPr>
      <t>需求</t>
    </r>
    <r>
      <rPr>
        <sz val="11"/>
        <color rgb="FFFF0000"/>
        <rFont val="Calibri"/>
        <family val="2"/>
      </rPr>
      <t/>
    </r>
    <phoneticPr fontId="14" type="noConversion"/>
  </si>
  <si>
    <r>
      <t>Laser De-Ano</t>
    </r>
    <r>
      <rPr>
        <sz val="11"/>
        <rFont val="宋体"/>
        <family val="3"/>
        <charset val="134"/>
      </rPr>
      <t>侧面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>镭雕大面</t>
    </r>
    <phoneticPr fontId="14" type="noConversion"/>
  </si>
  <si>
    <t>镭雕Barcode</t>
    <phoneticPr fontId="14" type="noConversion"/>
  </si>
  <si>
    <t>静置</t>
    <phoneticPr fontId="14" type="noConversion"/>
  </si>
  <si>
    <t>静置2小时</t>
    <phoneticPr fontId="14" type="noConversion"/>
  </si>
  <si>
    <t>检修</t>
    <phoneticPr fontId="14" type="noConversion"/>
  </si>
  <si>
    <t>N/A</t>
    <phoneticPr fontId="14" type="noConversion"/>
  </si>
  <si>
    <r>
      <rPr>
        <sz val="10"/>
        <rFont val="宋体"/>
        <family val="3"/>
        <charset val="134"/>
      </rPr>
      <t>镭雕</t>
    </r>
    <r>
      <rPr>
        <sz val="10"/>
        <rFont val="Calibri"/>
        <family val="2"/>
      </rPr>
      <t>MES Barcode</t>
    </r>
    <phoneticPr fontId="20" type="noConversion"/>
  </si>
  <si>
    <t>组装遮蔽治具</t>
    <phoneticPr fontId="14" type="noConversion"/>
  </si>
  <si>
    <t>拆遮蔽治具</t>
    <phoneticPr fontId="14" type="noConversion"/>
  </si>
  <si>
    <t>加烤</t>
    <phoneticPr fontId="14" type="noConversion"/>
  </si>
  <si>
    <r>
      <t>镭雕机</t>
    </r>
    <r>
      <rPr>
        <sz val="11"/>
        <rFont val="Calibri"/>
        <family val="2"/>
      </rPr>
      <t>(YLP-G50L)</t>
    </r>
    <phoneticPr fontId="14" type="noConversion"/>
  </si>
  <si>
    <t>fanuc-LR-Mate-200id</t>
    <phoneticPr fontId="14" type="noConversion"/>
  </si>
  <si>
    <t>CCD检验NUT</t>
  </si>
  <si>
    <r>
      <t>CCD</t>
    </r>
    <r>
      <rPr>
        <sz val="11"/>
        <rFont val="宋体"/>
        <family val="3"/>
        <charset val="134"/>
      </rPr>
      <t>检测机台</t>
    </r>
    <phoneticPr fontId="14" type="noConversion"/>
  </si>
  <si>
    <t>Fanuc 3axis</t>
    <phoneticPr fontId="14" type="noConversion"/>
  </si>
  <si>
    <t>IPQC2</t>
    <phoneticPr fontId="25" type="noConversion"/>
  </si>
  <si>
    <r>
      <t>SP28</t>
    </r>
    <r>
      <rPr>
        <b/>
        <sz val="11"/>
        <rFont val="宋体"/>
        <family val="3"/>
        <charset val="134"/>
      </rPr>
      <t>制程</t>
    </r>
    <phoneticPr fontId="14" type="noConversion"/>
  </si>
  <si>
    <t>喷砂后清洗下挂自检</t>
  </si>
  <si>
    <t>清洗11后下挂自检</t>
  </si>
  <si>
    <r>
      <t>CCD</t>
    </r>
    <r>
      <rPr>
        <sz val="11"/>
        <rFont val="宋体"/>
        <family val="3"/>
        <charset val="134"/>
      </rPr>
      <t>检测机台</t>
    </r>
    <phoneticPr fontId="14" type="noConversion"/>
  </si>
  <si>
    <t>组装</t>
    <phoneticPr fontId="14" type="noConversion"/>
  </si>
  <si>
    <r>
      <t>CCD</t>
    </r>
    <r>
      <rPr>
        <sz val="11"/>
        <color theme="1"/>
        <rFont val="宋体"/>
        <family val="3"/>
        <charset val="134"/>
      </rPr>
      <t>检验</t>
    </r>
    <phoneticPr fontId="14" type="noConversion"/>
  </si>
  <si>
    <r>
      <rPr>
        <sz val="11"/>
        <rFont val="宋体"/>
        <family val="3"/>
        <charset val="134"/>
      </rPr>
      <t>喷砂去毛刺</t>
    </r>
    <r>
      <rPr>
        <sz val="11"/>
        <rFont val="Calibri"/>
        <family val="2"/>
      </rPr>
      <t>2</t>
    </r>
    <phoneticPr fontId="15" type="noConversion"/>
  </si>
  <si>
    <t>喷砂后清洗下挂</t>
    <phoneticPr fontId="14" type="noConversion"/>
  </si>
  <si>
    <r>
      <rPr>
        <sz val="11"/>
        <color rgb="FF0000FF"/>
        <rFont val="宋体"/>
        <family val="3"/>
        <charset val="134"/>
      </rPr>
      <t>清洗</t>
    </r>
    <r>
      <rPr>
        <sz val="11"/>
        <color rgb="FF0000FF"/>
        <rFont val="Calibri"/>
        <family val="2"/>
      </rPr>
      <t>11</t>
    </r>
    <r>
      <rPr>
        <sz val="11"/>
        <color rgb="FF0000FF"/>
        <rFont val="宋体"/>
        <family val="3"/>
        <charset val="134"/>
      </rPr>
      <t>后下挂</t>
    </r>
    <phoneticPr fontId="14" type="noConversion"/>
  </si>
  <si>
    <r>
      <rPr>
        <sz val="11"/>
        <color theme="1"/>
        <rFont val="MingLiU"/>
        <family val="3"/>
        <charset val="136"/>
      </rPr>
      <t>上清洗治具</t>
    </r>
    <phoneticPr fontId="15" type="noConversion"/>
  </si>
  <si>
    <r>
      <rPr>
        <sz val="11"/>
        <color theme="1"/>
        <rFont val="MingLiU"/>
        <family val="3"/>
        <charset val="136"/>
      </rPr>
      <t>上內撑清洗籃</t>
    </r>
    <phoneticPr fontId="15" type="noConversion"/>
  </si>
  <si>
    <r>
      <rPr>
        <sz val="11"/>
        <color theme="1"/>
        <rFont val="宋体"/>
        <family val="3"/>
        <charset val="134"/>
      </rPr>
      <t>清洗</t>
    </r>
    <r>
      <rPr>
        <sz val="11"/>
        <color theme="1"/>
        <rFont val="Calibri"/>
        <family val="2"/>
      </rPr>
      <t>12(Oleo Coating</t>
    </r>
    <r>
      <rPr>
        <sz val="11"/>
        <color theme="1"/>
        <rFont val="宋体"/>
        <family val="3"/>
        <charset val="134"/>
      </rPr>
      <t>前</t>
    </r>
    <r>
      <rPr>
        <sz val="11"/>
        <color theme="1"/>
        <rFont val="Calibri"/>
        <family val="2"/>
      </rPr>
      <t>)</t>
    </r>
    <phoneticPr fontId="15" type="noConversion"/>
  </si>
  <si>
    <r>
      <t>Oleo Coating</t>
    </r>
    <r>
      <rPr>
        <sz val="11"/>
        <color theme="1"/>
        <rFont val="宋体"/>
        <family val="3"/>
        <charset val="134"/>
      </rPr>
      <t>前清洗</t>
    </r>
    <phoneticPr fontId="15" type="noConversion"/>
  </si>
  <si>
    <r>
      <rPr>
        <sz val="11"/>
        <color theme="1"/>
        <rFont val="MingLiU"/>
        <family val="3"/>
        <charset val="136"/>
      </rPr>
      <t>下清洗治具</t>
    </r>
    <phoneticPr fontId="15" type="noConversion"/>
  </si>
  <si>
    <r>
      <rPr>
        <sz val="11"/>
        <color theme="1"/>
        <rFont val="MingLiU"/>
        <family val="3"/>
        <charset val="136"/>
      </rPr>
      <t>下內撑清洗籃</t>
    </r>
    <phoneticPr fontId="15" type="noConversion"/>
  </si>
  <si>
    <r>
      <rPr>
        <sz val="11"/>
        <color theme="1"/>
        <rFont val="MingLiU"/>
        <family val="3"/>
        <charset val="136"/>
      </rPr>
      <t>上治具</t>
    </r>
    <phoneticPr fontId="15" type="noConversion"/>
  </si>
  <si>
    <r>
      <rPr>
        <sz val="11"/>
        <color theme="1"/>
        <rFont val="MingLiU"/>
        <family val="3"/>
        <charset val="136"/>
      </rPr>
      <t>上內腔遮蔽治具</t>
    </r>
    <r>
      <rPr>
        <sz val="11"/>
        <rFont val="Calibri"/>
        <family val="2"/>
      </rPr>
      <t/>
    </r>
    <phoneticPr fontId="15" type="noConversion"/>
  </si>
  <si>
    <r>
      <rPr>
        <sz val="11"/>
        <color theme="1"/>
        <rFont val="宋体"/>
        <family val="3"/>
        <charset val="134"/>
      </rPr>
      <t>下</t>
    </r>
    <r>
      <rPr>
        <sz val="11"/>
        <color theme="1"/>
        <rFont val="Calibri"/>
        <family val="2"/>
      </rPr>
      <t>Oleo Coating</t>
    </r>
    <r>
      <rPr>
        <sz val="11"/>
        <color theme="1"/>
        <rFont val="宋体"/>
        <family val="3"/>
        <charset val="134"/>
      </rPr>
      <t>掛具</t>
    </r>
    <phoneticPr fontId="15" type="noConversion"/>
  </si>
  <si>
    <r>
      <rPr>
        <sz val="11"/>
        <color theme="1"/>
        <rFont val="MingLiU"/>
        <family val="3"/>
        <charset val="136"/>
      </rPr>
      <t>下內腔遮蔽治具</t>
    </r>
    <r>
      <rPr>
        <sz val="11"/>
        <rFont val="Calibri"/>
        <family val="2"/>
      </rPr>
      <t/>
    </r>
    <phoneticPr fontId="15" type="noConversion"/>
  </si>
  <si>
    <r>
      <rPr>
        <sz val="11"/>
        <color theme="1"/>
        <rFont val="宋体"/>
        <family val="3"/>
        <charset val="134"/>
      </rPr>
      <t>胶带测试及酒精擦拭</t>
    </r>
    <phoneticPr fontId="15" type="noConversion"/>
  </si>
  <si>
    <r>
      <t>PVD设备</t>
    </r>
    <r>
      <rPr>
        <sz val="11"/>
        <rFont val="Calibri"/>
        <family val="2"/>
      </rPr>
      <t/>
    </r>
    <phoneticPr fontId="15" type="noConversion"/>
  </si>
  <si>
    <r>
      <t>立式烤箱</t>
    </r>
    <r>
      <rPr>
        <sz val="11"/>
        <rFont val="Calibri"/>
        <family val="2"/>
      </rPr>
      <t/>
    </r>
    <phoneticPr fontId="15" type="noConversion"/>
  </si>
  <si>
    <t>N/A</t>
    <phoneticPr fontId="14" type="noConversion"/>
  </si>
  <si>
    <t>贴膜治具</t>
    <phoneticPr fontId="14" type="noConversion"/>
  </si>
  <si>
    <t>组拆治具</t>
    <phoneticPr fontId="14" type="noConversion"/>
  </si>
  <si>
    <t>CNC5底座</t>
    <phoneticPr fontId="14" type="noConversion"/>
  </si>
  <si>
    <t>清洗治具</t>
    <phoneticPr fontId="14" type="noConversion"/>
  </si>
  <si>
    <t>保护套</t>
    <phoneticPr fontId="14" type="noConversion"/>
  </si>
  <si>
    <t>阳极挂具</t>
    <phoneticPr fontId="14" type="noConversion"/>
  </si>
  <si>
    <t>清洗10治具</t>
    <phoneticPr fontId="14" type="noConversion"/>
  </si>
  <si>
    <t>PVD治具</t>
    <phoneticPr fontId="14" type="noConversion"/>
  </si>
  <si>
    <t>点胶治具</t>
    <phoneticPr fontId="14" type="noConversion"/>
  </si>
  <si>
    <t>coating治具/遮蔽治具</t>
    <phoneticPr fontId="14" type="noConversion"/>
  </si>
  <si>
    <t>镭雕治具</t>
    <phoneticPr fontId="14" type="noConversion"/>
  </si>
  <si>
    <r>
      <t>Housing</t>
    </r>
    <r>
      <rPr>
        <sz val="11"/>
        <rFont val="宋体"/>
        <family val="3"/>
        <charset val="134"/>
      </rPr>
      <t>定位治具</t>
    </r>
    <phoneticPr fontId="14" type="noConversion"/>
  </si>
  <si>
    <t>钝化治具</t>
    <phoneticPr fontId="14" type="noConversion"/>
  </si>
  <si>
    <t>产品定位治具</t>
    <phoneticPr fontId="14" type="noConversion"/>
  </si>
  <si>
    <r>
      <t>E75</t>
    </r>
    <r>
      <rPr>
        <sz val="11"/>
        <rFont val="宋体"/>
        <family val="3"/>
        <charset val="134"/>
      </rPr>
      <t>压合治具</t>
    </r>
    <phoneticPr fontId="14" type="noConversion"/>
  </si>
  <si>
    <t>LED保压治具</t>
    <phoneticPr fontId="14" type="noConversion"/>
  </si>
  <si>
    <t>Turret贴膜治具</t>
    <phoneticPr fontId="14" type="noConversion"/>
  </si>
  <si>
    <t>镭焊治具</t>
    <phoneticPr fontId="14" type="noConversion"/>
  </si>
  <si>
    <t>IPI  Bin治具</t>
    <phoneticPr fontId="14" type="noConversion"/>
  </si>
  <si>
    <t>镭雕往复治具</t>
    <phoneticPr fontId="14" type="noConversion"/>
  </si>
  <si>
    <t>housing Bin治具</t>
    <phoneticPr fontId="14" type="noConversion"/>
  </si>
  <si>
    <t>logo点胶治具+logo静压治具</t>
    <phoneticPr fontId="14" type="noConversion"/>
  </si>
  <si>
    <t>除溢胶治具</t>
    <phoneticPr fontId="14" type="noConversion"/>
  </si>
  <si>
    <r>
      <rPr>
        <sz val="11"/>
        <rFont val="宋体"/>
        <family val="3"/>
        <charset val="134"/>
      </rPr>
      <t>破氧抓取治具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>破氧定位底座</t>
    </r>
    <r>
      <rPr>
        <sz val="11"/>
        <rFont val="Calibri"/>
        <family val="2"/>
      </rPr>
      <t/>
    </r>
    <phoneticPr fontId="14" type="noConversion"/>
  </si>
  <si>
    <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(Ano)</t>
    </r>
    <phoneticPr fontId="14" type="noConversion"/>
  </si>
  <si>
    <r>
      <rPr>
        <sz val="11"/>
        <rFont val="宋体"/>
        <family val="3"/>
        <charset val="134"/>
      </rPr>
      <t>喷淋烘干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(5</t>
    </r>
    <r>
      <rPr>
        <sz val="11"/>
        <rFont val="宋体"/>
        <family val="3"/>
        <charset val="134"/>
      </rPr>
      <t>段</t>
    </r>
    <r>
      <rPr>
        <sz val="11"/>
        <rFont val="Calibri"/>
        <family val="2"/>
      </rPr>
      <t>)</t>
    </r>
    <r>
      <rPr>
        <sz val="11"/>
        <rFont val="宋体"/>
        <family val="3"/>
        <charset val="134"/>
      </rPr>
      <t>（</t>
    </r>
    <r>
      <rPr>
        <sz val="11"/>
        <rFont val="Calibri"/>
        <family val="2"/>
      </rPr>
      <t>Ano</t>
    </r>
    <r>
      <rPr>
        <sz val="11"/>
        <rFont val="宋体"/>
        <family val="3"/>
        <charset val="134"/>
      </rPr>
      <t>）</t>
    </r>
    <phoneticPr fontId="14" type="noConversion"/>
  </si>
  <si>
    <t>喷淋烘干12槽(5段)（Ano）</t>
    <phoneticPr fontId="14" type="noConversion"/>
  </si>
  <si>
    <t>荟凝烤箱</t>
    <phoneticPr fontId="14" type="noConversion"/>
  </si>
  <si>
    <t>荟凝烤箱</t>
    <phoneticPr fontId="14" type="noConversion"/>
  </si>
  <si>
    <r>
      <rPr>
        <sz val="11"/>
        <rFont val="宋体"/>
        <family val="3"/>
        <charset val="134"/>
      </rP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>喷淋烘干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槽</t>
    </r>
    <r>
      <rPr>
        <sz val="11"/>
        <rFont val="Calibri"/>
        <family val="2"/>
      </rPr>
      <t>(5</t>
    </r>
    <r>
      <rPr>
        <sz val="11"/>
        <rFont val="宋体"/>
        <family val="3"/>
        <charset val="134"/>
      </rPr>
      <t>段</t>
    </r>
    <r>
      <rPr>
        <sz val="11"/>
        <rFont val="Calibri"/>
        <family val="2"/>
      </rPr>
      <t>)+</t>
    </r>
    <r>
      <rPr>
        <sz val="11"/>
        <rFont val="宋体"/>
        <family val="3"/>
        <charset val="134"/>
      </rPr>
      <t>荟凝烤箱</t>
    </r>
    <phoneticPr fontId="15" type="noConversion"/>
  </si>
  <si>
    <r>
      <t>NY MP Output 25K/D</t>
    </r>
    <r>
      <rPr>
        <b/>
        <sz val="16"/>
        <rFont val="宋体"/>
        <family val="3"/>
        <charset val="134"/>
      </rPr>
      <t>治具需求汇总</t>
    </r>
    <phoneticPr fontId="14" type="noConversion"/>
  </si>
  <si>
    <r>
      <rPr>
        <b/>
        <sz val="11"/>
        <rFont val="宋体"/>
        <family val="3"/>
        <charset val="134"/>
      </rPr>
      <t>工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序</t>
    </r>
    <phoneticPr fontId="15" type="noConversion"/>
  </si>
  <si>
    <t>DRI</t>
    <phoneticPr fontId="15" type="noConversion"/>
  </si>
  <si>
    <t>工站</t>
    <phoneticPr fontId="15" type="noConversion"/>
  </si>
  <si>
    <r>
      <rPr>
        <b/>
        <sz val="11"/>
        <rFont val="宋体"/>
        <family val="3"/>
        <charset val="134"/>
      </rPr>
      <t>治具名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稱</t>
    </r>
    <phoneticPr fontId="34" type="noConversion"/>
  </si>
  <si>
    <t>治具編號</t>
    <phoneticPr fontId="15" type="noConversion"/>
  </si>
  <si>
    <t>版本</t>
    <phoneticPr fontId="15" type="noConversion"/>
  </si>
  <si>
    <t>設備
數量</t>
    <phoneticPr fontId="14" type="noConversion"/>
  </si>
  <si>
    <t>配比</t>
    <phoneticPr fontId="15" type="noConversion"/>
  </si>
  <si>
    <t>備用</t>
    <phoneticPr fontId="15" type="noConversion"/>
  </si>
  <si>
    <t>總需求</t>
    <phoneticPr fontId="15" type="noConversion"/>
  </si>
  <si>
    <t>备注</t>
    <phoneticPr fontId="15" type="noConversion"/>
  </si>
  <si>
    <t>机械手底座</t>
    <phoneticPr fontId="14" type="noConversion"/>
  </si>
  <si>
    <r>
      <t>10</t>
    </r>
    <r>
      <rPr>
        <sz val="11"/>
        <color theme="1"/>
        <rFont val="宋体"/>
        <family val="3"/>
        <charset val="134"/>
      </rPr>
      <t>挂</t>
    </r>
    <r>
      <rPr>
        <sz val="11"/>
        <color theme="1"/>
        <rFont val="Calibri"/>
        <family val="2"/>
      </rPr>
      <t>/</t>
    </r>
    <r>
      <rPr>
        <sz val="11"/>
        <color theme="1"/>
        <rFont val="宋体"/>
        <family val="3"/>
        <charset val="134"/>
      </rPr>
      <t>炉</t>
    </r>
    <r>
      <rPr>
        <sz val="11"/>
        <color theme="1"/>
        <rFont val="Calibri"/>
        <family val="2"/>
      </rPr>
      <t>(PVD 1</t>
    </r>
    <r>
      <rPr>
        <sz val="11"/>
        <color theme="1"/>
        <rFont val="宋体"/>
        <family val="3"/>
        <charset val="134"/>
      </rPr>
      <t>套、烤炉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宋体"/>
        <family val="3"/>
        <charset val="134"/>
      </rPr>
      <t>套、周转中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套</t>
    </r>
    <r>
      <rPr>
        <sz val="11"/>
        <color theme="1"/>
        <rFont val="Calibri"/>
        <family val="2"/>
      </rPr>
      <t>)</t>
    </r>
    <phoneticPr fontId="14" type="noConversion"/>
  </si>
  <si>
    <t>Oleo Coating遮蔽治具</t>
    <phoneticPr fontId="14" type="noConversion"/>
  </si>
  <si>
    <r>
      <t>SP28</t>
    </r>
    <r>
      <rPr>
        <sz val="11"/>
        <color theme="1"/>
        <rFont val="宋体"/>
        <family val="3"/>
        <charset val="134"/>
      </rPr>
      <t>此套治具机台自带</t>
    </r>
    <phoneticPr fontId="14" type="noConversion"/>
  </si>
  <si>
    <r>
      <rPr>
        <sz val="11"/>
        <rFont val="宋体"/>
        <family val="3"/>
        <charset val="134"/>
      </rPr>
      <t>组装</t>
    </r>
    <phoneticPr fontId="34" type="noConversion"/>
  </si>
  <si>
    <r>
      <t>CCD</t>
    </r>
    <r>
      <rPr>
        <sz val="11"/>
        <rFont val="宋体"/>
        <family val="3"/>
        <charset val="134"/>
      </rPr>
      <t>检测机台</t>
    </r>
    <phoneticPr fontId="14" type="noConversion"/>
  </si>
  <si>
    <t>NY-SCF-0064</t>
    <phoneticPr fontId="25" type="noConversion"/>
  </si>
  <si>
    <t>B</t>
    <phoneticPr fontId="1" type="noConversion"/>
  </si>
  <si>
    <t>NY-SCF-0054</t>
    <phoneticPr fontId="25" type="noConversion"/>
  </si>
  <si>
    <t>B</t>
    <phoneticPr fontId="14" type="noConversion"/>
  </si>
  <si>
    <t>NY-SCF-0088-T2</t>
    <phoneticPr fontId="25" type="noConversion"/>
  </si>
  <si>
    <t>A</t>
    <phoneticPr fontId="14" type="noConversion"/>
  </si>
  <si>
    <t>新制</t>
    <phoneticPr fontId="14" type="noConversion"/>
  </si>
  <si>
    <t>NY-SCF-0231</t>
    <phoneticPr fontId="25" type="noConversion"/>
  </si>
  <si>
    <t>NY-SCF-0229</t>
    <phoneticPr fontId="25" type="noConversion"/>
  </si>
  <si>
    <t>T1-A</t>
    <phoneticPr fontId="14" type="noConversion"/>
  </si>
  <si>
    <t>NY-SCF-267</t>
    <phoneticPr fontId="14" type="noConversion"/>
  </si>
  <si>
    <t>NY-SCF-0142</t>
    <phoneticPr fontId="25" type="noConversion"/>
  </si>
  <si>
    <t>T3-B</t>
    <phoneticPr fontId="14" type="noConversion"/>
  </si>
  <si>
    <t>产能</t>
    <phoneticPr fontId="14" type="noConversion"/>
  </si>
  <si>
    <t>NY-ASF-0014T4</t>
    <phoneticPr fontId="25" type="noConversion"/>
  </si>
  <si>
    <t>设变</t>
    <phoneticPr fontId="14" type="noConversion"/>
  </si>
  <si>
    <r>
      <rPr>
        <sz val="11"/>
        <color theme="1"/>
        <rFont val="宋体"/>
        <family val="3"/>
        <charset val="134"/>
      </rPr>
      <t>周转时间</t>
    </r>
    <r>
      <rPr>
        <sz val="11"/>
        <color theme="1"/>
        <rFont val="Calibri"/>
        <family val="2"/>
      </rPr>
      <t>4H</t>
    </r>
    <r>
      <rPr>
        <sz val="11"/>
        <color theme="1"/>
        <rFont val="宋体"/>
        <family val="3"/>
        <charset val="134"/>
      </rPr>
      <t>（产能</t>
    </r>
    <r>
      <rPr>
        <sz val="11"/>
        <color theme="1"/>
        <rFont val="Calibri"/>
        <family val="2"/>
      </rPr>
      <t>/20*4</t>
    </r>
    <r>
      <rPr>
        <sz val="11"/>
        <color theme="1"/>
        <rFont val="宋体"/>
        <family val="3"/>
        <charset val="134"/>
      </rPr>
      <t>）</t>
    </r>
    <phoneticPr fontId="14" type="noConversion"/>
  </si>
  <si>
    <r>
      <rPr>
        <sz val="11"/>
        <rFont val="宋体"/>
        <family val="3"/>
        <charset val="134"/>
      </rPr>
      <t>加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台备用</t>
    </r>
    <phoneticPr fontId="14" type="noConversion"/>
  </si>
  <si>
    <t>Stamping Logo</t>
    <phoneticPr fontId="14" type="noConversion"/>
  </si>
  <si>
    <t>探针</t>
    <phoneticPr fontId="14" type="noConversion"/>
  </si>
  <si>
    <t>探针</t>
    <phoneticPr fontId="14" type="noConversion"/>
  </si>
  <si>
    <r>
      <rPr>
        <b/>
        <sz val="12"/>
        <rFont val="宋体"/>
        <family val="3"/>
        <charset val="134"/>
      </rPr>
      <t>配比</t>
    </r>
    <phoneticPr fontId="218" type="noConversion"/>
  </si>
  <si>
    <t>輔助設備需求</t>
    <phoneticPr fontId="15" type="noConversion"/>
  </si>
  <si>
    <r>
      <rPr>
        <b/>
        <sz val="12"/>
        <rFont val="宋体"/>
        <family val="3"/>
        <charset val="134"/>
      </rPr>
      <t>工</t>
    </r>
    <r>
      <rPr>
        <b/>
        <sz val="12"/>
        <rFont val="Calibri"/>
        <family val="2"/>
      </rPr>
      <t xml:space="preserve"> </t>
    </r>
    <r>
      <rPr>
        <b/>
        <sz val="12"/>
        <rFont val="宋体"/>
        <family val="3"/>
        <charset val="134"/>
      </rPr>
      <t>序</t>
    </r>
    <phoneticPr fontId="15" type="noConversion"/>
  </si>
  <si>
    <t>DRI</t>
    <phoneticPr fontId="218" type="noConversion"/>
  </si>
  <si>
    <t>工站</t>
    <phoneticPr fontId="15" type="noConversion"/>
  </si>
  <si>
    <t>輔助設備</t>
    <phoneticPr fontId="34" type="noConversion"/>
  </si>
  <si>
    <t>主設備需求</t>
    <phoneticPr fontId="14" type="noConversion"/>
  </si>
  <si>
    <t>需求數量</t>
    <phoneticPr fontId="15" type="noConversion"/>
  </si>
  <si>
    <t>Robot辅助工作台1</t>
  </si>
  <si>
    <t>CNC1-2</t>
    <phoneticPr fontId="14" type="noConversion"/>
  </si>
  <si>
    <r>
      <rPr>
        <sz val="11"/>
        <rFont val="宋体"/>
        <family val="3"/>
        <charset val="134"/>
      </rPr>
      <t>大族</t>
    </r>
    <r>
      <rPr>
        <sz val="11"/>
        <rFont val="Calibri"/>
        <family val="2"/>
      </rPr>
      <t>UV</t>
    </r>
    <r>
      <rPr>
        <sz val="11"/>
        <rFont val="宋体"/>
        <family val="3"/>
        <charset val="134"/>
      </rPr>
      <t>纳秒镭雕机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含</t>
    </r>
    <r>
      <rPr>
        <sz val="11"/>
        <rFont val="Calibri"/>
        <family val="2"/>
      </rPr>
      <t>CCD</t>
    </r>
    <r>
      <rPr>
        <sz val="11"/>
        <rFont val="宋体"/>
        <family val="3"/>
        <charset val="134"/>
      </rPr>
      <t>矫正</t>
    </r>
    <r>
      <rPr>
        <sz val="11"/>
        <rFont val="Calibri"/>
        <family val="2"/>
      </rPr>
      <t>)</t>
    </r>
    <phoneticPr fontId="41" type="noConversion"/>
  </si>
  <si>
    <t>Polishing1-1</t>
    <phoneticPr fontId="15" type="noConversion"/>
  </si>
  <si>
    <r>
      <rPr>
        <sz val="11"/>
        <rFont val="宋体"/>
        <family val="3"/>
        <charset val="134"/>
      </rPr>
      <t>机械手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二加</t>
    </r>
    <r>
      <rPr>
        <sz val="11"/>
        <rFont val="Calibri"/>
        <family val="2"/>
      </rPr>
      <t>)</t>
    </r>
    <phoneticPr fontId="14" type="noConversion"/>
  </si>
  <si>
    <r>
      <t>Oleo Coating</t>
    </r>
    <r>
      <rPr>
        <sz val="11"/>
        <rFont val="宋体"/>
        <family val="3"/>
        <charset val="134"/>
      </rPr>
      <t>挂板导向板</t>
    </r>
    <phoneticPr fontId="14" type="noConversion"/>
  </si>
  <si>
    <r>
      <t>Oleo Coating</t>
    </r>
    <r>
      <rPr>
        <sz val="11"/>
        <rFont val="MingLiU"/>
        <family val="3"/>
        <charset val="136"/>
      </rPr>
      <t>挂板板架</t>
    </r>
    <phoneticPr fontId="14" type="noConversion"/>
  </si>
  <si>
    <r>
      <t>Oleo Coating</t>
    </r>
    <r>
      <rPr>
        <sz val="11"/>
        <rFont val="宋体"/>
        <family val="3"/>
        <charset val="134"/>
      </rPr>
      <t>挂板</t>
    </r>
    <phoneticPr fontId="14" type="noConversion"/>
  </si>
  <si>
    <r>
      <rPr>
        <sz val="11"/>
        <rFont val="宋体"/>
        <family val="3"/>
        <charset val="134"/>
      </rPr>
      <t>手动喷砂机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自动喷砂机</t>
    </r>
    <phoneticPr fontId="15" type="noConversion"/>
  </si>
  <si>
    <r>
      <rPr>
        <sz val="11"/>
        <rFont val="宋体"/>
        <family val="3"/>
        <charset val="134"/>
      </rPr>
      <t>手动喷砂机</t>
    </r>
    <r>
      <rPr>
        <sz val="11"/>
        <rFont val="Calibri"/>
        <family val="2"/>
      </rPr>
      <t/>
    </r>
    <phoneticPr fontId="14" type="noConversion"/>
  </si>
  <si>
    <t>阳极</t>
    <phoneticPr fontId="14" type="noConversion"/>
  </si>
  <si>
    <t>Robot辅助工作台1</t>
    <phoneticPr fontId="14" type="noConversion"/>
  </si>
  <si>
    <t>手动喷砂机</t>
    <phoneticPr fontId="14" type="noConversion"/>
  </si>
  <si>
    <r>
      <t>PVD</t>
    </r>
    <r>
      <rPr>
        <sz val="11"/>
        <rFont val="宋体"/>
        <family val="3"/>
        <charset val="134"/>
      </rPr>
      <t>设备保养配备</t>
    </r>
    <phoneticPr fontId="14" type="noConversion"/>
  </si>
  <si>
    <t>自动喷砂机</t>
    <phoneticPr fontId="14" type="noConversion"/>
  </si>
  <si>
    <t>Oleo Coating</t>
    <phoneticPr fontId="14" type="noConversion"/>
  </si>
  <si>
    <t>Oleo Coating</t>
    <phoneticPr fontId="15" type="noConversion"/>
  </si>
  <si>
    <t>自动喷砂机</t>
    <phoneticPr fontId="14" type="noConversion"/>
  </si>
  <si>
    <r>
      <rPr>
        <b/>
        <sz val="11"/>
        <color rgb="FFFF0000"/>
        <rFont val="宋体"/>
        <family val="3"/>
        <charset val="134"/>
      </rPr>
      <t>变更后</t>
    </r>
    <r>
      <rPr>
        <b/>
        <sz val="11"/>
        <color rgb="FFFF0000"/>
        <rFont val="Calibri"/>
        <family val="2"/>
      </rPr>
      <t>DRI</t>
    </r>
    <phoneticPr fontId="15" type="noConversion"/>
  </si>
  <si>
    <t>CNC</t>
    <phoneticPr fontId="14" type="noConversion"/>
  </si>
  <si>
    <t>CNC</t>
    <phoneticPr fontId="14" type="noConversion"/>
  </si>
  <si>
    <r>
      <rPr>
        <sz val="11"/>
        <rFont val="宋体"/>
        <family val="3"/>
        <charset val="134"/>
      </rPr>
      <t>阳</t>
    </r>
    <r>
      <rPr>
        <sz val="11"/>
        <rFont val="MingLiU"/>
        <family val="3"/>
        <charset val="136"/>
      </rPr>
      <t>极</t>
    </r>
    <phoneticPr fontId="15" type="noConversion"/>
  </si>
  <si>
    <r>
      <rPr>
        <sz val="11"/>
        <rFont val="宋体"/>
        <family val="3"/>
        <charset val="134"/>
      </rPr>
      <t>阳</t>
    </r>
    <r>
      <rPr>
        <sz val="11"/>
        <rFont val="MingLiU"/>
        <family val="3"/>
        <charset val="136"/>
      </rPr>
      <t>极</t>
    </r>
    <phoneticPr fontId="15" type="noConversion"/>
  </si>
  <si>
    <r>
      <rPr>
        <sz val="11"/>
        <rFont val="宋体"/>
        <family val="3"/>
        <charset val="134"/>
      </rPr>
      <t>组装</t>
    </r>
    <phoneticPr fontId="15" type="noConversion"/>
  </si>
  <si>
    <r>
      <rPr>
        <sz val="11"/>
        <rFont val="宋体"/>
        <family val="3"/>
        <charset val="134"/>
      </rPr>
      <t>组装</t>
    </r>
    <phoneticPr fontId="15" type="noConversion"/>
  </si>
  <si>
    <r>
      <rPr>
        <sz val="11"/>
        <rFont val="MingLiU"/>
        <family val="3"/>
        <charset val="136"/>
      </rPr>
      <t>组装</t>
    </r>
    <phoneticPr fontId="15" type="noConversion"/>
  </si>
  <si>
    <t>组装</t>
    <phoneticPr fontId="15" type="noConversion"/>
  </si>
  <si>
    <t>组装</t>
    <phoneticPr fontId="15" type="noConversion"/>
  </si>
  <si>
    <r>
      <rPr>
        <b/>
        <sz val="11"/>
        <color rgb="FFFF0000"/>
        <rFont val="宋体"/>
        <family val="3"/>
        <charset val="134"/>
      </rPr>
      <t>原</t>
    </r>
    <r>
      <rPr>
        <b/>
        <sz val="11"/>
        <color rgb="FFFF0000"/>
        <rFont val="Calibri"/>
        <family val="2"/>
      </rPr>
      <t>DRI</t>
    </r>
    <phoneticPr fontId="14" type="noConversion"/>
  </si>
  <si>
    <r>
      <rPr>
        <sz val="11"/>
        <color theme="1"/>
        <rFont val="MingLiU"/>
        <family val="3"/>
        <charset val="136"/>
      </rPr>
      <t>组装</t>
    </r>
    <phoneticPr fontId="15" type="noConversion"/>
  </si>
  <si>
    <t>CNC</t>
    <phoneticPr fontId="20" type="noConversion"/>
  </si>
  <si>
    <t>绑定序号</t>
  </si>
  <si>
    <t>客户</t>
  </si>
  <si>
    <t>专案名称</t>
  </si>
  <si>
    <t>部件</t>
  </si>
  <si>
    <t>阶段</t>
  </si>
  <si>
    <t>Apple</t>
  </si>
  <si>
    <t>良率汇总：</t>
  </si>
  <si>
    <t>NewYork_Test</t>
  </si>
  <si>
    <t>制程序号</t>
  </si>
  <si>
    <t>厂别</t>
  </si>
  <si>
    <t>工序</t>
  </si>
  <si>
    <t>加工设备</t>
  </si>
  <si>
    <t>自动化设备</t>
  </si>
  <si>
    <t>加工治具</t>
  </si>
  <si>
    <t>辅助设备</t>
  </si>
  <si>
    <r>
      <rPr>
        <b/>
        <sz val="11"/>
        <rFont val="宋体"/>
        <family val="3"/>
        <charset val="134"/>
      </rPr>
      <t>设备</t>
    </r>
    <r>
      <rPr>
        <b/>
        <sz val="11"/>
        <rFont val="Calibri"/>
        <family val="2"/>
      </rPr>
      <t xml:space="preserve"> 
Cycle Time(s)</t>
    </r>
  </si>
  <si>
    <t>装夹时间</t>
  </si>
  <si>
    <t>Cycle Time(s)</t>
  </si>
  <si>
    <t>预估良率(%)</t>
  </si>
  <si>
    <t>人力配比</t>
  </si>
  <si>
    <t>产能(/1H)</t>
  </si>
  <si>
    <t>产能</t>
  </si>
  <si>
    <t>设备需求</t>
  </si>
  <si>
    <r>
      <rPr>
        <b/>
        <sz val="11"/>
        <rFont val="宋体"/>
        <family val="3"/>
        <charset val="134"/>
      </rPr>
      <t>人力</t>
    </r>
    <r>
      <rPr>
        <b/>
        <sz val="11"/>
        <rFont val="Calibri"/>
        <family val="2"/>
      </rPr>
      <t>*2</t>
    </r>
    <r>
      <rPr>
        <b/>
        <sz val="11"/>
        <rFont val="宋体"/>
        <family val="3"/>
        <charset val="134"/>
      </rPr>
      <t>班</t>
    </r>
  </si>
  <si>
    <t>工序说明</t>
  </si>
  <si>
    <t>需求数量</t>
  </si>
  <si>
    <t>设备名称</t>
  </si>
  <si>
    <t>备用</t>
  </si>
  <si>
    <t>主設備需求</t>
  </si>
  <si>
    <t>需求數量</t>
  </si>
  <si>
    <r>
      <rPr>
        <sz val="11"/>
        <rFont val="宋体"/>
        <family val="3"/>
        <charset val="134"/>
      </rPr>
      <t>龙门</t>
    </r>
    <r>
      <rPr>
        <sz val="11"/>
        <rFont val="Calibri"/>
        <family val="2"/>
      </rPr>
      <t>9</t>
    </r>
    <r>
      <rPr>
        <sz val="11"/>
        <rFont val="宋体"/>
        <family val="3"/>
        <charset val="134"/>
      </rPr>
      <t>槽 * 2</t>
    </r>
  </si>
  <si>
    <t>NPI</t>
  </si>
  <si>
    <t>颜色</t>
  </si>
  <si>
    <t>金色</t>
  </si>
  <si>
    <t>粉色</t>
  </si>
</sst>
</file>

<file path=xl/styles.xml><?xml version="1.0" encoding="utf-8"?>
<styleSheet xmlns="http://schemas.openxmlformats.org/spreadsheetml/2006/main">
  <numFmts count="62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&quot;¥&quot;* #,##0.00_ ;_ &quot;¥&quot;* \-#,##0.00_ ;_ &quot;¥&quot;* &quot;-&quot;??_ ;_ @_ "/>
    <numFmt numFmtId="166" formatCode="_ * #,##0.00_ ;_ * \-#,##0.00_ ;_ * &quot;-&quot;??_ ;_ @_ "/>
    <numFmt numFmtId="167" formatCode="0_ "/>
    <numFmt numFmtId="168" formatCode="0.00_ "/>
    <numFmt numFmtId="169" formatCode="#,##0_ "/>
    <numFmt numFmtId="170" formatCode="0.0%"/>
    <numFmt numFmtId="171" formatCode="0.00&quot;人/機&quot;"/>
    <numFmt numFmtId="172" formatCode="0_);[Red]\(0\)"/>
    <numFmt numFmtId="173" formatCode="0.00&quot;人/線&quot;"/>
    <numFmt numFmtId="174" formatCode="[$-409]d\-mmm;@"/>
    <numFmt numFmtId="175" formatCode="_-&quot;$&quot;* #,##0.00_-;\-&quot;$&quot;* #,##0.00_-;_-&quot;$&quot;* &quot;-&quot;??_-;_-@_-"/>
    <numFmt numFmtId="176" formatCode="_-&quot;$&quot;* #,##0_-;\-&quot;$&quot;* #,##0_-;_-&quot;$&quot;* &quot;-&quot;_-;_-@_-"/>
    <numFmt numFmtId="177" formatCode="_-* #,##0_-;\-* #,##0_-;_-* &quot;-&quot;_-;_-@_-"/>
    <numFmt numFmtId="178" formatCode="_-* #,##0.00_-;\-* #,##0.00_-;_-* &quot;-&quot;??_-;_-@_-"/>
    <numFmt numFmtId="179" formatCode="0.0000"/>
    <numFmt numFmtId="180" formatCode="&quot;$&quot;#,##0"/>
    <numFmt numFmtId="181" formatCode="[$-404]aaaa;@"/>
    <numFmt numFmtId="182" formatCode="0.0000%"/>
    <numFmt numFmtId="183" formatCode="_(* #,##0_);_(* &quot;\&quot;&quot;\&quot;\(#,##0&quot;\&quot;&quot;\&quot;\);_(* &quot;-&quot;??_);_(@_)"/>
    <numFmt numFmtId="184" formatCode="####0.0000"/>
    <numFmt numFmtId="185" formatCode="0.00_)"/>
    <numFmt numFmtId="186" formatCode="_(* #,##0_);_(* \(#,##0\);_(* &quot;-&quot;??_);_(@_)"/>
    <numFmt numFmtId="187" formatCode="&quot;$&quot;#,##0.00"/>
    <numFmt numFmtId="188" formatCode="&quot;£&quot;#,##0;\-&quot;£&quot;#,##0"/>
    <numFmt numFmtId="189" formatCode="&quot;£&quot;#,##0;[Red]\-&quot;£&quot;#,##0"/>
    <numFmt numFmtId="190" formatCode="&quot;Kassaraportti &quot;d/m/yy"/>
    <numFmt numFmtId="191" formatCode="#,##0;&quot;¥&quot;&quot;¥&quot;&quot;¥&quot;&quot;¥&quot;\(#,##0&quot;¥&quot;&quot;¥&quot;&quot;¥&quot;&quot;¥&quot;\)"/>
    <numFmt numFmtId="192" formatCode="#,##0;&quot;￥&quot;&quot;￥&quot;&quot;￥&quot;&quot;￥&quot;\(#,##0&quot;￥&quot;&quot;￥&quot;&quot;￥&quot;&quot;￥&quot;\)"/>
    <numFmt numFmtId="193" formatCode="#,##0.000;[Red]\(#,##0.000\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￥&quot;&quot;￥&quot;&quot;￥&quot;&quot;￥&quot;\$#,##0.00;&quot;￥&quot;&quot;￥&quot;&quot;￥&quot;&quot;￥&quot;\(&quot;￥&quot;&quot;￥&quot;&quot;￥&quot;&quot;￥&quot;\$#,##0.00&quot;￥&quot;&quot;￥&quot;&quot;￥&quot;&quot;￥&quot;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&quot;￥&quot;&quot;￥&quot;&quot;￥&quot;&quot;￥&quot;\$#,##0;&quot;￥&quot;&quot;￥&quot;&quot;￥&quot;&quot;￥&quot;\(&quot;￥&quot;&quot;￥&quot;&quot;￥&quot;&quot;￥&quot;\$#,##0&quot;￥&quot;&quot;￥&quot;&quot;￥&quot;&quot;￥&quot;\)"/>
    <numFmt numFmtId="198" formatCode="&quot;L.&quot;\ #,##0.00;[Red]\-&quot;L.&quot;\ #,##0.00"/>
    <numFmt numFmtId="199" formatCode="mmm\ dd\.\ yyyy"/>
    <numFmt numFmtId="200" formatCode="&quot;L.&quot;\ #,##0.00;\-&quot;L.&quot;\ #,##0.00"/>
    <numFmt numFmtId="201" formatCode="mmm"/>
    <numFmt numFmtId="202" formatCode="&quot;$&quot;#,##0.000_);\(&quot;$&quot;#,##0.000\)"/>
    <numFmt numFmtId="203" formatCode="&quot;$&quot;#,##0.0000_);\(&quot;$&quot;#,##0.0000\)"/>
    <numFmt numFmtId="204" formatCode="_ &quot;\&quot;* #,##0_ ;_ &quot;\&quot;* \-#,##0_ ;_ &quot;\&quot;* &quot;-&quot;_ ;_ @_ "/>
    <numFmt numFmtId="205" formatCode="&quot;$&quot;\ #,##0.00;[Red]\-&quot;$&quot;\ #,##0.00"/>
    <numFmt numFmtId="206" formatCode="General_)"/>
    <numFmt numFmtId="207" formatCode="#,##0;[Red]\(#,##0\)"/>
    <numFmt numFmtId="208" formatCode="mm/dd/yy"/>
    <numFmt numFmtId="209" formatCode="_-* #,##0.0_-;\-* #,##0.0_-;_-* &quot;-&quot;??_-;_-@_-"/>
    <numFmt numFmtId="210" formatCode="_-* #,##0_-;\-* #,##0_-;_-* &quot;-&quot;??_-;_-@_-"/>
    <numFmt numFmtId="211" formatCode="0_)"/>
    <numFmt numFmtId="212" formatCode="_ &quot;\&quot;* #,##0.00_ ;_ &quot;\&quot;* \-#,##0.00_ ;_ &quot;\&quot;* &quot;-&quot;??_ ;_ @_ "/>
    <numFmt numFmtId="213" formatCode="&quot;\&quot;#,##0;[Red]&quot;\&quot;&quot;\&quot;\-#,##0"/>
    <numFmt numFmtId="214" formatCode="&quot;\&quot;#,##0.00;[Red]&quot;\&quot;&quot;\&quot;&quot;\&quot;&quot;\&quot;&quot;\&quot;&quot;\&quot;\-#,##0.00"/>
    <numFmt numFmtId="215" formatCode="&quot;\&quot;#,##0.00;[Red]&quot;\&quot;\-#,##0.00"/>
    <numFmt numFmtId="216" formatCode="&quot;\&quot;#,##0;[Red]&quot;\&quot;\-#,##0"/>
    <numFmt numFmtId="217" formatCode="[$-409]mmmmm/yy;@"/>
    <numFmt numFmtId="218" formatCode="0.00_);[Red]\(0.00\)"/>
    <numFmt numFmtId="219" formatCode="0.0_);[Red]\(0.0\)"/>
    <numFmt numFmtId="220" formatCode="0.0_ "/>
  </numFmts>
  <fonts count="220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4"/>
      <name val="Calibri"/>
      <family val="2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  <charset val="136"/>
    </font>
    <font>
      <b/>
      <sz val="11"/>
      <name val="Calibri"/>
      <family val="2"/>
    </font>
    <font>
      <b/>
      <sz val="1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新細明體"/>
      <family val="1"/>
      <charset val="136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Calibri"/>
      <family val="2"/>
    </font>
    <font>
      <sz val="11"/>
      <color theme="1"/>
      <name val="MingLiU"/>
      <family val="3"/>
      <charset val="136"/>
    </font>
    <font>
      <sz val="11"/>
      <name val="新細明體"/>
      <family val="1"/>
      <charset val="136"/>
    </font>
    <font>
      <sz val="9"/>
      <name val="Calibri"/>
      <family val="2"/>
      <charset val="136"/>
      <scheme val="minor"/>
    </font>
    <font>
      <sz val="11"/>
      <name val="宋体"/>
      <family val="3"/>
      <charset val="134"/>
    </font>
    <font>
      <sz val="11"/>
      <color rgb="FF0000FF"/>
      <name val="Calibri"/>
      <family val="2"/>
    </font>
    <font>
      <sz val="11"/>
      <color rgb="FF0000FF"/>
      <name val="宋体"/>
      <family val="3"/>
      <charset val="134"/>
    </font>
    <font>
      <sz val="11"/>
      <name val="MingLiU"/>
      <family val="3"/>
      <charset val="136"/>
    </font>
    <font>
      <sz val="11"/>
      <name val="細明體"/>
      <family val="3"/>
      <charset val="136"/>
    </font>
    <font>
      <sz val="10"/>
      <name val="Calibri"/>
      <family val="2"/>
    </font>
    <font>
      <sz val="10"/>
      <name val="宋体"/>
      <family val="3"/>
      <charset val="134"/>
    </font>
    <font>
      <sz val="11"/>
      <color rgb="FF0000FF"/>
      <name val="新細明體"/>
      <family val="1"/>
      <charset val="136"/>
    </font>
    <font>
      <sz val="9"/>
      <name val="新細明體"/>
      <family val="1"/>
      <charset val="136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MingLiU"/>
      <family val="3"/>
      <charset val="136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  <charset val="204"/>
    </font>
    <font>
      <sz val="10"/>
      <name val="Verdana"/>
      <family val="2"/>
    </font>
    <font>
      <sz val="10"/>
      <name val="Helv"/>
      <family val="2"/>
    </font>
    <font>
      <sz val="9"/>
      <name val="Geneva"/>
      <family val="2"/>
    </font>
    <font>
      <sz val="12"/>
      <name val="____"/>
      <family val="2"/>
    </font>
    <font>
      <sz val="12"/>
      <name val="____"/>
      <family val="3"/>
    </font>
    <font>
      <sz val="12"/>
      <name val="Courier"/>
      <family val="3"/>
    </font>
    <font>
      <sz val="12"/>
      <name val="_?__"/>
      <family val="3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4"/>
      <name val="___"/>
      <family val="2"/>
    </font>
    <font>
      <sz val="10"/>
      <name val="Times New Roman"/>
      <family val="1"/>
    </font>
    <font>
      <sz val="9"/>
      <name val="____"/>
      <family val="2"/>
    </font>
    <font>
      <sz val="10"/>
      <name val="Geneva"/>
      <family val="2"/>
    </font>
    <font>
      <sz val="10"/>
      <color indexed="8"/>
      <name val="MS Sans Serif"/>
      <family val="2"/>
    </font>
    <font>
      <sz val="11"/>
      <color indexed="8"/>
      <name val="맑은 고딕"/>
      <family val="3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family val="3"/>
      <charset val="136"/>
    </font>
    <font>
      <sz val="11"/>
      <color indexed="9"/>
      <name val="新細明體"/>
      <family val="1"/>
      <charset val="136"/>
    </font>
    <font>
      <sz val="11"/>
      <color indexed="9"/>
      <name val="맑은 고딕"/>
      <family val="3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family val="3"/>
      <charset val="136"/>
    </font>
    <font>
      <sz val="11"/>
      <name val="Times New Roman"/>
      <family val="1"/>
    </font>
    <font>
      <sz val="12"/>
      <name val="?UAAA?"/>
      <family val="2"/>
    </font>
    <font>
      <sz val="12"/>
      <name val="¹UAAA¼"/>
      <family val="3"/>
    </font>
    <font>
      <sz val="8"/>
      <name val="Times New Roman"/>
      <family val="1"/>
    </font>
    <font>
      <sz val="11"/>
      <color indexed="20"/>
      <name val="新細明體"/>
      <family val="1"/>
      <charset val="136"/>
    </font>
    <font>
      <b/>
      <sz val="10"/>
      <name val="MS Sans Serif"/>
      <family val="2"/>
    </font>
    <font>
      <sz val="8"/>
      <name val="Cordia New"/>
      <family val="2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47"/>
      <name val="宋体"/>
      <family val="3"/>
      <charset val="134"/>
    </font>
    <font>
      <sz val="8"/>
      <color indexed="23"/>
      <name val="Arial"/>
      <family val="2"/>
    </font>
    <font>
      <sz val="12"/>
      <name val="宋体"/>
      <family val="3"/>
      <charset val="136"/>
    </font>
    <font>
      <sz val="12"/>
      <color indexed="8"/>
      <name val="Calibri"/>
      <family val="2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34"/>
      <scheme val="minor"/>
    </font>
    <font>
      <sz val="10"/>
      <name val="Times New Roman"/>
      <family val="1"/>
      <charset val="204"/>
    </font>
    <font>
      <sz val="10"/>
      <color indexed="0"/>
      <name val="MS Sans Serif"/>
      <family val="2"/>
    </font>
    <font>
      <sz val="10"/>
      <name val="BERNHARD"/>
      <family val="2"/>
    </font>
    <font>
      <sz val="10"/>
      <name val="MS Serif"/>
      <family val="1"/>
    </font>
    <font>
      <sz val="10"/>
      <name val="Courier"/>
      <family val="3"/>
    </font>
    <font>
      <sz val="8"/>
      <name val="MS Sans Serif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20"/>
      <name val="Times New Roman"/>
      <family val="1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新細明體"/>
      <family val="1"/>
      <charset val="136"/>
    </font>
    <font>
      <u/>
      <sz val="9"/>
      <color indexed="36"/>
      <name val="新細明體"/>
      <family val="1"/>
      <charset val="136"/>
    </font>
    <font>
      <sz val="11"/>
      <color indexed="17"/>
      <name val="宋体"/>
      <family val="3"/>
      <charset val="134"/>
    </font>
    <font>
      <sz val="8"/>
      <name val="Arial"/>
      <family val="2"/>
    </font>
    <font>
      <sz val="8"/>
      <name val="Arial"/>
      <family val="2"/>
      <charset val="20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新細明體"/>
      <family val="1"/>
      <charset val="136"/>
    </font>
    <font>
      <b/>
      <sz val="13"/>
      <color indexed="62"/>
      <name val="宋体"/>
      <family val="3"/>
      <charset val="134"/>
    </font>
    <font>
      <b/>
      <sz val="13"/>
      <color indexed="56"/>
      <name val="新細明體"/>
      <family val="1"/>
      <charset val="136"/>
    </font>
    <font>
      <b/>
      <sz val="11"/>
      <color indexed="62"/>
      <name val="宋体"/>
      <family val="3"/>
      <charset val="134"/>
    </font>
    <font>
      <b/>
      <sz val="18"/>
      <name val="Arial"/>
      <family val="2"/>
    </font>
    <font>
      <b/>
      <sz val="8"/>
      <name val="MS Sans Serif"/>
      <family val="2"/>
    </font>
    <font>
      <sz val="8"/>
      <color indexed="10"/>
      <name val="Arial"/>
      <family val="2"/>
    </font>
    <font>
      <u/>
      <sz val="9"/>
      <color indexed="12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2"/>
      <name val="Calibri"/>
      <family val="2"/>
    </font>
    <font>
      <sz val="11"/>
      <color indexed="52"/>
      <name val="宋体"/>
      <family val="3"/>
      <charset val="134"/>
    </font>
    <font>
      <b/>
      <sz val="11"/>
      <name val="Helv"/>
      <family val="2"/>
    </font>
    <font>
      <b/>
      <u/>
      <sz val="10"/>
      <color indexed="53"/>
      <name val="Geneva"/>
      <family val="2"/>
    </font>
    <font>
      <sz val="11"/>
      <color indexed="60"/>
      <name val="宋体"/>
      <family val="3"/>
      <charset val="134"/>
    </font>
    <font>
      <sz val="8"/>
      <color indexed="12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name val="ＭＳ Ｐゴシック"/>
      <family val="3"/>
      <charset val="128"/>
    </font>
    <font>
      <sz val="10"/>
      <name val="Arial"/>
      <family val="2"/>
      <charset val="134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2"/>
      <charset val="136"/>
    </font>
    <font>
      <sz val="12"/>
      <name val="新細明體"/>
      <family val="1"/>
    </font>
    <font>
      <sz val="10"/>
      <name val="Arial CE"/>
      <family val="2"/>
    </font>
    <font>
      <b/>
      <sz val="11"/>
      <color indexed="63"/>
      <name val="新細明體"/>
      <family val="1"/>
      <charset val="136"/>
    </font>
    <font>
      <sz val="9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sz val="10"/>
      <name val="CG Times (WN)"/>
      <family val="1"/>
    </font>
    <font>
      <b/>
      <sz val="8"/>
      <color indexed="8"/>
      <name val="Helv"/>
      <family val="2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0"/>
      <color indexed="9"/>
      <name val="Arial"/>
      <family val="2"/>
    </font>
    <font>
      <b/>
      <sz val="10"/>
      <color indexed="9"/>
      <name val="Arial"/>
      <family val="2"/>
      <charset val="204"/>
    </font>
    <font>
      <sz val="12"/>
      <name val="夥鰻羹"/>
      <family val="1"/>
      <charset val="136"/>
    </font>
    <font>
      <sz val="12"/>
      <name val="陔?隴闚"/>
      <family val="3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0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6"/>
    </font>
    <font>
      <sz val="11"/>
      <color indexed="20"/>
      <name val="宋体"/>
      <family val="2"/>
      <charset val="136"/>
    </font>
    <font>
      <sz val="12"/>
      <name val="宋体"/>
      <family val="3"/>
      <charset val="134"/>
    </font>
    <font>
      <u/>
      <sz val="12"/>
      <color theme="10"/>
      <name val="Calibri"/>
      <family val="2"/>
      <charset val="136"/>
    </font>
    <font>
      <sz val="11"/>
      <color indexed="20"/>
      <name val="맑은 고딕"/>
      <family val="3"/>
      <charset val="129"/>
    </font>
    <font>
      <sz val="11"/>
      <color indexed="17"/>
      <name val="宋体"/>
      <family val="3"/>
      <charset val="136"/>
    </font>
    <font>
      <sz val="12"/>
      <color indexed="17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2"/>
      <color indexed="17"/>
      <name val="Calibri"/>
      <family val="2"/>
    </font>
    <font>
      <sz val="11"/>
      <color indexed="17"/>
      <name val="宋体"/>
      <family val="2"/>
      <charset val="136"/>
    </font>
    <font>
      <sz val="11"/>
      <color indexed="17"/>
      <name val="Calibri"/>
      <family val="2"/>
    </font>
    <font>
      <sz val="12"/>
      <color indexed="17"/>
      <name val="新細明體"/>
      <family val="1"/>
    </font>
    <font>
      <sz val="12"/>
      <color indexed="20"/>
      <name val="Calibri"/>
      <family val="2"/>
    </font>
    <font>
      <sz val="12"/>
      <color indexed="14"/>
      <name val="新細明體"/>
      <family val="1"/>
      <charset val="136"/>
    </font>
    <font>
      <sz val="11"/>
      <color indexed="20"/>
      <name val="Calibri"/>
      <family val="2"/>
    </font>
    <font>
      <sz val="12"/>
      <color indexed="20"/>
      <name val="新細明體"/>
      <family val="1"/>
    </font>
    <font>
      <sz val="12"/>
      <color indexed="14"/>
      <name val="Calibri"/>
      <family val="2"/>
    </font>
    <font>
      <b/>
      <sz val="12"/>
      <color indexed="5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i/>
      <sz val="11"/>
      <color indexed="23"/>
      <name val="宋体"/>
      <family val="3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6"/>
    </font>
    <font>
      <sz val="12"/>
      <color indexed="52"/>
      <name val="新細明體"/>
      <family val="1"/>
      <charset val="136"/>
    </font>
    <font>
      <sz val="14"/>
      <name val="뼻뮝"/>
      <family val="3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theme="1"/>
      <name val="Calibri"/>
      <family val="2"/>
    </font>
    <font>
      <sz val="12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sz val="10"/>
      <name val="Lucida Console"/>
      <family val="3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2"/>
      <name val="바탕체"/>
      <family val="3"/>
      <charset val="255"/>
    </font>
    <font>
      <sz val="10"/>
      <name val="俵俽 俹僑僔僢僋"/>
      <family val="2"/>
      <charset val="134"/>
    </font>
    <font>
      <sz val="12"/>
      <color indexed="60"/>
      <name val="新細明體"/>
      <family val="1"/>
      <charset val="136"/>
    </font>
    <font>
      <sz val="11"/>
      <color indexed="60"/>
      <name val="맑은 고딕"/>
      <family val="3"/>
      <charset val="129"/>
    </font>
    <font>
      <sz val="12"/>
      <name val="뼻뮝"/>
      <family val="3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3"/>
    </font>
    <font>
      <sz val="11"/>
      <name val="돋움"/>
      <family val="2"/>
      <charset val="129"/>
    </font>
    <font>
      <sz val="10"/>
      <name val="굴림체"/>
      <family val="3"/>
    </font>
    <font>
      <b/>
      <sz val="11"/>
      <name val="MingLiU"/>
      <family val="3"/>
      <charset val="136"/>
    </font>
    <font>
      <sz val="16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sz val="12"/>
      <name val="Calibri"/>
      <family val="2"/>
    </font>
    <font>
      <b/>
      <sz val="16"/>
      <name val="Calibri"/>
      <family val="2"/>
    </font>
    <font>
      <b/>
      <sz val="11"/>
      <name val="新細明體"/>
      <family val="1"/>
    </font>
    <font>
      <sz val="9"/>
      <name val="FangSong"/>
      <family val="3"/>
      <charset val="134"/>
    </font>
    <font>
      <sz val="11"/>
      <color rgb="FFFF0000"/>
      <name val="宋体"/>
      <family val="3"/>
      <charset val="134"/>
    </font>
    <font>
      <sz val="9"/>
      <name val="Calibri"/>
      <family val="2"/>
      <charset val="134"/>
      <scheme val="minor"/>
    </font>
    <font>
      <strike/>
      <sz val="11"/>
      <name val="Calibri"/>
      <family val="2"/>
    </font>
    <font>
      <b/>
      <sz val="16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MingLiU"/>
      <family val="3"/>
      <charset val="136"/>
    </font>
    <font>
      <b/>
      <sz val="11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darkVertical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020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174" fontId="11" fillId="0" borderId="0"/>
    <xf numFmtId="0" fontId="11" fillId="0" borderId="0"/>
    <xf numFmtId="174" fontId="43" fillId="0" borderId="0"/>
    <xf numFmtId="174" fontId="11" fillId="0" borderId="0"/>
    <xf numFmtId="174" fontId="43" fillId="0" borderId="0"/>
    <xf numFmtId="174" fontId="43" fillId="0" borderId="0"/>
    <xf numFmtId="174" fontId="43" fillId="0" borderId="0"/>
    <xf numFmtId="174" fontId="43" fillId="0" borderId="0"/>
    <xf numFmtId="174" fontId="43" fillId="0" borderId="0"/>
    <xf numFmtId="174" fontId="43" fillId="0" borderId="0"/>
    <xf numFmtId="174" fontId="43" fillId="0" borderId="0"/>
    <xf numFmtId="174" fontId="44" fillId="0" borderId="0"/>
    <xf numFmtId="0" fontId="44" fillId="0" borderId="0"/>
    <xf numFmtId="174" fontId="44" fillId="0" borderId="0"/>
    <xf numFmtId="174" fontId="45" fillId="0" borderId="0"/>
    <xf numFmtId="175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4" fontId="46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4" fontId="44" fillId="0" borderId="0" applyNumberFormat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48" fillId="0" borderId="0" applyFont="0" applyFill="0" applyBorder="0" applyAlignment="0" applyProtection="0"/>
    <xf numFmtId="174" fontId="49" fillId="0" borderId="0"/>
    <xf numFmtId="177" fontId="50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4" fontId="51" fillId="0" borderId="0" applyNumberFormat="0" applyFill="0" applyBorder="0" applyAlignment="0" applyProtection="0">
      <alignment vertical="top"/>
      <protection locked="0"/>
    </xf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52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4" fontId="54" fillId="0" borderId="0" applyNumberFormat="0" applyFill="0" applyBorder="0" applyAlignment="0" applyProtection="0">
      <alignment vertical="top"/>
      <protection locked="0"/>
    </xf>
    <xf numFmtId="174" fontId="54" fillId="0" borderId="0" applyNumberFormat="0" applyFill="0" applyBorder="0" applyAlignment="0" applyProtection="0">
      <alignment vertical="top"/>
      <protection locked="0"/>
    </xf>
    <xf numFmtId="174" fontId="55" fillId="0" borderId="0" applyNumberFormat="0" applyFill="0" applyBorder="0" applyAlignment="0" applyProtection="0">
      <alignment vertical="top"/>
      <protection locked="0"/>
    </xf>
    <xf numFmtId="0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56" fillId="0" borderId="0"/>
    <xf numFmtId="174" fontId="44" fillId="0" borderId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4" fontId="52" fillId="0" borderId="0"/>
    <xf numFmtId="174" fontId="11" fillId="0" borderId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53" fillId="0" borderId="0"/>
    <xf numFmtId="174" fontId="53" fillId="0" borderId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4" fontId="11" fillId="0" borderId="0"/>
    <xf numFmtId="174" fontId="11" fillId="0" borderId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7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4" fontId="48" fillId="0" borderId="0">
      <alignment vertical="center"/>
    </xf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179" fontId="57" fillId="0" borderId="0"/>
    <xf numFmtId="0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11" fillId="0" borderId="0"/>
    <xf numFmtId="174" fontId="11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11" fillId="0" borderId="0"/>
    <xf numFmtId="174" fontId="11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11" fillId="0" borderId="0"/>
    <xf numFmtId="174" fontId="11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58" fillId="0" borderId="0"/>
    <xf numFmtId="174" fontId="11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80" fontId="46" fillId="0" borderId="0"/>
    <xf numFmtId="180" fontId="46" fillId="0" borderId="0"/>
    <xf numFmtId="180" fontId="46" fillId="0" borderId="0"/>
    <xf numFmtId="180" fontId="46" fillId="0" borderId="0"/>
    <xf numFmtId="180" fontId="46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11" fillId="0" borderId="0"/>
    <xf numFmtId="174" fontId="56" fillId="0" borderId="0"/>
    <xf numFmtId="174" fontId="11" fillId="0" borderId="0"/>
    <xf numFmtId="174" fontId="46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8" fillId="0" borderId="0"/>
    <xf numFmtId="174" fontId="47" fillId="0" borderId="0"/>
    <xf numFmtId="174" fontId="48" fillId="0" borderId="0"/>
    <xf numFmtId="174" fontId="48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9" fillId="0" borderId="0"/>
    <xf numFmtId="174" fontId="11" fillId="0" borderId="0" applyNumberFormat="0" applyFont="0" applyFill="0" applyBorder="0" applyAlignment="0" applyProtection="0"/>
    <xf numFmtId="174" fontId="59" fillId="0" borderId="0"/>
    <xf numFmtId="174" fontId="11" fillId="0" borderId="0" applyNumberFormat="0" applyFont="0" applyFill="0" applyBorder="0" applyAlignment="0" applyProtection="0"/>
    <xf numFmtId="174" fontId="59" fillId="0" borderId="0"/>
    <xf numFmtId="174" fontId="11" fillId="0" borderId="0" applyNumberFormat="0" applyFont="0" applyFill="0" applyBorder="0" applyAlignment="0" applyProtection="0"/>
    <xf numFmtId="174" fontId="59" fillId="0" borderId="0"/>
    <xf numFmtId="174" fontId="11" fillId="0" borderId="0" applyNumberFormat="0" applyFont="0" applyFill="0" applyBorder="0" applyAlignment="0" applyProtection="0"/>
    <xf numFmtId="174" fontId="59" fillId="0" borderId="0"/>
    <xf numFmtId="174" fontId="11" fillId="0" borderId="0" applyNumberFormat="0" applyFont="0" applyFill="0" applyBorder="0" applyAlignment="0" applyProtection="0"/>
    <xf numFmtId="174" fontId="59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4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46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7" fillId="0" borderId="0">
      <alignment vertical="center"/>
    </xf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48" fillId="0" borderId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0" fillId="0" borderId="0"/>
    <xf numFmtId="174" fontId="11" fillId="0" borderId="0" applyNumberFormat="0" applyFont="0" applyFill="0" applyBorder="0" applyAlignment="0" applyProtection="0"/>
    <xf numFmtId="174" fontId="60" fillId="0" borderId="0"/>
    <xf numFmtId="174" fontId="11" fillId="0" borderId="0" applyNumberFormat="0" applyFont="0" applyFill="0" applyBorder="0" applyAlignment="0" applyProtection="0"/>
    <xf numFmtId="174" fontId="44" fillId="0" borderId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60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1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1" fillId="0" borderId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1" fillId="0" borderId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60" fillId="0" borderId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61" fillId="0" borderId="0"/>
    <xf numFmtId="181" fontId="11" fillId="0" borderId="0"/>
    <xf numFmtId="181" fontId="60" fillId="0" borderId="0"/>
    <xf numFmtId="181" fontId="60" fillId="0" borderId="0"/>
    <xf numFmtId="181" fontId="60" fillId="0" borderId="0"/>
    <xf numFmtId="181" fontId="11" fillId="0" borderId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1" fillId="0" borderId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1" fillId="0" borderId="0"/>
    <xf numFmtId="0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 applyBorder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1" fillId="0" borderId="0" applyNumberForma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6" fillId="0" borderId="0"/>
    <xf numFmtId="0" fontId="4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1" fillId="0" borderId="0"/>
    <xf numFmtId="0" fontId="42" fillId="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3" fillId="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9" borderId="0" applyNumberFormat="0" applyBorder="0" applyAlignment="0" applyProtection="0">
      <alignment vertical="center"/>
    </xf>
    <xf numFmtId="174" fontId="64" fillId="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0" borderId="0" applyNumberFormat="0" applyBorder="0" applyAlignment="0" applyProtection="0">
      <alignment vertical="center"/>
    </xf>
    <xf numFmtId="174" fontId="64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1" borderId="0" applyNumberFormat="0" applyBorder="0" applyAlignment="0" applyProtection="0">
      <alignment vertical="center"/>
    </xf>
    <xf numFmtId="174" fontId="64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2" borderId="0" applyNumberFormat="0" applyBorder="0" applyAlignment="0" applyProtection="0">
      <alignment vertical="center"/>
    </xf>
    <xf numFmtId="174" fontId="64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3" borderId="0" applyNumberFormat="0" applyBorder="0" applyAlignment="0" applyProtection="0">
      <alignment vertical="center"/>
    </xf>
    <xf numFmtId="174" fontId="64" fillId="1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4" borderId="0" applyNumberFormat="0" applyBorder="0" applyAlignment="0" applyProtection="0">
      <alignment vertical="center"/>
    </xf>
    <xf numFmtId="174" fontId="64" fillId="1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42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2" fillId="18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2" fillId="18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3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3" fillId="18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5" borderId="0" applyNumberFormat="0" applyBorder="0" applyAlignment="0" applyProtection="0">
      <alignment vertical="center"/>
    </xf>
    <xf numFmtId="174" fontId="64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6" borderId="0" applyNumberFormat="0" applyBorder="0" applyAlignment="0" applyProtection="0">
      <alignment vertical="center"/>
    </xf>
    <xf numFmtId="174" fontId="64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7" borderId="0" applyNumberFormat="0" applyBorder="0" applyAlignment="0" applyProtection="0">
      <alignment vertical="center"/>
    </xf>
    <xf numFmtId="174" fontId="64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2" borderId="0" applyNumberFormat="0" applyBorder="0" applyAlignment="0" applyProtection="0">
      <alignment vertical="center"/>
    </xf>
    <xf numFmtId="174" fontId="64" fillId="1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5" borderId="0" applyNumberFormat="0" applyBorder="0" applyAlignment="0" applyProtection="0">
      <alignment vertical="center"/>
    </xf>
    <xf numFmtId="174" fontId="64" fillId="1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3" fillId="18" borderId="0" applyNumberFormat="0" applyBorder="0" applyAlignment="0" applyProtection="0">
      <alignment vertical="center"/>
    </xf>
    <xf numFmtId="174" fontId="64" fillId="18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5" fillId="1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1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7" fillId="1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19" borderId="0" applyNumberFormat="0" applyBorder="0" applyAlignment="0" applyProtection="0">
      <alignment vertical="center"/>
    </xf>
    <xf numFmtId="174" fontId="68" fillId="19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16" borderId="0" applyNumberFormat="0" applyBorder="0" applyAlignment="0" applyProtection="0">
      <alignment vertical="center"/>
    </xf>
    <xf numFmtId="174" fontId="68" fillId="1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17" borderId="0" applyNumberFormat="0" applyBorder="0" applyAlignment="0" applyProtection="0">
      <alignment vertical="center"/>
    </xf>
    <xf numFmtId="174" fontId="68" fillId="17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0" borderId="0" applyNumberFormat="0" applyBorder="0" applyAlignment="0" applyProtection="0">
      <alignment vertical="center"/>
    </xf>
    <xf numFmtId="174" fontId="68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1" borderId="0" applyNumberFormat="0" applyBorder="0" applyAlignment="0" applyProtection="0">
      <alignment vertical="center"/>
    </xf>
    <xf numFmtId="174" fontId="68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2" borderId="0" applyNumberFormat="0" applyBorder="0" applyAlignment="0" applyProtection="0">
      <alignment vertical="center"/>
    </xf>
    <xf numFmtId="174" fontId="68" fillId="22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69" fillId="0" borderId="0" applyNumberFormat="0" applyFont="0" applyFill="0" applyBorder="0" applyAlignment="0">
      <alignment horizont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4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5" fillId="2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71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0" fillId="0" borderId="0" applyFont="0" applyFill="0" applyBorder="0" applyAlignment="0" applyProtection="0"/>
    <xf numFmtId="174" fontId="71" fillId="0" borderId="0" applyFont="0" applyFill="0" applyBorder="0" applyAlignment="0" applyProtection="0"/>
    <xf numFmtId="0" fontId="72" fillId="0" borderId="0">
      <alignment horizontal="center" wrapText="1"/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5" fontId="74" fillId="0" borderId="9" applyAlignment="0" applyProtection="0"/>
    <xf numFmtId="5" fontId="74" fillId="0" borderId="9" applyAlignment="0" applyProtection="0"/>
    <xf numFmtId="174" fontId="11" fillId="0" borderId="0" applyNumberFormat="0" applyFont="0" applyFill="0" applyBorder="0" applyAlignment="0" applyProtection="0"/>
    <xf numFmtId="5" fontId="74" fillId="0" borderId="9" applyAlignment="0" applyProtection="0"/>
    <xf numFmtId="174" fontId="11" fillId="0" borderId="0" applyNumberFormat="0" applyFont="0" applyFill="0" applyBorder="0" applyAlignment="0" applyProtection="0"/>
    <xf numFmtId="5" fontId="74" fillId="0" borderId="9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5" fontId="74" fillId="0" borderId="9" applyAlignment="0" applyProtection="0"/>
    <xf numFmtId="5" fontId="74" fillId="0" borderId="9" applyAlignment="0" applyProtection="0"/>
    <xf numFmtId="5" fontId="74" fillId="0" borderId="9" applyAlignment="0" applyProtection="0"/>
    <xf numFmtId="174" fontId="11" fillId="0" borderId="0" applyNumberFormat="0" applyFont="0" applyFill="0" applyBorder="0" applyAlignment="0" applyProtection="0"/>
    <xf numFmtId="5" fontId="74" fillId="0" borderId="9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5" fontId="74" fillId="0" borderId="9" applyAlignment="0" applyProtection="0"/>
    <xf numFmtId="174" fontId="11" fillId="0" borderId="0" applyNumberFormat="0" applyFont="0" applyFill="0" applyBorder="0" applyAlignment="0" applyProtection="0"/>
    <xf numFmtId="174" fontId="70" fillId="0" borderId="0"/>
    <xf numFmtId="0" fontId="71" fillId="0" borderId="0"/>
    <xf numFmtId="174" fontId="70" fillId="0" borderId="0"/>
    <xf numFmtId="0" fontId="71" fillId="0" borderId="0"/>
    <xf numFmtId="183" fontId="75" fillId="0" borderId="0" applyFill="0" applyBorder="0" applyAlignment="0"/>
    <xf numFmtId="180" fontId="11" fillId="0" borderId="0" applyFill="0" applyBorder="0" applyAlignment="0"/>
    <xf numFmtId="174" fontId="11" fillId="0" borderId="0" applyNumberFormat="0" applyFont="0" applyFill="0" applyBorder="0" applyAlignment="0" applyProtection="0"/>
    <xf numFmtId="180" fontId="11" fillId="0" borderId="0" applyFill="0" applyBorder="0" applyAlignment="0"/>
    <xf numFmtId="174" fontId="11" fillId="0" borderId="0" applyNumberFormat="0" applyFont="0" applyFill="0" applyBorder="0" applyAlignment="0" applyProtection="0"/>
    <xf numFmtId="180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0" fontId="11" fillId="0" borderId="0" applyFill="0" applyBorder="0" applyAlignment="0"/>
    <xf numFmtId="180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0" fontId="11" fillId="0" borderId="0" applyFill="0" applyBorder="0" applyAlignment="0"/>
    <xf numFmtId="174" fontId="11" fillId="0" borderId="0" applyNumberFormat="0" applyFont="0" applyFill="0" applyBorder="0" applyAlignment="0" applyProtection="0"/>
    <xf numFmtId="18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5" fontId="11" fillId="0" borderId="0" applyFill="0" applyBorder="0" applyAlignment="0"/>
    <xf numFmtId="170" fontId="11" fillId="0" borderId="0" applyFill="0" applyBorder="0" applyAlignment="0"/>
    <xf numFmtId="174" fontId="11" fillId="0" borderId="0" applyNumberFormat="0" applyFont="0" applyFill="0" applyBorder="0" applyAlignment="0" applyProtection="0"/>
    <xf numFmtId="170" fontId="11" fillId="0" borderId="0" applyFill="0" applyBorder="0" applyAlignment="0"/>
    <xf numFmtId="174" fontId="11" fillId="0" borderId="0" applyNumberFormat="0" applyFont="0" applyFill="0" applyBorder="0" applyAlignment="0" applyProtection="0"/>
    <xf numFmtId="170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0" fontId="11" fillId="0" borderId="0" applyFill="0" applyBorder="0" applyAlignment="0"/>
    <xf numFmtId="170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0" fontId="11" fillId="0" borderId="0" applyFill="0" applyBorder="0" applyAlignment="0"/>
    <xf numFmtId="174" fontId="11" fillId="0" borderId="0" applyNumberFormat="0" applyFont="0" applyFill="0" applyBorder="0" applyAlignment="0" applyProtection="0"/>
    <xf numFmtId="186" fontId="11" fillId="0" borderId="0" applyFill="0" applyBorder="0" applyAlignment="0"/>
    <xf numFmtId="187" fontId="11" fillId="0" borderId="0" applyFill="0" applyBorder="0" applyAlignment="0"/>
    <xf numFmtId="174" fontId="11" fillId="0" borderId="0" applyNumberFormat="0" applyFont="0" applyFill="0" applyBorder="0" applyAlignment="0" applyProtection="0"/>
    <xf numFmtId="187" fontId="11" fillId="0" borderId="0" applyFill="0" applyBorder="0" applyAlignment="0"/>
    <xf numFmtId="174" fontId="11" fillId="0" borderId="0" applyNumberFormat="0" applyFont="0" applyFill="0" applyBorder="0" applyAlignment="0" applyProtection="0"/>
    <xf numFmtId="187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7" fontId="11" fillId="0" borderId="0" applyFill="0" applyBorder="0" applyAlignment="0"/>
    <xf numFmtId="187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7" fontId="11" fillId="0" borderId="0" applyFill="0" applyBorder="0" applyAlignment="0"/>
    <xf numFmtId="174" fontId="11" fillId="0" borderId="0" applyNumberFormat="0" applyFont="0" applyFill="0" applyBorder="0" applyAlignment="0" applyProtection="0"/>
    <xf numFmtId="188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45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9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76" fillId="27" borderId="10" applyNumberFormat="0" applyAlignment="0" applyProtection="0">
      <alignment vertical="center"/>
    </xf>
    <xf numFmtId="0" fontId="76" fillId="27" borderId="10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77" fillId="0" borderId="0"/>
    <xf numFmtId="174" fontId="11" fillId="0" borderId="0" applyNumberFormat="0" applyFont="0" applyFill="0" applyBorder="0" applyAlignment="0" applyProtection="0"/>
    <xf numFmtId="0" fontId="78" fillId="28" borderId="1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79" fillId="0" borderId="12" applyNumberFormat="0" applyFill="0" applyBorder="0" applyAlignment="0" applyProtection="0">
      <alignment horizontal="left" vertical="top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74" fillId="0" borderId="0" applyNumberForma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9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0" fontId="11" fillId="0" borderId="0"/>
    <xf numFmtId="174" fontId="11" fillId="0" borderId="0" applyNumberFormat="0" applyFont="0" applyFill="0" applyBorder="0" applyAlignment="0" applyProtection="0"/>
    <xf numFmtId="41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45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3" fontId="63" fillId="0" borderId="0" applyFont="0" applyFill="0" applyBorder="0" applyAlignment="0" applyProtection="0"/>
    <xf numFmtId="43" fontId="41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0" fontId="80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43" fontId="81" fillId="0" borderId="0" applyFont="0" applyFill="0" applyBorder="0" applyAlignment="0" applyProtection="0"/>
    <xf numFmtId="14" fontId="81" fillId="0" borderId="0" applyFont="0" applyFill="0" applyBorder="0" applyAlignment="0" applyProtection="0"/>
    <xf numFmtId="14" fontId="81" fillId="0" borderId="0" applyFont="0" applyFill="0" applyBorder="0" applyAlignment="0" applyProtection="0"/>
    <xf numFmtId="14" fontId="81" fillId="0" borderId="0" applyFont="0" applyFill="0" applyBorder="0" applyAlignment="0" applyProtection="0"/>
    <xf numFmtId="43" fontId="82" fillId="0" borderId="0" applyFont="0" applyFill="0" applyBorder="0" applyAlignment="0" applyProtection="0"/>
    <xf numFmtId="166" fontId="83" fillId="0" borderId="0" applyFont="0" applyFill="0" applyBorder="0" applyAlignment="0" applyProtection="0">
      <alignment vertical="center"/>
    </xf>
    <xf numFmtId="166" fontId="11" fillId="0" borderId="0" applyFont="0" applyFill="0" applyBorder="0" applyAlignment="0" applyProtection="0">
      <alignment vertical="center"/>
    </xf>
    <xf numFmtId="191" fontId="58" fillId="0" borderId="0"/>
    <xf numFmtId="192" fontId="84" fillId="0" borderId="0"/>
    <xf numFmtId="174" fontId="11" fillId="0" borderId="0" applyNumberFormat="0" applyFont="0" applyFill="0" applyBorder="0" applyAlignment="0" applyProtection="0"/>
    <xf numFmtId="192" fontId="84" fillId="0" borderId="0"/>
    <xf numFmtId="174" fontId="11" fillId="0" borderId="0" applyNumberFormat="0" applyFont="0" applyFill="0" applyBorder="0" applyAlignment="0" applyProtection="0"/>
    <xf numFmtId="192" fontId="84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2" fontId="84" fillId="0" borderId="0"/>
    <xf numFmtId="192" fontId="84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1" fontId="84" fillId="0" borderId="0"/>
    <xf numFmtId="174" fontId="11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174" fontId="8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3" fontId="11" fillId="0" borderId="0" applyFont="0" applyFill="0" applyBorder="0" applyAlignment="0" applyProtection="0"/>
    <xf numFmtId="174" fontId="86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5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87" fillId="0" borderId="0" applyNumberFormat="0" applyAlignment="0">
      <alignment horizontal="left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88" fillId="0" borderId="0" applyNumberFormat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3" fontId="4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8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3" fontId="4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85" fillId="0" borderId="0" applyNumberForma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4" fontId="58" fillId="0" borderId="0"/>
    <xf numFmtId="195" fontId="84" fillId="0" borderId="0"/>
    <xf numFmtId="174" fontId="11" fillId="0" borderId="0" applyNumberFormat="0" applyFont="0" applyFill="0" applyBorder="0" applyAlignment="0" applyProtection="0"/>
    <xf numFmtId="195" fontId="84" fillId="0" borderId="0"/>
    <xf numFmtId="174" fontId="11" fillId="0" borderId="0" applyNumberFormat="0" applyFont="0" applyFill="0" applyBorder="0" applyAlignment="0" applyProtection="0"/>
    <xf numFmtId="195" fontId="84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5" fontId="84" fillId="0" borderId="0"/>
    <xf numFmtId="195" fontId="84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4" fontId="84" fillId="0" borderId="0"/>
    <xf numFmtId="174" fontId="11" fillId="0" borderId="0" applyNumberFormat="0" applyFont="0" applyFill="0" applyBorder="0" applyAlignment="0" applyProtection="0"/>
    <xf numFmtId="3" fontId="89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5" fontId="9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4" fontId="9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38" fontId="90" fillId="0" borderId="13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6" fontId="58" fillId="0" borderId="0"/>
    <xf numFmtId="197" fontId="84" fillId="0" borderId="0"/>
    <xf numFmtId="174" fontId="11" fillId="0" borderId="0" applyNumberFormat="0" applyFont="0" applyFill="0" applyBorder="0" applyAlignment="0" applyProtection="0"/>
    <xf numFmtId="197" fontId="84" fillId="0" borderId="0"/>
    <xf numFmtId="174" fontId="11" fillId="0" borderId="0" applyNumberFormat="0" applyFont="0" applyFill="0" applyBorder="0" applyAlignment="0" applyProtection="0"/>
    <xf numFmtId="197" fontId="84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7" fontId="84" fillId="0" borderId="0"/>
    <xf numFmtId="197" fontId="84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96" fontId="84" fillId="0" borderId="0"/>
    <xf numFmtId="174" fontId="11" fillId="0" borderId="0" applyNumberFormat="0" applyFont="0" applyFill="0" applyBorder="0" applyAlignment="0" applyProtection="0"/>
    <xf numFmtId="3" fontId="93" fillId="0" borderId="14" applyNumberFormat="0" applyFont="0" applyFill="0" applyBorder="0" applyAlignment="0">
      <alignment horizont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4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4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45" fillId="0" borderId="0" applyFill="0" applyBorder="0" applyAlignment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8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45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9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5" fillId="0" borderId="0" applyNumberFormat="0" applyAlignment="0">
      <alignment horizontal="left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2" fillId="0" borderId="0"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7" fillId="0" borderId="0" applyNumberFormat="0" applyFill="0" applyBorder="0" applyAlignment="0" applyProtection="0">
      <alignment vertical="top"/>
      <protection locked="0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38" fontId="99" fillId="29" borderId="0" applyNumberFormat="0" applyBorder="0" applyAlignment="0" applyProtection="0"/>
    <xf numFmtId="38" fontId="100" fillId="29" borderId="0" applyNumberFormat="0" applyBorder="0" applyAlignment="0" applyProtection="0"/>
    <xf numFmtId="174" fontId="11" fillId="0" borderId="0" applyNumberFormat="0" applyFont="0" applyFill="0" applyBorder="0" applyAlignment="0" applyProtection="0"/>
    <xf numFmtId="38" fontId="100" fillId="29" borderId="0" applyNumberFormat="0" applyBorder="0" applyAlignment="0" applyProtection="0"/>
    <xf numFmtId="174" fontId="11" fillId="0" borderId="0" applyNumberFormat="0" applyFont="0" applyFill="0" applyBorder="0" applyAlignment="0" applyProtection="0"/>
    <xf numFmtId="38" fontId="100" fillId="29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38" fontId="100" fillId="29" borderId="0" applyNumberFormat="0" applyBorder="0" applyAlignment="0" applyProtection="0"/>
    <xf numFmtId="38" fontId="100" fillId="29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38" fontId="100" fillId="29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01" fillId="0" borderId="0">
      <alignment horizontal="left"/>
    </xf>
    <xf numFmtId="174" fontId="11" fillId="0" borderId="0" applyNumberFormat="0" applyFont="0" applyFill="0" applyBorder="0" applyAlignment="0" applyProtection="0"/>
    <xf numFmtId="0" fontId="102" fillId="0" borderId="15" applyNumberFormat="0" applyAlignment="0" applyProtection="0">
      <alignment horizontal="left"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02" fillId="0" borderId="6">
      <alignment horizontal="left" vertical="center"/>
    </xf>
    <xf numFmtId="0" fontId="102" fillId="0" borderId="6">
      <alignment horizontal="left" vertical="center"/>
    </xf>
    <xf numFmtId="0" fontId="102" fillId="0" borderId="6">
      <alignment horizontal="left"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03" fillId="0" borderId="16" applyNumberFormat="0" applyFill="0" applyAlignment="0" applyProtection="0">
      <alignment vertical="center"/>
    </xf>
    <xf numFmtId="174" fontId="10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0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0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4" fillId="0" borderId="17" applyNumberFormat="0" applyFill="0" applyAlignment="0" applyProtection="0">
      <alignment vertical="center"/>
    </xf>
    <xf numFmtId="174" fontId="10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05" fillId="0" borderId="18" applyNumberFormat="0" applyFill="0" applyAlignment="0" applyProtection="0">
      <alignment vertical="center"/>
    </xf>
    <xf numFmtId="174" fontId="106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06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06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6" fillId="0" borderId="18" applyNumberFormat="0" applyFill="0" applyAlignment="0" applyProtection="0">
      <alignment vertical="center"/>
    </xf>
    <xf numFmtId="174" fontId="106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6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07" fillId="0" borderId="19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8" fillId="0" borderId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2" fillId="0" borderId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09" fillId="0" borderId="20">
      <alignment horizontal="center"/>
    </xf>
    <xf numFmtId="174" fontId="11" fillId="0" borderId="0" applyNumberFormat="0" applyFont="0" applyFill="0" applyBorder="0" applyAlignment="0" applyProtection="0"/>
    <xf numFmtId="174" fontId="109" fillId="0" borderId="0">
      <alignment horizontal="center"/>
    </xf>
    <xf numFmtId="174" fontId="11" fillId="0" borderId="0" applyNumberFormat="0" applyFont="0" applyFill="0" applyBorder="0" applyAlignment="0" applyProtection="0"/>
    <xf numFmtId="174" fontId="110" fillId="0" borderId="12" applyNumberFormat="0" applyFill="0" applyBorder="0" applyAlignment="0" applyProtection="0">
      <alignment horizontal="left" vertical="top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1" fillId="0" borderId="0" applyNumberFormat="0" applyFill="0" applyBorder="0" applyAlignment="0" applyProtection="0">
      <alignment vertical="top"/>
      <protection locked="0"/>
    </xf>
    <xf numFmtId="174" fontId="54" fillId="0" borderId="0" applyNumberFormat="0" applyFill="0" applyBorder="0" applyAlignment="0" applyProtection="0">
      <alignment vertical="top"/>
      <protection locked="0"/>
    </xf>
    <xf numFmtId="0" fontId="112" fillId="14" borderId="21" applyNumberFormat="0" applyAlignment="0" applyProtection="0">
      <alignment vertical="center"/>
    </xf>
    <xf numFmtId="10" fontId="99" fillId="30" borderId="22" applyNumberFormat="0" applyBorder="0" applyAlignment="0" applyProtection="0"/>
    <xf numFmtId="10" fontId="100" fillId="30" borderId="22" applyNumberFormat="0" applyBorder="0" applyAlignment="0" applyProtection="0"/>
    <xf numFmtId="174" fontId="11" fillId="0" borderId="0" applyNumberFormat="0" applyFont="0" applyFill="0" applyBorder="0" applyAlignment="0" applyProtection="0"/>
    <xf numFmtId="10" fontId="100" fillId="30" borderId="22" applyNumberFormat="0" applyBorder="0" applyAlignment="0" applyProtection="0"/>
    <xf numFmtId="174" fontId="11" fillId="0" borderId="0" applyNumberFormat="0" applyFont="0" applyFill="0" applyBorder="0" applyAlignment="0" applyProtection="0"/>
    <xf numFmtId="10" fontId="100" fillId="30" borderId="22" applyNumberForma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100" fillId="30" borderId="22" applyNumberFormat="0" applyBorder="0" applyAlignment="0" applyProtection="0"/>
    <xf numFmtId="10" fontId="100" fillId="30" borderId="22" applyNumberFormat="0" applyBorder="0" applyAlignment="0" applyProtection="0"/>
    <xf numFmtId="10" fontId="99" fillId="30" borderId="22" applyNumberFormat="0" applyBorder="0" applyAlignment="0" applyProtection="0"/>
    <xf numFmtId="174" fontId="11" fillId="0" borderId="0" applyNumberFormat="0" applyFont="0" applyFill="0" applyBorder="0" applyAlignment="0" applyProtection="0"/>
    <xf numFmtId="10" fontId="99" fillId="30" borderId="22" applyNumberForma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100" fillId="30" borderId="22" applyNumberFormat="0" applyBorder="0" applyAlignment="0" applyProtection="0"/>
    <xf numFmtId="174" fontId="11" fillId="0" borderId="0" applyNumberFormat="0" applyFont="0" applyFill="0" applyBorder="0" applyAlignment="0" applyProtection="0"/>
    <xf numFmtId="0" fontId="112" fillId="14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4" fontId="11" fillId="31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3" fillId="14" borderId="21" applyNumberFormat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81" fontId="11" fillId="0" borderId="0"/>
    <xf numFmtId="175" fontId="45" fillId="0" borderId="0" applyFill="0" applyBorder="0" applyAlignment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ill="0" applyBorder="0" applyAlignment="0"/>
    <xf numFmtId="174" fontId="11" fillId="0" borderId="0" applyNumberFormat="0" applyFont="0" applyFill="0" applyBorder="0" applyAlignment="0" applyProtection="0"/>
    <xf numFmtId="18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45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9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4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4" fillId="0" borderId="23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4" fontId="11" fillId="32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98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174" fontId="115" fillId="0" borderId="20"/>
    <xf numFmtId="174" fontId="11" fillId="0" borderId="0" applyNumberFormat="0" applyFont="0" applyFill="0" applyBorder="0" applyAlignment="0" applyProtection="0"/>
    <xf numFmtId="174" fontId="116" fillId="0" borderId="3" applyNumberFormat="0" applyFill="0" applyBorder="0" applyAlignment="0" applyProtection="0">
      <alignment horizontal="center" wrapText="1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0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202" fontId="56" fillId="0" borderId="0" applyFont="0" applyFill="0" applyBorder="0" applyAlignment="0" applyProtection="0"/>
    <xf numFmtId="203" fontId="56" fillId="0" borderId="0" applyFont="0" applyFill="0" applyBorder="0" applyAlignment="0" applyProtection="0"/>
    <xf numFmtId="200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0" fontId="117" fillId="3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8" fillId="0" borderId="0" applyNumberForma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37" fontId="119" fillId="0" borderId="0"/>
    <xf numFmtId="174" fontId="63" fillId="0" borderId="0"/>
    <xf numFmtId="185" fontId="120" fillId="0" borderId="0"/>
    <xf numFmtId="185" fontId="120" fillId="0" borderId="0"/>
    <xf numFmtId="174" fontId="11" fillId="0" borderId="0" applyNumberFormat="0" applyFont="0" applyFill="0" applyBorder="0" applyAlignment="0" applyProtection="0"/>
    <xf numFmtId="185" fontId="120" fillId="0" borderId="0"/>
    <xf numFmtId="174" fontId="11" fillId="0" borderId="0" applyNumberFormat="0" applyFont="0" applyFill="0" applyBorder="0" applyAlignment="0" applyProtection="0"/>
    <xf numFmtId="185" fontId="12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5" fontId="120" fillId="0" borderId="0"/>
    <xf numFmtId="185" fontId="120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5" fontId="120" fillId="0" borderId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6" fillId="0" borderId="0"/>
    <xf numFmtId="174" fontId="43" fillId="0" borderId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3" fillId="0" borderId="0"/>
    <xf numFmtId="174" fontId="43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81" fontId="122" fillId="0" borderId="0"/>
    <xf numFmtId="181" fontId="83" fillId="0" borderId="0">
      <alignment vertical="center"/>
    </xf>
    <xf numFmtId="204" fontId="83" fillId="0" borderId="0"/>
    <xf numFmtId="181" fontId="123" fillId="0" borderId="0">
      <alignment vertical="center"/>
    </xf>
    <xf numFmtId="181" fontId="83" fillId="0" borderId="0"/>
    <xf numFmtId="181" fontId="83" fillId="0" borderId="0"/>
    <xf numFmtId="181" fontId="122" fillId="0" borderId="0">
      <alignment vertical="center"/>
    </xf>
    <xf numFmtId="181" fontId="122" fillId="0" borderId="0">
      <alignment vertical="center"/>
    </xf>
    <xf numFmtId="204" fontId="124" fillId="0" borderId="0"/>
    <xf numFmtId="0" fontId="41" fillId="0" borderId="0">
      <alignment vertical="center"/>
    </xf>
    <xf numFmtId="174" fontId="11" fillId="0" borderId="0" applyNumberFormat="0" applyFont="0" applyFill="0" applyBorder="0" applyAlignment="0" applyProtection="0"/>
    <xf numFmtId="181" fontId="83" fillId="0" borderId="0">
      <alignment vertical="center"/>
    </xf>
    <xf numFmtId="0" fontId="123" fillId="0" borderId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80" fillId="0" borderId="0">
      <alignment vertical="center"/>
    </xf>
    <xf numFmtId="174" fontId="11" fillId="0" borderId="0" applyNumberFormat="0" applyFont="0" applyFill="0" applyBorder="0" applyAlignment="0" applyProtection="0"/>
    <xf numFmtId="181" fontId="83" fillId="0" borderId="0"/>
    <xf numFmtId="0" fontId="125" fillId="0" borderId="0">
      <alignment vertical="center"/>
    </xf>
    <xf numFmtId="174" fontId="126" fillId="0" borderId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27" fillId="0" borderId="0">
      <alignment vertical="center"/>
    </xf>
    <xf numFmtId="181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83" fillId="0" borderId="0">
      <alignment vertical="center"/>
    </xf>
    <xf numFmtId="181" fontId="11" fillId="0" borderId="0"/>
    <xf numFmtId="181" fontId="11" fillId="0" borderId="0"/>
    <xf numFmtId="0" fontId="128" fillId="0" borderId="0">
      <alignment vertical="center"/>
    </xf>
    <xf numFmtId="174" fontId="44" fillId="0" borderId="0"/>
    <xf numFmtId="0" fontId="129" fillId="0" borderId="0"/>
    <xf numFmtId="0" fontId="11" fillId="34" borderId="24" applyNumberFormat="0" applyFont="0" applyAlignment="0" applyProtection="0">
      <alignment vertical="center"/>
    </xf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41" fillId="34" borderId="24" applyNumberFormat="0" applyFont="0" applyAlignment="0" applyProtection="0">
      <alignment vertical="center"/>
    </xf>
    <xf numFmtId="0" fontId="1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99" fillId="0" borderId="12" applyNumberFormat="0" applyFill="0" applyBorder="0" applyAlignment="0" applyProtection="0">
      <alignment horizontal="left" vertical="top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30" fillId="35" borderId="25" applyNumberFormat="0" applyAlignment="0" applyProtection="0">
      <alignment vertical="center"/>
    </xf>
    <xf numFmtId="0" fontId="130" fillId="35" borderId="25" applyNumberFormat="0" applyAlignment="0" applyProtection="0">
      <alignment vertical="center"/>
    </xf>
    <xf numFmtId="0" fontId="130" fillId="35" borderId="25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4" fontId="72" fillId="0" borderId="0">
      <alignment horizontal="center" wrapText="1"/>
      <protection locked="0"/>
    </xf>
    <xf numFmtId="174" fontId="11" fillId="0" borderId="0" applyNumberFormat="0" applyFont="0" applyFill="0" applyBorder="0" applyAlignment="0" applyProtection="0"/>
    <xf numFmtId="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205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205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5" fontId="11" fillId="0" borderId="0" applyFont="0" applyFill="0" applyBorder="0" applyAlignment="0" applyProtection="0"/>
    <xf numFmtId="205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5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11" fillId="0" borderId="0" applyFont="0" applyFill="0" applyBorder="0" applyAlignment="0" applyProtection="0"/>
    <xf numFmtId="10" fontId="43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43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43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43" fillId="0" borderId="0" applyFont="0" applyFill="0" applyBorder="0" applyAlignment="0" applyProtection="0"/>
    <xf numFmtId="10" fontId="43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0" fontId="43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80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>
      <alignment vertical="center"/>
    </xf>
    <xf numFmtId="172" fontId="11" fillId="0" borderId="0" applyFill="0" applyBorder="0" applyAlignment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2" fontId="11" fillId="0" borderId="0" applyFill="0" applyBorder="0" applyAlignment="0"/>
    <xf numFmtId="174" fontId="11" fillId="0" borderId="0" applyNumberFormat="0" applyFont="0" applyFill="0" applyBorder="0" applyAlignment="0" applyProtection="0"/>
    <xf numFmtId="207" fontId="11" fillId="0" borderId="0" applyFill="0" applyBorder="0" applyAlignment="0"/>
    <xf numFmtId="207" fontId="11" fillId="0" borderId="0" applyFill="0" applyBorder="0" applyAlignment="0"/>
    <xf numFmtId="174" fontId="11" fillId="0" borderId="0" applyNumberFormat="0" applyFont="0" applyFill="0" applyBorder="0" applyAlignment="0" applyProtection="0"/>
    <xf numFmtId="207" fontId="11" fillId="0" borderId="0" applyFill="0" applyBorder="0" applyAlignment="0"/>
    <xf numFmtId="174" fontId="11" fillId="0" borderId="0" applyNumberFormat="0" applyFont="0" applyFill="0" applyBorder="0" applyAlignment="0" applyProtection="0"/>
    <xf numFmtId="207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7" fontId="11" fillId="0" borderId="0" applyFill="0" applyBorder="0" applyAlignment="0"/>
    <xf numFmtId="207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7" fontId="11" fillId="0" borderId="0" applyFill="0" applyBorder="0" applyAlignment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6" fontId="131" fillId="0" borderId="0" applyFill="0" applyBorder="0" applyAlignment="0"/>
    <xf numFmtId="174" fontId="11" fillId="0" borderId="0" applyNumberFormat="0" applyFont="0" applyFill="0" applyBorder="0" applyAlignment="0" applyProtection="0"/>
    <xf numFmtId="4" fontId="90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32" fillId="36" borderId="0" applyNumberFormat="0" applyFont="0" applyBorder="0" applyAlignment="0">
      <alignment horizontal="center"/>
    </xf>
    <xf numFmtId="174" fontId="11" fillId="0" borderId="0" applyNumberFormat="0" applyFont="0" applyFill="0" applyBorder="0" applyAlignment="0" applyProtection="0"/>
    <xf numFmtId="208" fontId="133" fillId="0" borderId="0" applyNumberFormat="0" applyFill="0" applyBorder="0" applyAlignment="0" applyProtection="0">
      <alignment horizontal="left"/>
    </xf>
    <xf numFmtId="174" fontId="11" fillId="0" borderId="0" applyNumberFormat="0" applyFont="0" applyFill="0" applyBorder="0" applyAlignment="0" applyProtection="0"/>
    <xf numFmtId="174" fontId="132" fillId="1" borderId="6" applyNumberFormat="0" applyFont="0" applyAlignment="0">
      <alignment horizontal="center"/>
    </xf>
    <xf numFmtId="174" fontId="11" fillId="0" borderId="0" applyNumberFormat="0" applyFont="0" applyFill="0" applyBorder="0" applyAlignment="0" applyProtection="0"/>
    <xf numFmtId="0" fontId="134" fillId="0" borderId="0" applyNumberForma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89" fillId="0" borderId="0" applyNumberFormat="0" applyFill="0" applyBorder="0" applyAlignment="0">
      <alignment horizontal="center"/>
    </xf>
    <xf numFmtId="174" fontId="11" fillId="0" borderId="0" applyNumberFormat="0" applyFont="0" applyFill="0" applyBorder="0" applyAlignment="0" applyProtection="0"/>
    <xf numFmtId="0" fontId="11" fillId="0" borderId="0"/>
    <xf numFmtId="174" fontId="43" fillId="0" borderId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3" fillId="0" borderId="0"/>
    <xf numFmtId="174" fontId="43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115" fillId="0" borderId="0"/>
    <xf numFmtId="174" fontId="11" fillId="0" borderId="0" applyNumberFormat="0" applyFont="0" applyFill="0" applyBorder="0" applyAlignment="0" applyProtection="0"/>
    <xf numFmtId="40" fontId="135" fillId="0" borderId="0" applyBorder="0">
      <alignment horizontal="right"/>
    </xf>
    <xf numFmtId="174" fontId="11" fillId="0" borderId="0" applyNumberFormat="0" applyFont="0" applyFill="0" applyBorder="0" applyAlignment="0" applyProtection="0"/>
    <xf numFmtId="49" fontId="9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9" fontId="11" fillId="0" borderId="0" applyFill="0" applyBorder="0" applyAlignment="0"/>
    <xf numFmtId="209" fontId="11" fillId="0" borderId="0" applyFill="0" applyBorder="0" applyAlignment="0"/>
    <xf numFmtId="174" fontId="11" fillId="0" borderId="0" applyNumberFormat="0" applyFont="0" applyFill="0" applyBorder="0" applyAlignment="0" applyProtection="0"/>
    <xf numFmtId="209" fontId="11" fillId="0" borderId="0" applyFill="0" applyBorder="0" applyAlignment="0"/>
    <xf numFmtId="174" fontId="11" fillId="0" borderId="0" applyNumberFormat="0" applyFont="0" applyFill="0" applyBorder="0" applyAlignment="0" applyProtection="0"/>
    <xf numFmtId="209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9" fontId="11" fillId="0" borderId="0" applyFill="0" applyBorder="0" applyAlignment="0"/>
    <xf numFmtId="209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09" fontId="11" fillId="0" borderId="0" applyFill="0" applyBorder="0" applyAlignment="0"/>
    <xf numFmtId="174" fontId="11" fillId="0" borderId="0" applyNumberFormat="0" applyFont="0" applyFill="0" applyBorder="0" applyAlignment="0" applyProtection="0"/>
    <xf numFmtId="210" fontId="11" fillId="0" borderId="0" applyFill="0" applyBorder="0" applyAlignment="0"/>
    <xf numFmtId="210" fontId="11" fillId="0" borderId="0" applyFill="0" applyBorder="0" applyAlignment="0"/>
    <xf numFmtId="174" fontId="11" fillId="0" borderId="0" applyNumberFormat="0" applyFont="0" applyFill="0" applyBorder="0" applyAlignment="0" applyProtection="0"/>
    <xf numFmtId="210" fontId="11" fillId="0" borderId="0" applyFill="0" applyBorder="0" applyAlignment="0"/>
    <xf numFmtId="174" fontId="11" fillId="0" borderId="0" applyNumberFormat="0" applyFont="0" applyFill="0" applyBorder="0" applyAlignment="0" applyProtection="0"/>
    <xf numFmtId="210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10" fontId="11" fillId="0" borderId="0" applyFill="0" applyBorder="0" applyAlignment="0"/>
    <xf numFmtId="210" fontId="11" fillId="0" borderId="0" applyFill="0" applyBorder="0" applyAlignment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10" fontId="11" fillId="0" borderId="0" applyFill="0" applyBorder="0" applyAlignment="0"/>
    <xf numFmtId="174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174" fontId="138" fillId="0" borderId="2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38" fillId="0" borderId="2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38" fillId="0" borderId="2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38" fillId="0" borderId="27" applyNumberFormat="0" applyFill="0" applyAlignment="0" applyProtection="0">
      <alignment vertical="center"/>
    </xf>
    <xf numFmtId="174" fontId="138" fillId="0" borderId="27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38" fillId="0" borderId="2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1" fillId="0" borderId="0" applyNumberFormat="0" applyFon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3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0" fillId="32" borderId="28">
      <alignment horizontal="center" vertical="center"/>
      <protection locked="0"/>
    </xf>
    <xf numFmtId="174" fontId="141" fillId="32" borderId="28">
      <alignment horizontal="center" vertical="center"/>
      <protection locked="0"/>
    </xf>
    <xf numFmtId="174" fontId="11" fillId="0" borderId="0" applyNumberFormat="0" applyFont="0" applyFill="0" applyBorder="0" applyAlignment="0" applyProtection="0"/>
    <xf numFmtId="174" fontId="141" fillId="32" borderId="28">
      <alignment horizontal="center" vertical="center"/>
      <protection locked="0"/>
    </xf>
    <xf numFmtId="174" fontId="11" fillId="0" borderId="0" applyNumberFormat="0" applyFont="0" applyFill="0" applyBorder="0" applyAlignment="0" applyProtection="0"/>
    <xf numFmtId="174" fontId="141" fillId="32" borderId="28">
      <alignment horizontal="center" vertical="center"/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1" fillId="32" borderId="28">
      <alignment horizontal="center" vertical="center"/>
      <protection locked="0"/>
    </xf>
    <xf numFmtId="174" fontId="141" fillId="32" borderId="28">
      <alignment horizontal="center" vertical="center"/>
      <protection locked="0"/>
    </xf>
    <xf numFmtId="0" fontId="140" fillId="32" borderId="28">
      <alignment horizontal="center" vertical="center"/>
      <protection locked="0"/>
    </xf>
    <xf numFmtId="174" fontId="11" fillId="0" borderId="0" applyNumberFormat="0" applyFont="0" applyFill="0" applyBorder="0" applyAlignment="0" applyProtection="0"/>
    <xf numFmtId="0" fontId="140" fillId="32" borderId="28">
      <alignment horizontal="center" vertical="center"/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1" fillId="32" borderId="28">
      <alignment horizontal="center" vertical="center"/>
      <protection locked="0"/>
    </xf>
    <xf numFmtId="174" fontId="11" fillId="0" borderId="0" applyNumberFormat="0" applyFont="0" applyFill="0" applyBorder="0" applyAlignment="0" applyProtection="0"/>
    <xf numFmtId="174" fontId="11" fillId="0" borderId="0"/>
    <xf numFmtId="0" fontId="142" fillId="0" borderId="0"/>
    <xf numFmtId="177" fontId="143" fillId="0" borderId="0" applyFont="0" applyFill="0" applyBorder="0" applyAlignment="0" applyProtection="0"/>
    <xf numFmtId="178" fontId="143" fillId="0" borderId="0" applyFont="0" applyFill="0" applyBorder="0" applyAlignment="0" applyProtection="0"/>
    <xf numFmtId="0" fontId="66" fillId="2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66" fillId="2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123" fillId="0" borderId="0" applyFon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82" fillId="0" borderId="0" applyFont="0" applyFill="0" applyBorder="0" applyAlignment="0" applyProtection="0"/>
    <xf numFmtId="9" fontId="12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>
      <alignment vertical="center"/>
    </xf>
    <xf numFmtId="9" fontId="83" fillId="0" borderId="0" applyFont="0" applyFill="0" applyBorder="0" applyAlignment="0" applyProtection="0">
      <alignment vertical="center"/>
    </xf>
    <xf numFmtId="174" fontId="41" fillId="34" borderId="24" applyNumberFormat="0" applyFont="0" applyAlignment="0" applyProtection="0">
      <alignment vertical="center"/>
    </xf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1" fillId="34" borderId="24" applyNumberFormat="0" applyFont="0" applyAlignment="0" applyProtection="0">
      <alignment vertical="center"/>
    </xf>
    <xf numFmtId="174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1" fillId="0" borderId="0" applyNumberFormat="0" applyFill="0" applyBorder="0" applyAlignment="0" applyProtection="0">
      <alignment vertical="top"/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0" fontId="103" fillId="0" borderId="16" applyNumberFormat="0" applyFill="0" applyAlignment="0" applyProtection="0">
      <alignment vertical="center"/>
    </xf>
    <xf numFmtId="0" fontId="103" fillId="0" borderId="16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05" fillId="0" borderId="18" applyNumberFormat="0" applyFill="0" applyAlignment="0" applyProtection="0">
      <alignment vertical="center"/>
    </xf>
    <xf numFmtId="0" fontId="105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07" fillId="0" borderId="19" applyNumberFormat="0" applyFill="0" applyAlignment="0" applyProtection="0">
      <alignment vertical="center"/>
    </xf>
    <xf numFmtId="0" fontId="107" fillId="0" borderId="19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136" fillId="0" borderId="0" applyNumberFormat="0" applyFill="0" applyBorder="0" applyAlignment="0" applyProtection="0">
      <alignment vertical="center"/>
    </xf>
    <xf numFmtId="174" fontId="10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06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4" fillId="0" borderId="29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4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5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1" fillId="0" borderId="0"/>
    <xf numFmtId="0" fontId="146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7" fillId="35" borderId="21" applyNumberFormat="0" applyAlignment="0" applyProtection="0">
      <alignment vertical="center"/>
    </xf>
    <xf numFmtId="0" fontId="147" fillId="35" borderId="21" applyNumberFormat="0" applyAlignment="0" applyProtection="0">
      <alignment vertical="center"/>
    </xf>
    <xf numFmtId="0" fontId="147" fillId="35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1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0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1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50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9" fillId="10" borderId="0" applyNumberFormat="0" applyBorder="0" applyAlignment="0" applyProtection="0">
      <alignment vertical="center"/>
    </xf>
    <xf numFmtId="174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81" fontId="149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0" fontId="149" fillId="10" borderId="0" applyNumberFormat="0" applyBorder="0" applyAlignment="0" applyProtection="0">
      <alignment vertical="center"/>
    </xf>
    <xf numFmtId="174" fontId="41" fillId="0" borderId="0"/>
    <xf numFmtId="174" fontId="11" fillId="0" borderId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67" fillId="2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67" fillId="2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54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7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58" fillId="11" borderId="0" applyNumberFormat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181" fontId="83" fillId="11" borderId="0" applyNumberFormat="0" applyBorder="0" applyAlignment="0" applyProtection="0">
      <alignment vertical="center"/>
    </xf>
    <xf numFmtId="174" fontId="15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9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160" fillId="11" borderId="0" applyNumberFormat="0" applyBorder="0" applyAlignment="0" applyProtection="0"/>
    <xf numFmtId="174" fontId="15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0" fillId="11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5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1" fillId="11" borderId="0" applyNumberFormat="0" applyBorder="0" applyAlignment="0" applyProtection="0">
      <alignment vertical="center"/>
    </xf>
    <xf numFmtId="174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83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61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83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160" fillId="11" borderId="0" applyNumberFormat="0" applyBorder="0" applyAlignment="0" applyProtection="0">
      <alignment vertical="center"/>
    </xf>
    <xf numFmtId="181" fontId="160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8" fillId="11" borderId="0" applyNumberFormat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174" fontId="156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55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55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174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9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81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98" fillId="11" borderId="0" applyNumberFormat="0" applyBorder="0" applyAlignment="0" applyProtection="0">
      <alignment vertical="center"/>
    </xf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56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0" fillId="0" borderId="1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73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162" fillId="10" borderId="0" applyNumberFormat="0" applyBorder="0" applyAlignment="0" applyProtection="0"/>
    <xf numFmtId="0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181" fontId="83" fillId="10" borderId="0" applyNumberFormat="0" applyBorder="0" applyAlignment="0" applyProtection="0">
      <alignment vertical="center"/>
    </xf>
    <xf numFmtId="0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2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164" fillId="10" borderId="0" applyNumberFormat="0" applyBorder="0" applyAlignment="0" applyProtection="0"/>
    <xf numFmtId="174" fontId="162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4" fillId="10" borderId="0" applyNumberFormat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2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174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5" fillId="10" borderId="0" applyNumberFormat="0" applyBorder="0" applyAlignment="0" applyProtection="0">
      <alignment vertical="center"/>
    </xf>
    <xf numFmtId="174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65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6" fillId="10" borderId="0" applyNumberFormat="0" applyBorder="0" applyAlignment="0" applyProtection="0"/>
    <xf numFmtId="181" fontId="164" fillId="10" borderId="0" applyNumberFormat="0" applyBorder="0" applyAlignment="0" applyProtection="0">
      <alignment vertical="center"/>
    </xf>
    <xf numFmtId="181" fontId="164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6" fillId="10" borderId="0" applyNumberFormat="0" applyBorder="0" applyAlignment="0" applyProtection="0"/>
    <xf numFmtId="174" fontId="162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63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48" fillId="1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81" fontId="83" fillId="10" borderId="0" applyNumberFormat="0" applyBorder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0" fontId="137" fillId="0" borderId="26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37" fillId="0" borderId="26" applyNumberFormat="0" applyFill="0" applyAlignment="0" applyProtection="0">
      <alignment vertical="center"/>
    </xf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6" fontId="56" fillId="0" borderId="0" applyFont="0" applyFill="0" applyBorder="0" applyAlignment="0" applyProtection="0"/>
    <xf numFmtId="0" fontId="76" fillId="27" borderId="21" applyNumberFormat="0" applyAlignment="0" applyProtection="0">
      <alignment vertical="center"/>
    </xf>
    <xf numFmtId="0" fontId="76" fillId="27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76" fillId="27" borderId="21" applyNumberFormat="0" applyAlignment="0" applyProtection="0">
      <alignment vertical="center"/>
    </xf>
    <xf numFmtId="174" fontId="167" fillId="35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78" fillId="28" borderId="11" applyNumberFormat="0" applyAlignment="0" applyProtection="0">
      <alignment vertical="center"/>
    </xf>
    <xf numFmtId="0" fontId="78" fillId="28" borderId="1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8" fillId="28" borderId="1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69" fillId="0" borderId="0" applyNumberFormat="0" applyFill="0" applyBorder="0" applyAlignment="0" applyProtection="0">
      <alignment vertical="center"/>
    </xf>
    <xf numFmtId="174" fontId="170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96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71" fillId="0" borderId="0" applyNumberFormat="0" applyFill="0" applyBorder="0" applyAlignment="0" applyProtection="0">
      <alignment vertical="center"/>
    </xf>
    <xf numFmtId="174" fontId="172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3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71" fillId="0" borderId="0" applyNumberFormat="0" applyFill="0" applyBorder="0" applyAlignment="0" applyProtection="0">
      <alignment vertical="center"/>
    </xf>
    <xf numFmtId="174" fontId="171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71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71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71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71" fillId="0" borderId="0" applyNumberFormat="0" applyFill="0" applyBorder="0" applyAlignment="0" applyProtection="0">
      <alignment vertical="center"/>
    </xf>
    <xf numFmtId="174" fontId="171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73" fillId="0" borderId="23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14" fillId="0" borderId="23" applyNumberFormat="0" applyFill="0" applyAlignment="0" applyProtection="0">
      <alignment vertical="center"/>
    </xf>
    <xf numFmtId="0" fontId="114" fillId="0" borderId="23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40" fontId="174" fillId="0" borderId="0" applyFont="0" applyFill="0" applyBorder="0" applyAlignment="0" applyProtection="0"/>
    <xf numFmtId="38" fontId="174" fillId="0" borderId="0" applyFont="0" applyFill="0" applyBorder="0" applyAlignment="0" applyProtection="0"/>
    <xf numFmtId="211" fontId="88" fillId="0" borderId="0"/>
    <xf numFmtId="43" fontId="63" fillId="0" borderId="0" applyFont="0" applyFill="0" applyBorder="0" applyAlignment="0" applyProtection="0"/>
    <xf numFmtId="178" fontId="123" fillId="0" borderId="0" applyFont="0" applyFill="0" applyBorder="0" applyAlignment="0" applyProtection="0">
      <alignment vertical="center"/>
    </xf>
    <xf numFmtId="166" fontId="83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67" fillId="23" borderId="0" applyNumberFormat="0" applyBorder="0" applyAlignment="0" applyProtection="0">
      <alignment vertical="center"/>
    </xf>
    <xf numFmtId="174" fontId="68" fillId="2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4" borderId="0" applyNumberFormat="0" applyBorder="0" applyAlignment="0" applyProtection="0">
      <alignment vertical="center"/>
    </xf>
    <xf numFmtId="174" fontId="68" fillId="24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5" borderId="0" applyNumberFormat="0" applyBorder="0" applyAlignment="0" applyProtection="0">
      <alignment vertical="center"/>
    </xf>
    <xf numFmtId="174" fontId="68" fillId="25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0" borderId="0" applyNumberFormat="0" applyBorder="0" applyAlignment="0" applyProtection="0">
      <alignment vertical="center"/>
    </xf>
    <xf numFmtId="174" fontId="68" fillId="20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1" borderId="0" applyNumberFormat="0" applyBorder="0" applyAlignment="0" applyProtection="0">
      <alignment vertical="center"/>
    </xf>
    <xf numFmtId="174" fontId="68" fillId="2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67" fillId="26" borderId="0" applyNumberFormat="0" applyBorder="0" applyAlignment="0" applyProtection="0">
      <alignment vertical="center"/>
    </xf>
    <xf numFmtId="174" fontId="68" fillId="26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204" fontId="142" fillId="0" borderId="0" applyFont="0" applyFill="0" applyBorder="0" applyAlignment="0" applyProtection="0"/>
    <xf numFmtId="212" fontId="142" fillId="0" borderId="0" applyFont="0" applyFill="0" applyBorder="0" applyAlignment="0" applyProtection="0"/>
    <xf numFmtId="0" fontId="117" fillId="33" borderId="0" applyNumberFormat="0" applyBorder="0" applyAlignment="0" applyProtection="0">
      <alignment vertical="center"/>
    </xf>
    <xf numFmtId="0" fontId="117" fillId="3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75" fillId="35" borderId="25" applyNumberFormat="0" applyAlignment="0" applyProtection="0">
      <alignment vertical="center"/>
    </xf>
    <xf numFmtId="0" fontId="175" fillId="35" borderId="25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75" fillId="35" borderId="25" applyNumberFormat="0" applyAlignment="0" applyProtection="0">
      <alignment vertical="center"/>
    </xf>
    <xf numFmtId="0" fontId="176" fillId="14" borderId="21" applyNumberFormat="0" applyAlignment="0" applyProtection="0">
      <alignment vertical="center"/>
    </xf>
    <xf numFmtId="0" fontId="176" fillId="14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76" fillId="14" borderId="21" applyNumberFormat="0" applyAlignment="0" applyProtection="0">
      <alignment vertical="center"/>
    </xf>
    <xf numFmtId="174" fontId="175" fillId="35" borderId="25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76" fillId="14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9" fillId="0" borderId="0" applyNumberFormat="0" applyFill="0" applyBorder="0" applyAlignment="0" applyProtection="0">
      <alignment vertical="center"/>
    </xf>
    <xf numFmtId="174" fontId="16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6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69" fillId="0" borderId="0" applyNumberFormat="0" applyFill="0" applyBorder="0" applyAlignment="0" applyProtection="0">
      <alignment vertical="center"/>
    </xf>
    <xf numFmtId="174" fontId="169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4" fontId="142" fillId="0" borderId="0" applyFont="0" applyFill="0" applyBorder="0" applyAlignment="0" applyProtection="0"/>
    <xf numFmtId="166" fontId="142" fillId="0" borderId="0" applyFont="0" applyFill="0" applyBorder="0" applyAlignment="0" applyProtection="0"/>
    <xf numFmtId="0" fontId="11" fillId="34" borderId="24" applyNumberFormat="0" applyFont="0" applyAlignment="0" applyProtection="0">
      <alignment vertical="center"/>
    </xf>
    <xf numFmtId="0" fontId="11" fillId="34" borderId="24" applyNumberFormat="0" applyFont="0" applyAlignment="0" applyProtection="0">
      <alignment vertical="center"/>
    </xf>
    <xf numFmtId="0" fontId="1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9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56" fillId="0" borderId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43" fillId="0" borderId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3" fillId="0" borderId="0"/>
    <xf numFmtId="174" fontId="43" fillId="0" borderId="0"/>
    <xf numFmtId="174" fontId="11" fillId="0" borderId="0"/>
    <xf numFmtId="174" fontId="11" fillId="0" borderId="0"/>
    <xf numFmtId="0" fontId="11" fillId="0" borderId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43" fillId="0" borderId="0"/>
    <xf numFmtId="174" fontId="11" fillId="0" borderId="0" applyNumberFormat="0" applyFont="0" applyFill="0" applyBorder="0" applyAlignment="0" applyProtection="0"/>
    <xf numFmtId="174" fontId="11" fillId="0" borderId="0"/>
    <xf numFmtId="174" fontId="123" fillId="0" borderId="0">
      <alignment vertical="center"/>
    </xf>
    <xf numFmtId="174" fontId="11" fillId="0" borderId="0"/>
    <xf numFmtId="174" fontId="123" fillId="0" borderId="0">
      <alignment vertical="center"/>
    </xf>
    <xf numFmtId="181" fontId="83" fillId="0" borderId="0">
      <alignment vertical="center"/>
    </xf>
    <xf numFmtId="174" fontId="82" fillId="0" borderId="0"/>
    <xf numFmtId="174" fontId="41" fillId="0" borderId="0"/>
    <xf numFmtId="174" fontId="63" fillId="0" borderId="0">
      <alignment vertical="center"/>
    </xf>
    <xf numFmtId="181" fontId="152" fillId="0" borderId="0"/>
    <xf numFmtId="174" fontId="177" fillId="0" borderId="0">
      <alignment vertical="center"/>
    </xf>
    <xf numFmtId="181" fontId="123" fillId="0" borderId="0">
      <alignment vertical="center"/>
    </xf>
    <xf numFmtId="181" fontId="83" fillId="0" borderId="0">
      <alignment vertical="center"/>
    </xf>
    <xf numFmtId="181" fontId="83" fillId="0" borderId="0">
      <alignment vertical="center"/>
    </xf>
    <xf numFmtId="181" fontId="83" fillId="0" borderId="0">
      <alignment vertical="center"/>
    </xf>
    <xf numFmtId="181" fontId="83" fillId="0" borderId="0">
      <alignment vertical="center"/>
    </xf>
    <xf numFmtId="181" fontId="83" fillId="0" borderId="0">
      <alignment vertical="center"/>
    </xf>
    <xf numFmtId="174" fontId="11" fillId="0" borderId="0" applyNumberFormat="0" applyFont="0" applyFill="0" applyBorder="0" applyAlignment="0" applyProtection="0"/>
    <xf numFmtId="174" fontId="8" fillId="0" borderId="0">
      <alignment vertical="center"/>
    </xf>
    <xf numFmtId="174" fontId="8" fillId="0" borderId="0">
      <alignment vertical="center"/>
    </xf>
    <xf numFmtId="181" fontId="83" fillId="0" borderId="0">
      <alignment vertical="center"/>
    </xf>
    <xf numFmtId="181" fontId="83" fillId="0" borderId="0">
      <alignment vertical="center"/>
    </xf>
    <xf numFmtId="174" fontId="41" fillId="0" borderId="0">
      <alignment vertical="center"/>
    </xf>
    <xf numFmtId="181" fontId="9" fillId="0" borderId="0">
      <alignment vertical="center"/>
    </xf>
    <xf numFmtId="174" fontId="11" fillId="0" borderId="0"/>
    <xf numFmtId="174" fontId="41" fillId="0" borderId="0">
      <alignment vertical="center"/>
    </xf>
    <xf numFmtId="0" fontId="11" fillId="0" borderId="0"/>
    <xf numFmtId="0" fontId="178" fillId="0" borderId="0">
      <alignment vertical="center"/>
    </xf>
    <xf numFmtId="181" fontId="83" fillId="0" borderId="0">
      <alignment vertical="center"/>
    </xf>
    <xf numFmtId="181" fontId="152" fillId="0" borderId="0">
      <alignment vertical="center"/>
    </xf>
    <xf numFmtId="0" fontId="179" fillId="0" borderId="0">
      <alignment vertical="center"/>
    </xf>
    <xf numFmtId="0" fontId="11" fillId="0" borderId="0"/>
    <xf numFmtId="0" fontId="11" fillId="0" borderId="0"/>
    <xf numFmtId="0" fontId="179" fillId="0" borderId="0">
      <alignment vertical="center"/>
    </xf>
    <xf numFmtId="181" fontId="83" fillId="0" borderId="0"/>
    <xf numFmtId="0" fontId="123" fillId="0" borderId="0">
      <alignment vertical="center"/>
    </xf>
    <xf numFmtId="0" fontId="123" fillId="0" borderId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/>
    <xf numFmtId="174" fontId="11" fillId="0" borderId="0" applyNumberFormat="0" applyFont="0" applyFill="0" applyBorder="0" applyAlignment="0" applyProtection="0"/>
    <xf numFmtId="0" fontId="123" fillId="0" borderId="0">
      <alignment vertical="center"/>
    </xf>
    <xf numFmtId="0" fontId="180" fillId="0" borderId="0">
      <alignment vertical="center"/>
    </xf>
    <xf numFmtId="174" fontId="179" fillId="0" borderId="0">
      <alignment vertical="center"/>
    </xf>
    <xf numFmtId="174" fontId="181" fillId="0" borderId="0" applyNumberFormat="0" applyFill="0" applyBorder="0" applyAlignment="0" applyProtection="0"/>
    <xf numFmtId="174" fontId="179" fillId="0" borderId="0">
      <alignment vertical="center"/>
    </xf>
    <xf numFmtId="174" fontId="181" fillId="0" borderId="0" applyNumberFormat="0" applyFill="0" applyBorder="0" applyAlignment="0" applyProtection="0"/>
    <xf numFmtId="174" fontId="181" fillId="0" borderId="0" applyNumberFormat="0" applyFill="0" applyBorder="0" applyAlignment="0" applyProtection="0"/>
    <xf numFmtId="174" fontId="179" fillId="0" borderId="0">
      <alignment vertical="center"/>
    </xf>
    <xf numFmtId="174" fontId="82" fillId="0" borderId="0">
      <alignment vertical="center"/>
    </xf>
    <xf numFmtId="174" fontId="11" fillId="0" borderId="0"/>
    <xf numFmtId="174" fontId="63" fillId="0" borderId="0">
      <alignment vertical="center"/>
    </xf>
    <xf numFmtId="0" fontId="180" fillId="0" borderId="0">
      <alignment vertical="center"/>
    </xf>
    <xf numFmtId="0" fontId="11" fillId="0" borderId="0"/>
    <xf numFmtId="181" fontId="122" fillId="0" borderId="0"/>
    <xf numFmtId="0" fontId="9" fillId="0" borderId="0">
      <alignment vertical="center"/>
    </xf>
    <xf numFmtId="181" fontId="9" fillId="0" borderId="0">
      <alignment vertical="center"/>
    </xf>
    <xf numFmtId="174" fontId="11" fillId="0" borderId="0" applyNumberFormat="0" applyFont="0" applyFill="0" applyBorder="0" applyAlignment="0" applyProtection="0"/>
    <xf numFmtId="0" fontId="9" fillId="0" borderId="0">
      <alignment vertical="center"/>
    </xf>
    <xf numFmtId="181" fontId="83" fillId="0" borderId="0">
      <alignment vertical="center"/>
    </xf>
    <xf numFmtId="181" fontId="9" fillId="0" borderId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79" fillId="0" borderId="0">
      <alignment vertical="center"/>
    </xf>
    <xf numFmtId="174" fontId="181" fillId="0" borderId="0" applyNumberFormat="0" applyFill="0" applyBorder="0" applyAlignment="0" applyProtection="0"/>
    <xf numFmtId="181" fontId="123" fillId="0" borderId="0">
      <alignment vertical="center"/>
    </xf>
    <xf numFmtId="0" fontId="41" fillId="0" borderId="0"/>
    <xf numFmtId="174" fontId="41" fillId="0" borderId="0"/>
    <xf numFmtId="174" fontId="82" fillId="0" borderId="0">
      <alignment vertical="center"/>
    </xf>
    <xf numFmtId="181" fontId="83" fillId="0" borderId="0"/>
    <xf numFmtId="0" fontId="123" fillId="0" borderId="0">
      <alignment vertical="center"/>
    </xf>
    <xf numFmtId="0" fontId="179" fillId="0" borderId="0">
      <alignment vertical="center"/>
    </xf>
    <xf numFmtId="0" fontId="123" fillId="0" borderId="0">
      <alignment vertical="center"/>
    </xf>
    <xf numFmtId="0" fontId="123" fillId="0" borderId="0">
      <alignment vertical="center"/>
    </xf>
    <xf numFmtId="0" fontId="128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9" fillId="0" borderId="0">
      <alignment vertical="center"/>
    </xf>
    <xf numFmtId="174" fontId="11" fillId="0" borderId="0" applyNumberFormat="0" applyFont="0" applyFill="0" applyBorder="0" applyAlignment="0" applyProtection="0"/>
    <xf numFmtId="0" fontId="9" fillId="0" borderId="0">
      <alignment vertical="center"/>
    </xf>
    <xf numFmtId="0" fontId="123" fillId="0" borderId="0">
      <alignment vertical="center"/>
    </xf>
    <xf numFmtId="0" fontId="11" fillId="0" borderId="0"/>
    <xf numFmtId="0" fontId="9" fillId="0" borderId="0"/>
    <xf numFmtId="174" fontId="41" fillId="0" borderId="0"/>
    <xf numFmtId="174" fontId="41" fillId="0" borderId="0">
      <alignment vertical="center"/>
    </xf>
    <xf numFmtId="0" fontId="174" fillId="0" borderId="0" applyFont="0" applyFill="0" applyBorder="0" applyAlignment="0" applyProtection="0"/>
    <xf numFmtId="0" fontId="174" fillId="0" borderId="0" applyFont="0" applyFill="0" applyBorder="0" applyAlignment="0" applyProtection="0"/>
    <xf numFmtId="9" fontId="182" fillId="0" borderId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9" fontId="183" fillId="0" borderId="0" applyFont="0" applyFill="0" applyBorder="0" applyAlignment="0" applyProtection="0"/>
    <xf numFmtId="174" fontId="184" fillId="0" borderId="0"/>
    <xf numFmtId="174" fontId="185" fillId="3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186" fillId="33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0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41" fillId="34" borderId="24" applyNumberFormat="0" applyFon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87" fillId="0" borderId="0"/>
    <xf numFmtId="0" fontId="188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89" fillId="28" borderId="1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0" fillId="0" borderId="23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1" fillId="0" borderId="27" applyNumberFormat="0" applyFill="0" applyAlignment="0" applyProtection="0">
      <alignment vertical="center"/>
    </xf>
    <xf numFmtId="0" fontId="191" fillId="0" borderId="27" applyNumberFormat="0" applyFill="0" applyAlignment="0" applyProtection="0">
      <alignment vertical="center"/>
    </xf>
    <xf numFmtId="0" fontId="191" fillId="0" borderId="2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2" fillId="14" borderId="21" applyNumberFormat="0" applyAlignment="0" applyProtection="0">
      <alignment vertical="center"/>
    </xf>
    <xf numFmtId="0" fontId="192" fillId="14" borderId="21" applyNumberFormat="0" applyAlignment="0" applyProtection="0">
      <alignment vertical="center"/>
    </xf>
    <xf numFmtId="0" fontId="192" fillId="14" borderId="21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3" fillId="0" borderId="0" applyNumberFormat="0" applyFill="0" applyBorder="0" applyAlignment="0" applyProtection="0">
      <alignment vertical="center"/>
    </xf>
    <xf numFmtId="0" fontId="194" fillId="0" borderId="17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5" fillId="0" borderId="18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6" fillId="0" borderId="29" applyNumberFormat="0" applyFill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6" fillId="0" borderId="0" applyNumberFormat="0" applyFill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7" fillId="11" borderId="0" applyNumberFormat="0" applyBorder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98" fillId="35" borderId="25" applyNumberFormat="0" applyAlignment="0" applyProtection="0">
      <alignment vertical="center"/>
    </xf>
    <xf numFmtId="0" fontId="198" fillId="35" borderId="25" applyNumberFormat="0" applyAlignment="0" applyProtection="0">
      <alignment vertical="center"/>
    </xf>
    <xf numFmtId="0" fontId="198" fillId="35" borderId="25" applyNumberFormat="0" applyAlignment="0" applyProtection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21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5" fontId="199" fillId="0" borderId="0" applyFont="0" applyFill="0" applyBorder="0" applyAlignment="0" applyProtection="0"/>
    <xf numFmtId="216" fontId="199" fillId="0" borderId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200" fillId="0" borderId="0">
      <alignment vertical="center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11" fillId="0" borderId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201" fillId="0" borderId="0"/>
    <xf numFmtId="0" fontId="55" fillId="0" borderId="0" applyNumberFormat="0" applyFill="0" applyBorder="0" applyAlignment="0" applyProtection="0">
      <alignment vertical="top"/>
      <protection locked="0"/>
    </xf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174" fontId="11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/>
    <xf numFmtId="0" fontId="41" fillId="0" borderId="0">
      <alignment vertical="center"/>
    </xf>
    <xf numFmtId="217" fontId="11" fillId="0" borderId="0"/>
    <xf numFmtId="165" fontId="123" fillId="0" borderId="0" applyFont="0" applyFill="0" applyBorder="0" applyAlignment="0" applyProtection="0">
      <alignment vertical="center"/>
    </xf>
    <xf numFmtId="217" fontId="11" fillId="0" borderId="0"/>
    <xf numFmtId="0" fontId="11" fillId="0" borderId="0"/>
    <xf numFmtId="0" fontId="41" fillId="0" borderId="0"/>
    <xf numFmtId="0" fontId="81" fillId="0" borderId="0">
      <alignment vertical="center"/>
    </xf>
    <xf numFmtId="0" fontId="11" fillId="0" borderId="0"/>
    <xf numFmtId="0" fontId="11" fillId="0" borderId="0"/>
  </cellStyleXfs>
  <cellXfs count="551">
    <xf numFmtId="0" fontId="0" fillId="0" borderId="0" xfId="0"/>
    <xf numFmtId="0" fontId="16" fillId="2" borderId="0" xfId="0" applyFont="1" applyFill="1" applyAlignment="1" applyProtection="1">
      <alignment horizontal="center" vertical="center"/>
      <protection hidden="1"/>
    </xf>
    <xf numFmtId="0" fontId="16" fillId="3" borderId="3" xfId="0" applyFont="1" applyFill="1" applyBorder="1" applyAlignment="1">
      <alignment horizontal="center" vertical="center" wrapText="1"/>
    </xf>
    <xf numFmtId="167" fontId="18" fillId="0" borderId="3" xfId="0" applyNumberFormat="1" applyFont="1" applyFill="1" applyBorder="1" applyAlignment="1">
      <alignment horizontal="center" vertical="center" wrapText="1"/>
    </xf>
    <xf numFmtId="0" fontId="18" fillId="0" borderId="3" xfId="2" applyNumberFormat="1" applyFont="1" applyFill="1" applyBorder="1" applyAlignment="1">
      <alignment horizontal="center" vertical="center" wrapText="1"/>
    </xf>
    <xf numFmtId="0" fontId="18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3" xfId="0" applyNumberFormat="1" applyFont="1" applyFill="1" applyBorder="1" applyAlignment="1">
      <alignment horizontal="center" vertical="center" wrapText="1"/>
    </xf>
    <xf numFmtId="0" fontId="22" fillId="0" borderId="3" xfId="2" applyNumberFormat="1" applyFont="1" applyFill="1" applyBorder="1" applyAlignment="1">
      <alignment horizontal="center" vertical="center" wrapText="1"/>
    </xf>
    <xf numFmtId="0" fontId="22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center" vertical="center"/>
      <protection hidden="1"/>
    </xf>
    <xf numFmtId="0" fontId="18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3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/>
    </xf>
    <xf numFmtId="0" fontId="22" fillId="0" borderId="3" xfId="3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27" fillId="0" borderId="3" xfId="2" applyNumberFormat="1" applyFont="1" applyFill="1" applyBorder="1" applyAlignment="1">
      <alignment horizontal="center" vertical="center" wrapText="1"/>
    </xf>
    <xf numFmtId="0" fontId="26" fillId="0" borderId="3" xfId="2" applyNumberFormat="1" applyFont="1" applyFill="1" applyBorder="1" applyAlignment="1">
      <alignment horizontal="center" vertical="center" wrapText="1"/>
    </xf>
    <xf numFmtId="0" fontId="31" fillId="0" borderId="3" xfId="2" applyNumberFormat="1" applyFont="1" applyFill="1" applyBorder="1" applyAlignment="1">
      <alignment horizontal="center" vertical="center" wrapText="1"/>
    </xf>
    <xf numFmtId="0" fontId="18" fillId="0" borderId="3" xfId="3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12" fillId="2" borderId="0" xfId="5" applyFont="1" applyFill="1" applyAlignment="1" applyProtection="1">
      <alignment horizontal="center" vertical="center"/>
      <protection locked="0"/>
    </xf>
    <xf numFmtId="0" fontId="35" fillId="2" borderId="0" xfId="0" applyFont="1" applyFill="1" applyBorder="1" applyAlignment="1" applyProtection="1">
      <alignment horizontal="center" vertical="center" shrinkToFit="1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</xf>
    <xf numFmtId="0" fontId="37" fillId="2" borderId="0" xfId="0" applyFont="1" applyFill="1" applyBorder="1" applyAlignment="1" applyProtection="1">
      <alignment horizontal="center" vertical="center"/>
      <protection locked="0"/>
    </xf>
    <xf numFmtId="0" fontId="37" fillId="2" borderId="0" xfId="0" applyFont="1" applyFill="1" applyBorder="1" applyAlignment="1" applyProtection="1">
      <alignment horizontal="center" vertical="center" shrinkToFi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 vertical="center"/>
    </xf>
    <xf numFmtId="0" fontId="39" fillId="5" borderId="3" xfId="0" applyFont="1" applyFill="1" applyBorder="1" applyAlignment="1" applyProtection="1">
      <alignment horizontal="center" vertical="center"/>
      <protection locked="0"/>
    </xf>
    <xf numFmtId="168" fontId="39" fillId="5" borderId="3" xfId="0" applyNumberFormat="1" applyFont="1" applyFill="1" applyBorder="1" applyAlignment="1" applyProtection="1">
      <alignment horizontal="center" vertical="center" shrinkToFit="1"/>
      <protection locked="0"/>
    </xf>
    <xf numFmtId="0" fontId="39" fillId="5" borderId="3" xfId="0" applyFont="1" applyFill="1" applyBorder="1" applyAlignment="1" applyProtection="1">
      <alignment horizontal="center" vertical="center" shrinkToFit="1"/>
      <protection locked="0"/>
    </xf>
    <xf numFmtId="10" fontId="18" fillId="0" borderId="3" xfId="1" applyNumberFormat="1" applyFont="1" applyBorder="1" applyAlignment="1" applyProtection="1">
      <alignment horizontal="center" vertical="center"/>
      <protection locked="0"/>
    </xf>
    <xf numFmtId="10" fontId="16" fillId="2" borderId="3" xfId="5" applyNumberFormat="1" applyFont="1" applyFill="1" applyBorder="1" applyAlignment="1" applyProtection="1">
      <alignment horizontal="center" vertical="center" shrinkToFit="1"/>
      <protection locked="0"/>
    </xf>
    <xf numFmtId="0" fontId="35" fillId="2" borderId="0" xfId="0" applyFont="1" applyFill="1" applyBorder="1" applyAlignment="1" applyProtection="1">
      <alignment horizontal="center" vertical="center"/>
      <protection locked="0"/>
    </xf>
    <xf numFmtId="0" fontId="16" fillId="2" borderId="6" xfId="5" applyFont="1" applyFill="1" applyBorder="1" applyAlignment="1" applyProtection="1">
      <alignment vertical="center" wrapText="1"/>
      <protection locked="0"/>
    </xf>
    <xf numFmtId="0" fontId="16" fillId="2" borderId="0" xfId="5" applyFont="1" applyFill="1" applyAlignment="1" applyProtection="1">
      <alignment horizontal="center" vertical="center" shrinkToFit="1"/>
      <protection locked="0"/>
    </xf>
    <xf numFmtId="0" fontId="12" fillId="2" borderId="0" xfId="5" applyFont="1" applyFill="1" applyAlignment="1" applyProtection="1">
      <alignment horizontal="center" vertical="center" shrinkToFit="1"/>
      <protection locked="0"/>
    </xf>
    <xf numFmtId="0" fontId="16" fillId="2" borderId="0" xfId="5" applyFont="1" applyFill="1" applyAlignment="1" applyProtection="1">
      <alignment horizontal="center" vertical="center"/>
      <protection locked="0"/>
    </xf>
    <xf numFmtId="0" fontId="16" fillId="2" borderId="0" xfId="5" applyFont="1" applyFill="1" applyAlignment="1" applyProtection="1">
      <alignment horizontal="center" vertical="center"/>
    </xf>
    <xf numFmtId="0" fontId="35" fillId="2" borderId="0" xfId="5" applyFont="1" applyFill="1" applyAlignment="1" applyProtection="1">
      <alignment horizontal="center" vertical="center"/>
    </xf>
    <xf numFmtId="3" fontId="18" fillId="0" borderId="3" xfId="1" applyNumberFormat="1" applyFont="1" applyBorder="1" applyAlignment="1" applyProtection="1">
      <alignment horizontal="center" vertical="center"/>
      <protection locked="0"/>
    </xf>
    <xf numFmtId="3" fontId="18" fillId="0" borderId="3" xfId="1" applyNumberFormat="1" applyFont="1" applyBorder="1" applyAlignment="1" applyProtection="1">
      <alignment horizontal="center" vertical="center" shrinkToFit="1"/>
      <protection locked="0"/>
    </xf>
    <xf numFmtId="3" fontId="16" fillId="2" borderId="0" xfId="5" applyNumberFormat="1" applyFont="1" applyFill="1" applyAlignment="1" applyProtection="1">
      <alignment horizontal="center" vertical="center"/>
      <protection locked="0"/>
    </xf>
    <xf numFmtId="10" fontId="16" fillId="2" borderId="0" xfId="5" applyNumberFormat="1" applyFont="1" applyFill="1" applyAlignment="1" applyProtection="1">
      <alignment horizontal="center" vertical="center"/>
      <protection locked="0"/>
    </xf>
    <xf numFmtId="9" fontId="22" fillId="2" borderId="3" xfId="1" applyFont="1" applyFill="1" applyBorder="1" applyAlignment="1" applyProtection="1">
      <alignment horizontal="center" vertical="center"/>
      <protection locked="0"/>
    </xf>
    <xf numFmtId="9" fontId="22" fillId="2" borderId="3" xfId="1" applyFont="1" applyFill="1" applyBorder="1" applyAlignment="1" applyProtection="1">
      <alignment horizontal="center" vertical="center" shrinkToFit="1"/>
      <protection locked="0"/>
    </xf>
    <xf numFmtId="0" fontId="12" fillId="2" borderId="0" xfId="5" applyFont="1" applyFill="1" applyBorder="1" applyAlignment="1" applyProtection="1">
      <alignment horizontal="center" vertical="center"/>
      <protection locked="0"/>
    </xf>
    <xf numFmtId="9" fontId="22" fillId="2" borderId="0" xfId="1" applyFont="1" applyFill="1" applyBorder="1" applyAlignment="1" applyProtection="1">
      <alignment horizontal="center" vertical="center"/>
      <protection locked="0"/>
    </xf>
    <xf numFmtId="9" fontId="22" fillId="2" borderId="0" xfId="1" applyFont="1" applyFill="1" applyBorder="1" applyAlignment="1" applyProtection="1">
      <alignment horizontal="center" vertical="center" shrinkToFit="1"/>
      <protection locked="0"/>
    </xf>
    <xf numFmtId="0" fontId="16" fillId="2" borderId="0" xfId="5" applyFont="1" applyFill="1" applyBorder="1" applyAlignment="1" applyProtection="1">
      <alignment horizontal="center" vertical="center"/>
      <protection locked="0"/>
    </xf>
    <xf numFmtId="0" fontId="16" fillId="2" borderId="0" xfId="5" applyFont="1" applyFill="1" applyBorder="1" applyAlignment="1" applyProtection="1">
      <alignment horizontal="center" vertical="center"/>
    </xf>
    <xf numFmtId="169" fontId="16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16" fillId="2" borderId="3" xfId="0" applyFont="1" applyFill="1" applyBorder="1" applyAlignment="1" applyProtection="1">
      <alignment horizontal="center" vertical="center" shrinkToFit="1"/>
      <protection locked="0"/>
    </xf>
    <xf numFmtId="170" fontId="16" fillId="2" borderId="3" xfId="1" applyNumberFormat="1" applyFont="1" applyFill="1" applyBorder="1" applyAlignment="1" applyProtection="1">
      <alignment horizontal="center" vertical="center"/>
      <protection locked="0"/>
    </xf>
    <xf numFmtId="0" fontId="18" fillId="0" borderId="7" xfId="0" applyFont="1" applyBorder="1" applyAlignment="1" applyProtection="1">
      <alignment vertical="center"/>
      <protection locked="0"/>
    </xf>
    <xf numFmtId="0" fontId="18" fillId="0" borderId="6" xfId="0" applyFont="1" applyBorder="1" applyAlignment="1" applyProtection="1">
      <alignment vertical="center"/>
      <protection locked="0"/>
    </xf>
    <xf numFmtId="0" fontId="18" fillId="0" borderId="8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6" fillId="5" borderId="3" xfId="5" applyFont="1" applyFill="1" applyBorder="1" applyAlignment="1" applyProtection="1">
      <alignment horizontal="center" vertical="center" wrapText="1"/>
      <protection locked="0"/>
    </xf>
    <xf numFmtId="0" fontId="16" fillId="5" borderId="3" xfId="5" applyFont="1" applyFill="1" applyBorder="1" applyAlignment="1" applyProtection="1">
      <alignment horizontal="center" vertical="center" wrapText="1" shrinkToFit="1"/>
      <protection locked="0"/>
    </xf>
    <xf numFmtId="170" fontId="16" fillId="5" borderId="3" xfId="5" applyNumberFormat="1" applyFont="1" applyFill="1" applyBorder="1" applyAlignment="1" applyProtection="1">
      <alignment horizontal="center" vertical="center" wrapText="1"/>
      <protection locked="0"/>
    </xf>
    <xf numFmtId="0" fontId="16" fillId="5" borderId="3" xfId="5" applyFont="1" applyFill="1" applyBorder="1" applyAlignment="1" applyProtection="1">
      <alignment horizontal="center" vertical="center" wrapText="1"/>
    </xf>
    <xf numFmtId="0" fontId="16" fillId="2" borderId="0" xfId="5" applyFont="1" applyFill="1" applyAlignment="1" applyProtection="1">
      <alignment horizontal="center" vertical="center" wrapText="1"/>
      <protection locked="0"/>
    </xf>
    <xf numFmtId="0" fontId="22" fillId="0" borderId="3" xfId="5" applyFont="1" applyFill="1" applyBorder="1" applyAlignment="1" applyProtection="1">
      <alignment horizontal="center" vertical="center" wrapText="1"/>
      <protection locked="0"/>
    </xf>
    <xf numFmtId="0" fontId="22" fillId="6" borderId="3" xfId="2" applyNumberFormat="1" applyFont="1" applyFill="1" applyBorder="1" applyAlignment="1" applyProtection="1">
      <alignment horizontal="center" vertical="center" shrinkToFit="1"/>
      <protection locked="0"/>
    </xf>
    <xf numFmtId="0" fontId="22" fillId="6" borderId="3" xfId="5" applyNumberFormat="1" applyFont="1" applyFill="1" applyBorder="1" applyAlignment="1" applyProtection="1">
      <alignment horizontal="center" vertical="center" shrinkToFit="1"/>
      <protection locked="0"/>
    </xf>
    <xf numFmtId="0" fontId="22" fillId="6" borderId="3" xfId="2" applyNumberFormat="1" applyFont="1" applyFill="1" applyBorder="1" applyAlignment="1" applyProtection="1">
      <alignment horizontal="center" vertical="center" wrapText="1"/>
      <protection locked="0"/>
    </xf>
    <xf numFmtId="10" fontId="22" fillId="6" borderId="3" xfId="2" applyNumberFormat="1" applyFont="1" applyFill="1" applyBorder="1" applyAlignment="1" applyProtection="1">
      <alignment horizontal="center" vertical="center" wrapText="1"/>
      <protection locked="0"/>
    </xf>
    <xf numFmtId="0" fontId="22" fillId="6" borderId="3" xfId="5" applyNumberFormat="1" applyFont="1" applyFill="1" applyBorder="1" applyAlignment="1" applyProtection="1">
      <alignment horizontal="center" vertical="center" wrapText="1"/>
      <protection locked="0"/>
    </xf>
    <xf numFmtId="171" fontId="22" fillId="6" borderId="3" xfId="5" applyNumberFormat="1" applyFont="1" applyFill="1" applyBorder="1" applyAlignment="1" applyProtection="1">
      <alignment horizontal="center" vertical="center" wrapText="1"/>
      <protection locked="0"/>
    </xf>
    <xf numFmtId="172" fontId="22" fillId="2" borderId="3" xfId="5" applyNumberFormat="1" applyFont="1" applyFill="1" applyBorder="1" applyAlignment="1" applyProtection="1">
      <alignment horizontal="center" vertical="center" wrapText="1"/>
    </xf>
    <xf numFmtId="167" fontId="22" fillId="2" borderId="3" xfId="5" applyNumberFormat="1" applyFont="1" applyFill="1" applyBorder="1" applyAlignment="1" applyProtection="1">
      <alignment horizontal="center" vertical="center" wrapText="1"/>
    </xf>
    <xf numFmtId="0" fontId="22" fillId="2" borderId="3" xfId="5" applyNumberFormat="1" applyFont="1" applyFill="1" applyBorder="1" applyAlignment="1" applyProtection="1">
      <alignment horizontal="center" vertical="center" wrapText="1"/>
    </xf>
    <xf numFmtId="0" fontId="22" fillId="2" borderId="3" xfId="5" applyFont="1" applyFill="1" applyBorder="1" applyAlignment="1" applyProtection="1">
      <alignment horizontal="center" vertical="center"/>
    </xf>
    <xf numFmtId="173" fontId="22" fillId="6" borderId="3" xfId="5" applyNumberFormat="1" applyFont="1" applyFill="1" applyBorder="1" applyAlignment="1" applyProtection="1">
      <alignment horizontal="center" vertical="center" wrapText="1"/>
      <protection locked="0"/>
    </xf>
    <xf numFmtId="3" fontId="22" fillId="6" borderId="3" xfId="5" applyNumberFormat="1" applyFont="1" applyFill="1" applyBorder="1" applyAlignment="1" applyProtection="1">
      <alignment horizontal="center" vertical="center" wrapText="1"/>
      <protection locked="0"/>
    </xf>
    <xf numFmtId="0" fontId="16" fillId="2" borderId="3" xfId="5" applyNumberFormat="1" applyFont="1" applyFill="1" applyBorder="1" applyAlignment="1" applyProtection="1">
      <alignment horizontal="center" vertical="center" wrapText="1"/>
    </xf>
    <xf numFmtId="0" fontId="22" fillId="6" borderId="3" xfId="2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5" applyFont="1" applyFill="1" applyAlignment="1" applyProtection="1">
      <alignment horizontal="center" vertical="center"/>
      <protection locked="0"/>
    </xf>
    <xf numFmtId="0" fontId="12" fillId="0" borderId="0" xfId="5" applyFont="1" applyFill="1" applyAlignment="1" applyProtection="1">
      <alignment horizontal="center" vertical="center" shrinkToFit="1"/>
      <protection locked="0"/>
    </xf>
    <xf numFmtId="0" fontId="12" fillId="0" borderId="0" xfId="5" applyFont="1" applyFill="1" applyBorder="1" applyAlignment="1" applyProtection="1">
      <alignment horizontal="center" vertical="center" shrinkToFit="1"/>
      <protection locked="0"/>
    </xf>
    <xf numFmtId="0" fontId="12" fillId="0" borderId="0" xfId="5" applyFont="1" applyFill="1" applyBorder="1" applyAlignment="1" applyProtection="1">
      <alignment horizontal="center" vertical="center"/>
      <protection locked="0"/>
    </xf>
    <xf numFmtId="0" fontId="12" fillId="8" borderId="0" xfId="5" applyFont="1" applyFill="1" applyBorder="1" applyAlignment="1" applyProtection="1">
      <alignment horizontal="center" vertical="center"/>
      <protection locked="0"/>
    </xf>
    <xf numFmtId="0" fontId="12" fillId="8" borderId="0" xfId="5" applyFont="1" applyFill="1" applyAlignment="1" applyProtection="1">
      <alignment horizontal="center" vertical="center"/>
      <protection locked="0"/>
    </xf>
    <xf numFmtId="0" fontId="12" fillId="0" borderId="0" xfId="5" applyFont="1" applyFill="1" applyAlignment="1" applyProtection="1">
      <alignment horizontal="center" vertical="center"/>
    </xf>
    <xf numFmtId="0" fontId="12" fillId="2" borderId="0" xfId="5" applyFont="1" applyFill="1" applyAlignment="1" applyProtection="1">
      <alignment horizontal="center" vertical="center"/>
    </xf>
    <xf numFmtId="14" fontId="16" fillId="2" borderId="2" xfId="35008" applyNumberFormat="1" applyFont="1" applyFill="1" applyBorder="1" applyAlignment="1">
      <alignment vertical="center" wrapText="1"/>
    </xf>
    <xf numFmtId="0" fontId="16" fillId="2" borderId="2" xfId="35008" applyFont="1" applyFill="1" applyBorder="1" applyAlignment="1">
      <alignment vertical="center" wrapText="1"/>
    </xf>
    <xf numFmtId="3" fontId="16" fillId="2" borderId="2" xfId="35008" applyNumberFormat="1" applyFont="1" applyFill="1" applyBorder="1" applyAlignment="1">
      <alignment vertical="center" wrapText="1"/>
    </xf>
    <xf numFmtId="0" fontId="22" fillId="2" borderId="0" xfId="35008" applyFont="1" applyFill="1" applyAlignment="1">
      <alignment horizontal="left" vertical="center"/>
    </xf>
    <xf numFmtId="0" fontId="16" fillId="5" borderId="22" xfId="35009" applyFont="1" applyFill="1" applyBorder="1" applyAlignment="1">
      <alignment horizontal="center" vertical="center"/>
    </xf>
    <xf numFmtId="0" fontId="16" fillId="5" borderId="22" xfId="35010" applyFont="1" applyFill="1" applyBorder="1" applyAlignment="1">
      <alignment horizontal="center" vertical="center" shrinkToFit="1"/>
    </xf>
    <xf numFmtId="3" fontId="16" fillId="5" borderId="22" xfId="35009" applyNumberFormat="1" applyFont="1" applyFill="1" applyBorder="1" applyAlignment="1">
      <alignment horizontal="center" vertical="center"/>
    </xf>
    <xf numFmtId="0" fontId="16" fillId="5" borderId="22" xfId="35010" applyFont="1" applyFill="1" applyBorder="1" applyAlignment="1">
      <alignment horizontal="center" vertical="center" wrapText="1"/>
    </xf>
    <xf numFmtId="0" fontId="22" fillId="2" borderId="0" xfId="35008" applyFont="1" applyFill="1" applyAlignment="1">
      <alignment horizontal="center" vertical="center"/>
    </xf>
    <xf numFmtId="0" fontId="16" fillId="5" borderId="22" xfId="34783" applyFont="1" applyFill="1" applyBorder="1" applyAlignment="1">
      <alignment horizontal="center" vertical="center"/>
    </xf>
    <xf numFmtId="0" fontId="22" fillId="2" borderId="22" xfId="35009" applyFont="1" applyFill="1" applyBorder="1" applyAlignment="1">
      <alignment horizontal="center" vertical="center"/>
    </xf>
    <xf numFmtId="0" fontId="22" fillId="6" borderId="22" xfId="35009" applyFont="1" applyFill="1" applyBorder="1" applyAlignment="1">
      <alignment horizontal="center" vertical="center"/>
    </xf>
    <xf numFmtId="0" fontId="22" fillId="0" borderId="22" xfId="34783" applyFont="1" applyFill="1" applyBorder="1" applyAlignment="1">
      <alignment horizontal="center" vertical="center"/>
    </xf>
    <xf numFmtId="0" fontId="22" fillId="0" borderId="22" xfId="34783" applyFont="1" applyFill="1" applyBorder="1" applyAlignment="1">
      <alignment horizontal="left" vertical="center"/>
    </xf>
    <xf numFmtId="0" fontId="16" fillId="0" borderId="22" xfId="34783" applyFont="1" applyFill="1" applyBorder="1" applyAlignment="1">
      <alignment horizontal="center" vertical="center"/>
    </xf>
    <xf numFmtId="3" fontId="22" fillId="2" borderId="22" xfId="35008" applyNumberFormat="1" applyFont="1" applyFill="1" applyBorder="1" applyAlignment="1">
      <alignment horizontal="center" vertical="center"/>
    </xf>
    <xf numFmtId="3" fontId="22" fillId="0" borderId="22" xfId="35008" applyNumberFormat="1" applyFont="1" applyFill="1" applyBorder="1" applyAlignment="1">
      <alignment horizontal="center" vertical="center"/>
    </xf>
    <xf numFmtId="0" fontId="22" fillId="2" borderId="22" xfId="35008" applyFont="1" applyFill="1" applyBorder="1" applyAlignment="1">
      <alignment horizontal="left" vertical="center"/>
    </xf>
    <xf numFmtId="0" fontId="22" fillId="2" borderId="22" xfId="35008" applyFont="1" applyFill="1" applyBorder="1" applyAlignment="1">
      <alignment horizontal="center" vertical="center"/>
    </xf>
    <xf numFmtId="0" fontId="22" fillId="0" borderId="0" xfId="0" applyFont="1"/>
    <xf numFmtId="0" fontId="22" fillId="0" borderId="22" xfId="35009" applyFont="1" applyFill="1" applyBorder="1" applyAlignment="1">
      <alignment horizontal="center" vertical="center"/>
    </xf>
    <xf numFmtId="0" fontId="22" fillId="2" borderId="0" xfId="35009" applyFont="1" applyFill="1" applyAlignment="1">
      <alignment horizontal="center" vertical="center"/>
    </xf>
    <xf numFmtId="0" fontId="22" fillId="2" borderId="0" xfId="35008" applyFont="1" applyFill="1" applyAlignment="1">
      <alignment horizontal="center" vertical="center" shrinkToFit="1"/>
    </xf>
    <xf numFmtId="3" fontId="22" fillId="2" borderId="0" xfId="35009" applyNumberFormat="1" applyFont="1" applyFill="1" applyAlignment="1">
      <alignment horizontal="center" vertical="center"/>
    </xf>
    <xf numFmtId="0" fontId="12" fillId="2" borderId="2" xfId="35008" applyFont="1" applyFill="1" applyBorder="1" applyAlignment="1">
      <alignment horizontal="left" vertical="center"/>
    </xf>
    <xf numFmtId="0" fontId="203" fillId="2" borderId="0" xfId="35008" applyFont="1" applyFill="1" applyAlignment="1">
      <alignment horizontal="left" vertical="center"/>
    </xf>
    <xf numFmtId="0" fontId="204" fillId="5" borderId="22" xfId="35009" applyFont="1" applyFill="1" applyBorder="1" applyAlignment="1">
      <alignment horizontal="center" vertical="center"/>
    </xf>
    <xf numFmtId="0" fontId="205" fillId="5" borderId="22" xfId="35009" applyFont="1" applyFill="1" applyBorder="1" applyAlignment="1">
      <alignment horizontal="center" vertical="center"/>
    </xf>
    <xf numFmtId="0" fontId="204" fillId="5" borderId="22" xfId="35010" applyFont="1" applyFill="1" applyBorder="1" applyAlignment="1">
      <alignment horizontal="center" vertical="center" wrapText="1"/>
    </xf>
    <xf numFmtId="0" fontId="206" fillId="2" borderId="0" xfId="35008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167" fontId="22" fillId="0" borderId="22" xfId="0" applyNumberFormat="1" applyFont="1" applyBorder="1" applyAlignment="1">
      <alignment horizontal="center" vertical="center"/>
    </xf>
    <xf numFmtId="0" fontId="206" fillId="6" borderId="2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22" fillId="0" borderId="22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6" fillId="0" borderId="22" xfId="0" applyNumberFormat="1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72" fontId="207" fillId="37" borderId="0" xfId="35018" applyNumberFormat="1" applyFont="1" applyFill="1" applyBorder="1" applyAlignment="1">
      <alignment horizontal="left" vertical="center"/>
    </xf>
    <xf numFmtId="172" fontId="16" fillId="5" borderId="22" xfId="35019" applyNumberFormat="1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10" fontId="31" fillId="0" borderId="22" xfId="0" applyNumberFormat="1" applyFont="1" applyBorder="1" applyAlignment="1">
      <alignment horizontal="center" vertical="center"/>
    </xf>
    <xf numFmtId="167" fontId="31" fillId="0" borderId="22" xfId="0" applyNumberFormat="1" applyFont="1" applyBorder="1" applyAlignment="1">
      <alignment horizontal="center" vertical="center"/>
    </xf>
    <xf numFmtId="172" fontId="31" fillId="0" borderId="22" xfId="0" applyNumberFormat="1" applyFont="1" applyBorder="1" applyAlignment="1">
      <alignment horizontal="center" vertical="center"/>
    </xf>
    <xf numFmtId="218" fontId="31" fillId="0" borderId="22" xfId="1" applyNumberFormat="1" applyFont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2" borderId="22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172" fontId="22" fillId="2" borderId="22" xfId="35018" applyNumberFormat="1" applyFont="1" applyFill="1" applyBorder="1" applyAlignment="1">
      <alignment horizontal="center" vertical="center"/>
    </xf>
    <xf numFmtId="167" fontId="31" fillId="2" borderId="22" xfId="0" applyNumberFormat="1" applyFont="1" applyFill="1" applyBorder="1" applyAlignment="1">
      <alignment horizontal="center" vertical="center"/>
    </xf>
    <xf numFmtId="167" fontId="31" fillId="0" borderId="22" xfId="0" applyNumberFormat="1" applyFont="1" applyFill="1" applyBorder="1" applyAlignment="1">
      <alignment horizontal="center" vertical="center"/>
    </xf>
    <xf numFmtId="172" fontId="16" fillId="37" borderId="33" xfId="35019" applyNumberFormat="1" applyFont="1" applyFill="1" applyBorder="1" applyAlignment="1">
      <alignment horizontal="left" vertical="center"/>
    </xf>
    <xf numFmtId="172" fontId="16" fillId="37" borderId="33" xfId="35018" applyNumberFormat="1" applyFont="1" applyFill="1" applyBorder="1" applyAlignment="1">
      <alignment vertical="center"/>
    </xf>
    <xf numFmtId="172" fontId="16" fillId="37" borderId="33" xfId="35018" applyNumberFormat="1" applyFont="1" applyFill="1" applyBorder="1" applyAlignment="1">
      <alignment horizontal="right" vertical="center"/>
    </xf>
    <xf numFmtId="172" fontId="16" fillId="6" borderId="33" xfId="35018" applyNumberFormat="1" applyFont="1" applyFill="1" applyBorder="1" applyAlignment="1">
      <alignment horizontal="right" vertical="center"/>
    </xf>
    <xf numFmtId="0" fontId="31" fillId="0" borderId="33" xfId="0" applyFont="1" applyBorder="1" applyAlignment="1">
      <alignment horizontal="center" vertical="center"/>
    </xf>
    <xf numFmtId="172" fontId="16" fillId="37" borderId="33" xfId="35018" applyNumberFormat="1" applyFont="1" applyFill="1" applyBorder="1" applyAlignment="1">
      <alignment horizontal="center" vertical="center"/>
    </xf>
    <xf numFmtId="219" fontId="16" fillId="6" borderId="33" xfId="35018" applyNumberFormat="1" applyFont="1" applyFill="1" applyBorder="1" applyAlignment="1">
      <alignment horizontal="right" vertical="center"/>
    </xf>
    <xf numFmtId="172" fontId="16" fillId="0" borderId="33" xfId="35018" applyNumberFormat="1" applyFont="1" applyFill="1" applyBorder="1" applyAlignment="1">
      <alignment horizontal="center" vertical="center"/>
    </xf>
    <xf numFmtId="172" fontId="16" fillId="4" borderId="33" xfId="35018" applyNumberFormat="1" applyFont="1" applyFill="1" applyBorder="1" applyAlignment="1">
      <alignment horizontal="center" vertical="center"/>
    </xf>
    <xf numFmtId="219" fontId="16" fillId="37" borderId="33" xfId="35018" applyNumberFormat="1" applyFont="1" applyFill="1" applyBorder="1" applyAlignment="1">
      <alignment horizontal="right" vertical="center"/>
    </xf>
    <xf numFmtId="172" fontId="16" fillId="38" borderId="33" xfId="35018" applyNumberFormat="1" applyFont="1" applyFill="1" applyBorder="1" applyAlignment="1">
      <alignment horizontal="center" vertical="center"/>
    </xf>
    <xf numFmtId="219" fontId="16" fillId="38" borderId="33" xfId="35018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/>
    </xf>
    <xf numFmtId="0" fontId="203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6" fillId="2" borderId="0" xfId="34783" applyFont="1" applyFill="1" applyBorder="1" applyAlignment="1">
      <alignment horizontal="center" vertical="center"/>
    </xf>
    <xf numFmtId="0" fontId="16" fillId="2" borderId="0" xfId="34783" applyFont="1" applyFill="1" applyBorder="1" applyAlignment="1">
      <alignment horizontal="left" vertical="center"/>
    </xf>
    <xf numFmtId="0" fontId="16" fillId="2" borderId="33" xfId="34783" applyFont="1" applyFill="1" applyBorder="1" applyAlignment="1">
      <alignment horizontal="center" vertical="center"/>
    </xf>
    <xf numFmtId="3" fontId="16" fillId="2" borderId="33" xfId="34783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34783" applyFont="1" applyFill="1" applyAlignment="1">
      <alignment vertical="center"/>
    </xf>
    <xf numFmtId="0" fontId="22" fillId="2" borderId="35" xfId="34783" applyFont="1" applyFill="1" applyBorder="1" applyAlignment="1">
      <alignment vertical="center"/>
    </xf>
    <xf numFmtId="0" fontId="22" fillId="2" borderId="35" xfId="34783" applyFont="1" applyFill="1" applyBorder="1" applyAlignment="1">
      <alignment horizontal="left" vertical="center"/>
    </xf>
    <xf numFmtId="0" fontId="16" fillId="2" borderId="2" xfId="34783" applyFont="1" applyFill="1" applyBorder="1" applyAlignment="1">
      <alignment vertical="center"/>
    </xf>
    <xf numFmtId="0" fontId="16" fillId="5" borderId="33" xfId="34783" applyFont="1" applyFill="1" applyBorder="1" applyAlignment="1">
      <alignment horizontal="center" vertical="center"/>
    </xf>
    <xf numFmtId="0" fontId="17" fillId="5" borderId="33" xfId="34783" applyFont="1" applyFill="1" applyBorder="1" applyAlignment="1">
      <alignment horizontal="center" vertical="center" wrapText="1"/>
    </xf>
    <xf numFmtId="0" fontId="22" fillId="0" borderId="33" xfId="34783" applyFont="1" applyFill="1" applyBorder="1" applyAlignment="1">
      <alignment horizontal="center" vertical="center"/>
    </xf>
    <xf numFmtId="0" fontId="22" fillId="0" borderId="33" xfId="34783" applyFont="1" applyFill="1" applyBorder="1" applyAlignment="1">
      <alignment horizontal="left" vertical="center"/>
    </xf>
    <xf numFmtId="3" fontId="22" fillId="0" borderId="33" xfId="34783" applyNumberFormat="1" applyFont="1" applyFill="1" applyBorder="1" applyAlignment="1">
      <alignment horizontal="center" vertical="center"/>
    </xf>
    <xf numFmtId="0" fontId="36" fillId="0" borderId="33" xfId="34783" applyFont="1" applyFill="1" applyBorder="1" applyAlignment="1">
      <alignment horizontal="center" vertical="center"/>
    </xf>
    <xf numFmtId="0" fontId="22" fillId="0" borderId="0" xfId="34783" applyFont="1" applyFill="1" applyBorder="1" applyAlignment="1">
      <alignment horizontal="center" vertical="center"/>
    </xf>
    <xf numFmtId="0" fontId="22" fillId="0" borderId="0" xfId="34783" applyFont="1" applyFill="1" applyBorder="1" applyAlignment="1">
      <alignment horizontal="left" vertical="center"/>
    </xf>
    <xf numFmtId="0" fontId="22" fillId="2" borderId="0" xfId="34783" applyFont="1" applyFill="1" applyBorder="1" applyAlignment="1">
      <alignment horizontal="center" vertical="center"/>
    </xf>
    <xf numFmtId="3" fontId="22" fillId="2" borderId="0" xfId="34783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2" borderId="33" xfId="34783" applyFont="1" applyFill="1" applyBorder="1" applyAlignment="1">
      <alignment horizontal="center" vertical="center"/>
    </xf>
    <xf numFmtId="0" fontId="22" fillId="2" borderId="0" xfId="34783" applyFont="1" applyFill="1" applyAlignment="1">
      <alignment horizontal="left" vertical="center"/>
    </xf>
    <xf numFmtId="0" fontId="22" fillId="2" borderId="0" xfId="34783" applyFont="1" applyFill="1" applyAlignment="1">
      <alignment horizontal="center" vertical="center"/>
    </xf>
    <xf numFmtId="0" fontId="22" fillId="2" borderId="33" xfId="35009" applyFont="1" applyFill="1" applyBorder="1" applyAlignment="1">
      <alignment horizontal="center" vertical="center"/>
    </xf>
    <xf numFmtId="0" fontId="22" fillId="2" borderId="33" xfId="35009" applyFont="1" applyFill="1" applyBorder="1" applyAlignment="1">
      <alignment horizontal="left" vertical="center"/>
    </xf>
    <xf numFmtId="167" fontId="22" fillId="0" borderId="33" xfId="34783" applyNumberFormat="1" applyFont="1" applyFill="1" applyBorder="1" applyAlignment="1">
      <alignment horizontal="center" vertical="center"/>
    </xf>
    <xf numFmtId="0" fontId="22" fillId="2" borderId="0" xfId="0" applyFont="1" applyFill="1"/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22" fillId="6" borderId="33" xfId="35009" applyFont="1" applyFill="1" applyBorder="1" applyAlignment="1">
      <alignment horizontal="center" vertical="center"/>
    </xf>
    <xf numFmtId="0" fontId="16" fillId="0" borderId="33" xfId="34783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6" borderId="33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 wrapText="1"/>
    </xf>
    <xf numFmtId="167" fontId="22" fillId="0" borderId="33" xfId="0" applyNumberFormat="1" applyFont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31" fillId="6" borderId="33" xfId="0" applyFont="1" applyFill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/>
    </xf>
    <xf numFmtId="172" fontId="22" fillId="2" borderId="33" xfId="35018" applyNumberFormat="1" applyFont="1" applyFill="1" applyBorder="1" applyAlignment="1">
      <alignment horizontal="center" vertical="center"/>
    </xf>
    <xf numFmtId="167" fontId="31" fillId="2" borderId="33" xfId="0" applyNumberFormat="1" applyFont="1" applyFill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6" borderId="37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/>
    </xf>
    <xf numFmtId="0" fontId="29" fillId="2" borderId="37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/>
    </xf>
    <xf numFmtId="0" fontId="22" fillId="6" borderId="37" xfId="4" applyFont="1" applyFill="1" applyBorder="1" applyAlignment="1">
      <alignment horizontal="center" vertical="center"/>
    </xf>
    <xf numFmtId="0" fontId="36" fillId="0" borderId="37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26" fillId="6" borderId="37" xfId="0" applyFont="1" applyFill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220" fontId="22" fillId="0" borderId="22" xfId="0" applyNumberFormat="1" applyFont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31" fillId="2" borderId="37" xfId="0" applyFont="1" applyFill="1" applyBorder="1" applyAlignment="1">
      <alignment horizontal="center" vertical="center"/>
    </xf>
    <xf numFmtId="167" fontId="22" fillId="0" borderId="37" xfId="0" applyNumberFormat="1" applyFont="1" applyBorder="1" applyAlignment="1">
      <alignment horizontal="center" vertical="center"/>
    </xf>
    <xf numFmtId="167" fontId="22" fillId="0" borderId="37" xfId="0" applyNumberFormat="1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center" vertical="center" wrapText="1"/>
    </xf>
    <xf numFmtId="0" fontId="26" fillId="2" borderId="39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22" fillId="2" borderId="33" xfId="0" applyFont="1" applyFill="1" applyBorder="1" applyAlignment="1">
      <alignment horizontal="center" vertical="center"/>
    </xf>
    <xf numFmtId="167" fontId="31" fillId="0" borderId="37" xfId="0" applyNumberFormat="1" applyFont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 wrapText="1"/>
    </xf>
    <xf numFmtId="0" fontId="22" fillId="0" borderId="40" xfId="34783" applyFont="1" applyFill="1" applyBorder="1" applyAlignment="1">
      <alignment horizontal="center" vertical="center"/>
    </xf>
    <xf numFmtId="3" fontId="22" fillId="0" borderId="40" xfId="34783" applyNumberFormat="1" applyFont="1" applyFill="1" applyBorder="1" applyAlignment="1">
      <alignment horizontal="center" vertical="center"/>
    </xf>
    <xf numFmtId="167" fontId="22" fillId="2" borderId="33" xfId="0" applyNumberFormat="1" applyFont="1" applyFill="1" applyBorder="1" applyAlignment="1">
      <alignment horizontal="center" vertical="center"/>
    </xf>
    <xf numFmtId="167" fontId="22" fillId="2" borderId="37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172" fontId="22" fillId="0" borderId="33" xfId="0" applyNumberFormat="1" applyFont="1" applyBorder="1" applyAlignment="1">
      <alignment horizontal="center" vertical="center"/>
    </xf>
    <xf numFmtId="172" fontId="22" fillId="0" borderId="37" xfId="0" applyNumberFormat="1" applyFont="1" applyBorder="1" applyAlignment="1">
      <alignment horizontal="center" vertical="center"/>
    </xf>
    <xf numFmtId="172" fontId="22" fillId="0" borderId="40" xfId="0" applyNumberFormat="1" applyFont="1" applyBorder="1" applyAlignment="1">
      <alignment horizontal="center" vertical="center"/>
    </xf>
    <xf numFmtId="172" fontId="22" fillId="2" borderId="33" xfId="0" applyNumberFormat="1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/>
    </xf>
    <xf numFmtId="172" fontId="22" fillId="0" borderId="42" xfId="0" applyNumberFormat="1" applyFont="1" applyBorder="1" applyAlignment="1">
      <alignment horizontal="center" vertical="center"/>
    </xf>
    <xf numFmtId="172" fontId="22" fillId="2" borderId="42" xfId="0" applyNumberFormat="1" applyFont="1" applyFill="1" applyBorder="1" applyAlignment="1">
      <alignment horizontal="center" vertical="center"/>
    </xf>
    <xf numFmtId="167" fontId="22" fillId="0" borderId="42" xfId="0" applyNumberFormat="1" applyFont="1" applyBorder="1" applyAlignment="1">
      <alignment horizontal="center" vertical="center"/>
    </xf>
    <xf numFmtId="167" fontId="22" fillId="0" borderId="42" xfId="0" applyNumberFormat="1" applyFont="1" applyFill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172" fontId="22" fillId="0" borderId="33" xfId="0" applyNumberFormat="1" applyFont="1" applyFill="1" applyBorder="1" applyAlignment="1">
      <alignment horizontal="center" vertical="center"/>
    </xf>
    <xf numFmtId="172" fontId="31" fillId="0" borderId="37" xfId="0" applyNumberFormat="1" applyFont="1" applyBorder="1" applyAlignment="1">
      <alignment horizontal="center" vertical="center"/>
    </xf>
    <xf numFmtId="172" fontId="22" fillId="0" borderId="42" xfId="0" applyNumberFormat="1" applyFont="1" applyFill="1" applyBorder="1" applyAlignment="1">
      <alignment horizontal="center" vertical="center"/>
    </xf>
    <xf numFmtId="172" fontId="31" fillId="0" borderId="42" xfId="0" applyNumberFormat="1" applyFont="1" applyBorder="1" applyAlignment="1">
      <alignment horizontal="center" vertical="center"/>
    </xf>
    <xf numFmtId="0" fontId="22" fillId="2" borderId="42" xfId="0" applyFont="1" applyFill="1" applyBorder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7" fontId="22" fillId="2" borderId="42" xfId="0" applyNumberFormat="1" applyFont="1" applyFill="1" applyBorder="1" applyAlignment="1">
      <alignment horizontal="center" vertical="center"/>
    </xf>
    <xf numFmtId="0" fontId="204" fillId="4" borderId="42" xfId="0" applyFont="1" applyFill="1" applyBorder="1" applyAlignment="1">
      <alignment horizontal="center" vertical="center"/>
    </xf>
    <xf numFmtId="172" fontId="204" fillId="4" borderId="42" xfId="0" applyNumberFormat="1" applyFont="1" applyFill="1" applyBorder="1" applyAlignment="1">
      <alignment horizontal="center" vertical="center"/>
    </xf>
    <xf numFmtId="0" fontId="17" fillId="4" borderId="4" xfId="35009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172" fontId="31" fillId="0" borderId="0" xfId="0" applyNumberFormat="1" applyFont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12" fillId="0" borderId="3" xfId="5" applyFont="1" applyFill="1" applyBorder="1" applyAlignment="1" applyProtection="1">
      <alignment horizontal="center" vertical="center" wrapText="1"/>
      <protection locked="0"/>
    </xf>
    <xf numFmtId="0" fontId="31" fillId="0" borderId="42" xfId="0" applyFont="1" applyBorder="1" applyAlignment="1">
      <alignment horizontal="center" vertical="center"/>
    </xf>
    <xf numFmtId="0" fontId="31" fillId="6" borderId="42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172" fontId="22" fillId="2" borderId="42" xfId="35018" applyNumberFormat="1" applyFont="1" applyFill="1" applyBorder="1" applyAlignment="1">
      <alignment horizontal="center" vertical="center"/>
    </xf>
    <xf numFmtId="167" fontId="31" fillId="2" borderId="42" xfId="0" applyNumberFormat="1" applyFont="1" applyFill="1" applyBorder="1" applyAlignment="1">
      <alignment horizontal="center" vertical="center"/>
    </xf>
    <xf numFmtId="0" fontId="22" fillId="6" borderId="46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167" fontId="22" fillId="2" borderId="41" xfId="0" applyNumberFormat="1" applyFont="1" applyFill="1" applyBorder="1" applyAlignment="1">
      <alignment horizontal="center" vertical="center"/>
    </xf>
    <xf numFmtId="0" fontId="31" fillId="2" borderId="41" xfId="0" applyFont="1" applyFill="1" applyBorder="1" applyAlignment="1">
      <alignment horizontal="center" vertical="center"/>
    </xf>
    <xf numFmtId="0" fontId="179" fillId="6" borderId="47" xfId="34768" applyFont="1" applyFill="1" applyBorder="1" applyAlignment="1">
      <alignment horizontal="center" vertical="center"/>
    </xf>
    <xf numFmtId="0" fontId="22" fillId="2" borderId="42" xfId="0" applyFont="1" applyFill="1" applyBorder="1" applyAlignment="1">
      <alignment horizontal="center" vertical="center" wrapText="1"/>
    </xf>
    <xf numFmtId="0" fontId="22" fillId="2" borderId="40" xfId="0" applyFont="1" applyFill="1" applyBorder="1" applyAlignment="1">
      <alignment horizontal="center" vertical="center"/>
    </xf>
    <xf numFmtId="172" fontId="22" fillId="2" borderId="40" xfId="0" applyNumberFormat="1" applyFont="1" applyFill="1" applyBorder="1" applyAlignment="1">
      <alignment horizontal="center" vertical="center"/>
    </xf>
    <xf numFmtId="0" fontId="22" fillId="2" borderId="45" xfId="0" applyFont="1" applyFill="1" applyBorder="1" applyAlignment="1">
      <alignment horizontal="center" vertical="center"/>
    </xf>
    <xf numFmtId="0" fontId="22" fillId="6" borderId="46" xfId="4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6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2" fillId="6" borderId="51" xfId="35009" applyFont="1" applyFill="1" applyBorder="1" applyAlignment="1">
      <alignment horizontal="center" vertical="center"/>
    </xf>
    <xf numFmtId="0" fontId="22" fillId="4" borderId="22" xfId="35009" applyFont="1" applyFill="1" applyBorder="1" applyAlignment="1">
      <alignment horizontal="center" vertical="center"/>
    </xf>
    <xf numFmtId="0" fontId="22" fillId="4" borderId="51" xfId="35009" applyFont="1" applyFill="1" applyBorder="1" applyAlignment="1">
      <alignment horizontal="center" vertical="center"/>
    </xf>
    <xf numFmtId="0" fontId="22" fillId="6" borderId="51" xfId="0" applyFont="1" applyFill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/>
    </xf>
    <xf numFmtId="0" fontId="22" fillId="2" borderId="51" xfId="0" applyFont="1" applyFill="1" applyBorder="1" applyAlignment="1">
      <alignment horizontal="center" vertical="center"/>
    </xf>
    <xf numFmtId="172" fontId="22" fillId="0" borderId="51" xfId="0" applyNumberFormat="1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/>
    </xf>
    <xf numFmtId="172" fontId="22" fillId="4" borderId="51" xfId="0" applyNumberFormat="1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 wrapText="1"/>
    </xf>
    <xf numFmtId="0" fontId="22" fillId="6" borderId="4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72" fontId="22" fillId="2" borderId="37" xfId="0" applyNumberFormat="1" applyFont="1" applyFill="1" applyBorder="1" applyAlignment="1">
      <alignment horizontal="center" vertical="center"/>
    </xf>
    <xf numFmtId="167" fontId="22" fillId="2" borderId="22" xfId="0" applyNumberFormat="1" applyFont="1" applyFill="1" applyBorder="1" applyAlignment="1">
      <alignment horizontal="center" vertical="center"/>
    </xf>
    <xf numFmtId="0" fontId="22" fillId="2" borderId="39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3" fontId="22" fillId="6" borderId="3" xfId="2" applyNumberFormat="1" applyFont="1" applyFill="1" applyBorder="1" applyAlignment="1" applyProtection="1">
      <alignment horizontal="center" vertical="center" wrapText="1"/>
      <protection locked="0"/>
    </xf>
    <xf numFmtId="0" fontId="31" fillId="4" borderId="22" xfId="0" applyFont="1" applyFill="1" applyBorder="1" applyAlignment="1">
      <alignment horizontal="center" vertical="center"/>
    </xf>
    <xf numFmtId="0" fontId="22" fillId="2" borderId="53" xfId="35009" applyFont="1" applyFill="1" applyBorder="1" applyAlignment="1">
      <alignment horizontal="center" vertical="center"/>
    </xf>
    <xf numFmtId="0" fontId="22" fillId="6" borderId="53" xfId="35009" applyFont="1" applyFill="1" applyBorder="1" applyAlignment="1">
      <alignment horizontal="center" vertical="center"/>
    </xf>
    <xf numFmtId="0" fontId="22" fillId="2" borderId="0" xfId="35009" applyFont="1" applyFill="1" applyBorder="1" applyAlignment="1">
      <alignment horizontal="center" vertical="center" shrinkToFit="1"/>
    </xf>
    <xf numFmtId="0" fontId="18" fillId="0" borderId="53" xfId="2" applyNumberFormat="1" applyFont="1" applyFill="1" applyBorder="1" applyAlignment="1">
      <alignment horizontal="center" vertical="center" wrapText="1"/>
    </xf>
    <xf numFmtId="0" fontId="22" fillId="0" borderId="51" xfId="2" applyNumberFormat="1" applyFont="1" applyFill="1" applyBorder="1" applyAlignment="1">
      <alignment horizontal="center" vertical="center" wrapText="1"/>
    </xf>
    <xf numFmtId="0" fontId="22" fillId="0" borderId="51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51" xfId="2" applyNumberFormat="1" applyFont="1" applyFill="1" applyBorder="1" applyAlignment="1">
      <alignment horizontal="center" vertical="center" wrapText="1"/>
    </xf>
    <xf numFmtId="0" fontId="26" fillId="0" borderId="53" xfId="2" applyNumberFormat="1" applyFont="1" applyFill="1" applyBorder="1" applyAlignment="1">
      <alignment horizontal="center" vertical="center" wrapText="1"/>
    </xf>
    <xf numFmtId="0" fontId="26" fillId="0" borderId="53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53" xfId="5" applyFont="1" applyFill="1" applyBorder="1" applyAlignment="1" applyProtection="1">
      <alignment horizontal="center" vertical="center" wrapText="1"/>
      <protection locked="0"/>
    </xf>
    <xf numFmtId="0" fontId="22" fillId="0" borderId="53" xfId="3" applyNumberFormat="1" applyFont="1" applyFill="1" applyBorder="1" applyAlignment="1">
      <alignment horizontal="center" vertical="center" wrapText="1"/>
    </xf>
    <xf numFmtId="0" fontId="22" fillId="0" borderId="3" xfId="5" applyNumberFormat="1" applyFont="1" applyFill="1" applyBorder="1" applyAlignment="1" applyProtection="1">
      <alignment horizontal="center" vertical="center" wrapText="1"/>
    </xf>
    <xf numFmtId="0" fontId="16" fillId="0" borderId="0" xfId="5" applyFont="1" applyFill="1" applyAlignment="1" applyProtection="1">
      <alignment horizontal="center" vertical="center"/>
      <protection locked="0"/>
    </xf>
    <xf numFmtId="0" fontId="22" fillId="0" borderId="22" xfId="35009" applyFont="1" applyFill="1" applyBorder="1" applyAlignment="1">
      <alignment horizontal="center" vertical="center" shrinkToFit="1"/>
    </xf>
    <xf numFmtId="3" fontId="22" fillId="0" borderId="22" xfId="35009" applyNumberFormat="1" applyFont="1" applyFill="1" applyBorder="1" applyAlignment="1">
      <alignment horizontal="center" vertical="center"/>
    </xf>
    <xf numFmtId="0" fontId="22" fillId="0" borderId="33" xfId="35009" applyFont="1" applyFill="1" applyBorder="1" applyAlignment="1">
      <alignment horizontal="center" vertical="center" shrinkToFit="1"/>
    </xf>
    <xf numFmtId="0" fontId="22" fillId="0" borderId="33" xfId="35009" applyFont="1" applyFill="1" applyBorder="1" applyAlignment="1">
      <alignment horizontal="center" vertical="center"/>
    </xf>
    <xf numFmtId="3" fontId="22" fillId="0" borderId="33" xfId="35009" applyNumberFormat="1" applyFont="1" applyFill="1" applyBorder="1" applyAlignment="1">
      <alignment horizontal="center" vertical="center"/>
    </xf>
    <xf numFmtId="0" fontId="22" fillId="0" borderId="51" xfId="35009" applyFont="1" applyFill="1" applyBorder="1" applyAlignment="1">
      <alignment horizontal="center" vertical="center"/>
    </xf>
    <xf numFmtId="3" fontId="22" fillId="0" borderId="53" xfId="35009" applyNumberFormat="1" applyFont="1" applyFill="1" applyBorder="1" applyAlignment="1">
      <alignment horizontal="center" vertical="center"/>
    </xf>
    <xf numFmtId="3" fontId="22" fillId="0" borderId="40" xfId="35008" applyNumberFormat="1" applyFont="1" applyFill="1" applyBorder="1" applyAlignment="1">
      <alignment horizontal="center" vertical="center"/>
    </xf>
    <xf numFmtId="0" fontId="22" fillId="0" borderId="3" xfId="5" applyFont="1" applyFill="1" applyBorder="1" applyAlignment="1" applyProtection="1">
      <alignment horizontal="center" vertical="center"/>
    </xf>
    <xf numFmtId="0" fontId="22" fillId="0" borderId="54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 applyProtection="1">
      <alignment horizontal="center" vertical="center"/>
      <protection hidden="1"/>
    </xf>
    <xf numFmtId="0" fontId="16" fillId="0" borderId="5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Alignment="1">
      <alignment vertical="center"/>
    </xf>
    <xf numFmtId="0" fontId="22" fillId="0" borderId="56" xfId="4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26" fillId="0" borderId="56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22" xfId="35008" applyFont="1" applyFill="1" applyBorder="1" applyAlignment="1">
      <alignment horizontal="left" vertical="center"/>
    </xf>
    <xf numFmtId="0" fontId="22" fillId="0" borderId="22" xfId="35008" applyFont="1" applyFill="1" applyBorder="1" applyAlignment="1">
      <alignment horizontal="center" vertical="center"/>
    </xf>
    <xf numFmtId="0" fontId="22" fillId="0" borderId="40" xfId="2" applyNumberFormat="1" applyFont="1" applyFill="1" applyBorder="1" applyAlignment="1" applyProtection="1">
      <alignment horizontal="left" vertical="center" shrinkToFit="1"/>
      <protection locked="0"/>
    </xf>
    <xf numFmtId="0" fontId="22" fillId="0" borderId="40" xfId="35008" applyFont="1" applyFill="1" applyBorder="1" applyAlignment="1">
      <alignment horizontal="center" vertical="center"/>
    </xf>
    <xf numFmtId="0" fontId="26" fillId="0" borderId="22" xfId="35008" applyFont="1" applyFill="1" applyBorder="1" applyAlignment="1">
      <alignment horizontal="left" vertical="center"/>
    </xf>
    <xf numFmtId="0" fontId="22" fillId="0" borderId="58" xfId="34783" applyFont="1" applyFill="1" applyBorder="1" applyAlignment="1">
      <alignment horizontal="center" vertical="center"/>
    </xf>
    <xf numFmtId="0" fontId="16" fillId="0" borderId="58" xfId="34783" applyFont="1" applyFill="1" applyBorder="1" applyAlignment="1">
      <alignment horizontal="center" vertical="center"/>
    </xf>
    <xf numFmtId="0" fontId="22" fillId="40" borderId="22" xfId="34783" applyFont="1" applyFill="1" applyBorder="1" applyAlignment="1">
      <alignment horizontal="center" vertical="center"/>
    </xf>
    <xf numFmtId="0" fontId="22" fillId="40" borderId="22" xfId="35008" applyFont="1" applyFill="1" applyBorder="1" applyAlignment="1">
      <alignment horizontal="left" vertical="center"/>
    </xf>
    <xf numFmtId="0" fontId="22" fillId="40" borderId="22" xfId="35008" applyFont="1" applyFill="1" applyBorder="1" applyAlignment="1">
      <alignment horizontal="center" vertical="center"/>
    </xf>
    <xf numFmtId="3" fontId="22" fillId="40" borderId="22" xfId="35008" applyNumberFormat="1" applyFont="1" applyFill="1" applyBorder="1" applyAlignment="1">
      <alignment horizontal="center" vertical="center"/>
    </xf>
    <xf numFmtId="0" fontId="22" fillId="40" borderId="33" xfId="35008" applyFont="1" applyFill="1" applyBorder="1" applyAlignment="1">
      <alignment horizontal="left" vertical="center"/>
    </xf>
    <xf numFmtId="0" fontId="22" fillId="40" borderId="33" xfId="35008" applyFont="1" applyFill="1" applyBorder="1" applyAlignment="1">
      <alignment horizontal="center" vertical="center"/>
    </xf>
    <xf numFmtId="3" fontId="22" fillId="40" borderId="33" xfId="35008" applyNumberFormat="1" applyFont="1" applyFill="1" applyBorder="1" applyAlignment="1">
      <alignment horizontal="center" vertical="center"/>
    </xf>
    <xf numFmtId="0" fontId="26" fillId="0" borderId="54" xfId="0" applyNumberFormat="1" applyFont="1" applyFill="1" applyBorder="1" applyAlignment="1">
      <alignment horizontal="center" vertical="center" wrapText="1"/>
    </xf>
    <xf numFmtId="0" fontId="22" fillId="40" borderId="33" xfId="34783" applyFont="1" applyFill="1" applyBorder="1" applyAlignment="1">
      <alignment horizontal="center" vertical="center"/>
    </xf>
    <xf numFmtId="0" fontId="22" fillId="40" borderId="33" xfId="34783" applyFont="1" applyFill="1" applyBorder="1" applyAlignment="1">
      <alignment horizontal="left" vertical="center"/>
    </xf>
    <xf numFmtId="0" fontId="36" fillId="40" borderId="33" xfId="34783" applyFont="1" applyFill="1" applyBorder="1" applyAlignment="1">
      <alignment horizontal="center" vertical="center"/>
    </xf>
    <xf numFmtId="3" fontId="22" fillId="40" borderId="33" xfId="34783" applyNumberFormat="1" applyFont="1" applyFill="1" applyBorder="1" applyAlignment="1">
      <alignment horizontal="center" vertical="center"/>
    </xf>
    <xf numFmtId="3" fontId="22" fillId="40" borderId="40" xfId="34783" applyNumberFormat="1" applyFont="1" applyFill="1" applyBorder="1" applyAlignment="1">
      <alignment horizontal="center" vertical="center"/>
    </xf>
    <xf numFmtId="3" fontId="22" fillId="2" borderId="0" xfId="35008" applyNumberFormat="1" applyFont="1" applyFill="1" applyAlignment="1">
      <alignment horizontal="center" vertical="center"/>
    </xf>
    <xf numFmtId="3" fontId="22" fillId="0" borderId="22" xfId="34783" applyNumberFormat="1" applyFont="1" applyFill="1" applyBorder="1" applyAlignment="1">
      <alignment horizontal="center" vertical="center"/>
    </xf>
    <xf numFmtId="0" fontId="22" fillId="0" borderId="59" xfId="35009" applyFont="1" applyFill="1" applyBorder="1" applyAlignment="1">
      <alignment horizontal="center" vertical="center"/>
    </xf>
    <xf numFmtId="0" fontId="22" fillId="0" borderId="59" xfId="35009" applyFont="1" applyFill="1" applyBorder="1" applyAlignment="1">
      <alignment horizontal="center" vertical="center" shrinkToFit="1"/>
    </xf>
    <xf numFmtId="3" fontId="22" fillId="0" borderId="59" xfId="35009" applyNumberFormat="1" applyFont="1" applyFill="1" applyBorder="1" applyAlignment="1">
      <alignment horizontal="center" vertical="center"/>
    </xf>
    <xf numFmtId="0" fontId="22" fillId="6" borderId="59" xfId="35009" applyFont="1" applyFill="1" applyBorder="1" applyAlignment="1">
      <alignment horizontal="center" vertical="center"/>
    </xf>
    <xf numFmtId="0" fontId="22" fillId="2" borderId="59" xfId="35009" applyFont="1" applyFill="1" applyBorder="1" applyAlignment="1">
      <alignment horizontal="center" vertical="center"/>
    </xf>
    <xf numFmtId="0" fontId="26" fillId="0" borderId="22" xfId="35009" applyFont="1" applyFill="1" applyBorder="1" applyAlignment="1">
      <alignment horizontal="center" vertical="center" shrinkToFit="1"/>
    </xf>
    <xf numFmtId="3" fontId="26" fillId="0" borderId="22" xfId="35008" applyNumberFormat="1" applyFont="1" applyFill="1" applyBorder="1" applyAlignment="1">
      <alignment horizontal="center" vertical="center"/>
    </xf>
    <xf numFmtId="0" fontId="22" fillId="39" borderId="3" xfId="2" applyNumberFormat="1" applyFont="1" applyFill="1" applyBorder="1" applyAlignment="1">
      <alignment horizontal="center" vertical="center" wrapText="1"/>
    </xf>
    <xf numFmtId="0" fontId="22" fillId="39" borderId="3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58" xfId="2" applyNumberFormat="1" applyFont="1" applyFill="1" applyBorder="1" applyAlignment="1">
      <alignment horizontal="center" vertical="center" wrapText="1"/>
    </xf>
    <xf numFmtId="0" fontId="18" fillId="0" borderId="58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59" xfId="2" applyNumberFormat="1" applyFont="1" applyFill="1" applyBorder="1" applyAlignment="1">
      <alignment horizontal="center" vertical="center" wrapText="1"/>
    </xf>
    <xf numFmtId="0" fontId="26" fillId="0" borderId="59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53" xfId="5" applyFont="1" applyFill="1" applyBorder="1" applyAlignment="1" applyProtection="1">
      <alignment horizontal="center" vertical="center" wrapText="1"/>
      <protection locked="0"/>
    </xf>
    <xf numFmtId="0" fontId="16" fillId="0" borderId="55" xfId="0" applyFont="1" applyFill="1" applyBorder="1" applyAlignment="1">
      <alignment horizontal="center" vertical="center" wrapText="1"/>
    </xf>
    <xf numFmtId="0" fontId="26" fillId="0" borderId="57" xfId="0" applyNumberFormat="1" applyFont="1" applyFill="1" applyBorder="1" applyAlignment="1">
      <alignment horizontal="center" vertical="center" wrapText="1"/>
    </xf>
    <xf numFmtId="0" fontId="22" fillId="0" borderId="53" xfId="2" applyNumberFormat="1" applyFont="1" applyFill="1" applyBorder="1" applyAlignment="1">
      <alignment horizontal="center" vertical="center" wrapText="1"/>
    </xf>
    <xf numFmtId="0" fontId="22" fillId="0" borderId="56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60" xfId="35009" applyFont="1" applyFill="1" applyBorder="1" applyAlignment="1">
      <alignment horizontal="center" vertical="center"/>
    </xf>
    <xf numFmtId="0" fontId="22" fillId="0" borderId="60" xfId="35009" applyFont="1" applyFill="1" applyBorder="1" applyAlignment="1">
      <alignment horizontal="center" vertical="center" shrinkToFit="1"/>
    </xf>
    <xf numFmtId="3" fontId="22" fillId="0" borderId="60" xfId="35009" applyNumberFormat="1" applyFont="1" applyFill="1" applyBorder="1" applyAlignment="1">
      <alignment horizontal="center" vertical="center"/>
    </xf>
    <xf numFmtId="0" fontId="22" fillId="6" borderId="60" xfId="35009" applyFont="1" applyFill="1" applyBorder="1" applyAlignment="1">
      <alignment horizontal="center" vertical="center"/>
    </xf>
    <xf numFmtId="0" fontId="22" fillId="0" borderId="53" xfId="35008" applyFont="1" applyFill="1" applyBorder="1" applyAlignment="1">
      <alignment horizontal="left" vertical="center"/>
    </xf>
    <xf numFmtId="0" fontId="22" fillId="0" borderId="53" xfId="35008" applyFont="1" applyFill="1" applyBorder="1" applyAlignment="1">
      <alignment horizontal="center" vertical="center"/>
    </xf>
    <xf numFmtId="3" fontId="22" fillId="0" borderId="53" xfId="35008" applyNumberFormat="1" applyFont="1" applyFill="1" applyBorder="1" applyAlignment="1">
      <alignment horizontal="center" vertical="center"/>
    </xf>
    <xf numFmtId="0" fontId="205" fillId="5" borderId="22" xfId="35010" applyFont="1" applyFill="1" applyBorder="1" applyAlignment="1">
      <alignment horizontal="center" vertical="center" wrapText="1"/>
    </xf>
    <xf numFmtId="0" fontId="18" fillId="39" borderId="61" xfId="2" applyNumberFormat="1" applyFont="1" applyFill="1" applyBorder="1" applyAlignment="1">
      <alignment horizontal="center" vertical="center" wrapText="1"/>
    </xf>
    <xf numFmtId="0" fontId="18" fillId="39" borderId="61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61" xfId="35009" applyFont="1" applyFill="1" applyBorder="1" applyAlignment="1">
      <alignment horizontal="center" vertical="center"/>
    </xf>
    <xf numFmtId="3" fontId="22" fillId="0" borderId="61" xfId="35009" applyNumberFormat="1" applyFont="1" applyFill="1" applyBorder="1" applyAlignment="1">
      <alignment horizontal="center" vertical="center"/>
    </xf>
    <xf numFmtId="0" fontId="22" fillId="6" borderId="61" xfId="35009" applyFont="1" applyFill="1" applyBorder="1" applyAlignment="1">
      <alignment horizontal="center" vertical="center"/>
    </xf>
    <xf numFmtId="0" fontId="26" fillId="0" borderId="61" xfId="35009" applyFont="1" applyFill="1" applyBorder="1" applyAlignment="1">
      <alignment horizontal="center" vertical="center" shrinkToFit="1"/>
    </xf>
    <xf numFmtId="0" fontId="22" fillId="4" borderId="3" xfId="5" applyNumberFormat="1" applyFont="1" applyFill="1" applyBorder="1" applyAlignment="1" applyProtection="1">
      <alignment horizontal="center" vertical="center" wrapText="1"/>
      <protection locked="0"/>
    </xf>
    <xf numFmtId="171" fontId="22" fillId="4" borderId="3" xfId="5" applyNumberFormat="1" applyFont="1" applyFill="1" applyBorder="1" applyAlignment="1" applyProtection="1">
      <alignment horizontal="center" vertical="center" wrapText="1"/>
      <protection locked="0"/>
    </xf>
    <xf numFmtId="0" fontId="22" fillId="4" borderId="3" xfId="5" applyNumberFormat="1" applyFont="1" applyFill="1" applyBorder="1" applyAlignment="1" applyProtection="1">
      <alignment horizontal="center" vertical="center" wrapText="1"/>
    </xf>
    <xf numFmtId="0" fontId="22" fillId="40" borderId="63" xfId="35008" applyFont="1" applyFill="1" applyBorder="1" applyAlignment="1">
      <alignment horizontal="center" vertical="center"/>
    </xf>
    <xf numFmtId="3" fontId="22" fillId="40" borderId="63" xfId="35008" applyNumberFormat="1" applyFont="1" applyFill="1" applyBorder="1" applyAlignment="1">
      <alignment horizontal="center" vertical="center"/>
    </xf>
    <xf numFmtId="0" fontId="26" fillId="40" borderId="63" xfId="35008" applyFont="1" applyFill="1" applyBorder="1" applyAlignment="1">
      <alignment horizontal="left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3" xfId="0" applyFont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18" fillId="2" borderId="63" xfId="0" applyFont="1" applyFill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4" borderId="63" xfId="0" applyFont="1" applyFill="1" applyBorder="1" applyAlignment="1">
      <alignment horizontal="center" vertical="center" wrapText="1"/>
    </xf>
    <xf numFmtId="0" fontId="22" fillId="40" borderId="22" xfId="35009" applyFont="1" applyFill="1" applyBorder="1" applyAlignment="1">
      <alignment horizontal="left" vertical="center" shrinkToFit="1"/>
    </xf>
    <xf numFmtId="0" fontId="26" fillId="2" borderId="0" xfId="0" applyFont="1" applyFill="1" applyAlignment="1">
      <alignment vertical="center"/>
    </xf>
    <xf numFmtId="0" fontId="32" fillId="0" borderId="0" xfId="0" applyFont="1" applyAlignment="1">
      <alignment horizontal="center" vertical="center"/>
    </xf>
    <xf numFmtId="0" fontId="12" fillId="2" borderId="2" xfId="35008" applyFont="1" applyFill="1" applyBorder="1" applyAlignment="1">
      <alignment horizontal="left" vertical="center"/>
    </xf>
    <xf numFmtId="0" fontId="22" fillId="6" borderId="65" xfId="0" applyFont="1" applyFill="1" applyBorder="1" applyAlignment="1">
      <alignment horizontal="center" vertical="center"/>
    </xf>
    <xf numFmtId="0" fontId="22" fillId="0" borderId="65" xfId="0" applyFont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/>
    </xf>
    <xf numFmtId="167" fontId="36" fillId="2" borderId="3" xfId="5" applyNumberFormat="1" applyFont="1" applyFill="1" applyBorder="1" applyAlignment="1" applyProtection="1">
      <alignment horizontal="center" vertical="center" wrapText="1"/>
    </xf>
    <xf numFmtId="0" fontId="26" fillId="0" borderId="63" xfId="35009" applyFont="1" applyFill="1" applyBorder="1" applyAlignment="1">
      <alignment horizontal="center" vertical="center" shrinkToFit="1"/>
    </xf>
    <xf numFmtId="0" fontId="22" fillId="0" borderId="63" xfId="35009" applyFont="1" applyFill="1" applyBorder="1" applyAlignment="1">
      <alignment horizontal="center" vertical="center"/>
    </xf>
    <xf numFmtId="3" fontId="22" fillId="0" borderId="63" xfId="35009" applyNumberFormat="1" applyFont="1" applyFill="1" applyBorder="1" applyAlignment="1">
      <alignment horizontal="center" vertical="center"/>
    </xf>
    <xf numFmtId="0" fontId="22" fillId="6" borderId="63" xfId="35009" applyFont="1" applyFill="1" applyBorder="1" applyAlignment="1">
      <alignment horizontal="center" vertical="center"/>
    </xf>
    <xf numFmtId="0" fontId="22" fillId="4" borderId="33" xfId="34783" applyFont="1" applyFill="1" applyBorder="1" applyAlignment="1">
      <alignment horizontal="center" vertical="center"/>
    </xf>
    <xf numFmtId="0" fontId="22" fillId="4" borderId="33" xfId="34783" applyFont="1" applyFill="1" applyBorder="1" applyAlignment="1">
      <alignment horizontal="left" vertical="center"/>
    </xf>
    <xf numFmtId="0" fontId="26" fillId="2" borderId="33" xfId="35009" applyFont="1" applyFill="1" applyBorder="1" applyAlignment="1">
      <alignment horizontal="left" vertical="center"/>
    </xf>
    <xf numFmtId="0" fontId="204" fillId="5" borderId="65" xfId="35009" applyFont="1" applyFill="1" applyBorder="1" applyAlignment="1">
      <alignment horizontal="center" vertical="center"/>
    </xf>
    <xf numFmtId="0" fontId="204" fillId="5" borderId="65" xfId="35010" applyFont="1" applyFill="1" applyBorder="1" applyAlignment="1">
      <alignment horizontal="center" vertical="center" wrapText="1"/>
    </xf>
    <xf numFmtId="0" fontId="16" fillId="5" borderId="65" xfId="35009" applyFont="1" applyFill="1" applyBorder="1" applyAlignment="1">
      <alignment horizontal="center" vertical="center"/>
    </xf>
    <xf numFmtId="0" fontId="22" fillId="2" borderId="65" xfId="35009" applyFont="1" applyFill="1" applyBorder="1" applyAlignment="1">
      <alignment horizontal="center" vertical="center"/>
    </xf>
    <xf numFmtId="0" fontId="22" fillId="6" borderId="65" xfId="35009" applyFont="1" applyFill="1" applyBorder="1" applyAlignment="1">
      <alignment horizontal="center" vertical="center"/>
    </xf>
    <xf numFmtId="0" fontId="22" fillId="4" borderId="3" xfId="2" applyNumberFormat="1" applyFont="1" applyFill="1" applyBorder="1" applyAlignment="1" applyProtection="1">
      <alignment horizontal="center" vertical="center" shrinkToFit="1"/>
      <protection locked="0"/>
    </xf>
    <xf numFmtId="0" fontId="22" fillId="4" borderId="65" xfId="35009" applyFont="1" applyFill="1" applyBorder="1" applyAlignment="1">
      <alignment horizontal="center" vertical="center"/>
    </xf>
    <xf numFmtId="0" fontId="12" fillId="0" borderId="0" xfId="35008" applyFont="1" applyFill="1" applyBorder="1" applyAlignment="1">
      <alignment vertical="center"/>
    </xf>
    <xf numFmtId="0" fontId="204" fillId="0" borderId="0" xfId="35009" applyFont="1" applyFill="1" applyBorder="1" applyAlignment="1">
      <alignment horizontal="center" vertical="center"/>
    </xf>
    <xf numFmtId="0" fontId="0" fillId="0" borderId="0" xfId="0" applyFill="1" applyBorder="1"/>
    <xf numFmtId="0" fontId="26" fillId="2" borderId="65" xfId="35009" applyFont="1" applyFill="1" applyBorder="1" applyAlignment="1">
      <alignment horizontal="center" vertical="center"/>
    </xf>
    <xf numFmtId="0" fontId="28" fillId="0" borderId="60" xfId="2" applyNumberFormat="1" applyFont="1" applyFill="1" applyBorder="1" applyAlignment="1">
      <alignment horizontal="center" vertical="center" wrapText="1"/>
    </xf>
    <xf numFmtId="0" fontId="22" fillId="0" borderId="60" xfId="2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2" applyNumberFormat="1" applyFont="1" applyFill="1" applyBorder="1" applyAlignment="1">
      <alignment horizontal="center" vertical="center" wrapText="1"/>
    </xf>
    <xf numFmtId="0" fontId="22" fillId="0" borderId="60" xfId="2" applyNumberFormat="1" applyFont="1" applyFill="1" applyBorder="1" applyAlignment="1">
      <alignment horizontal="center" vertical="center" wrapText="1"/>
    </xf>
    <xf numFmtId="0" fontId="18" fillId="0" borderId="60" xfId="2" applyNumberFormat="1" applyFont="1" applyFill="1" applyBorder="1" applyAlignment="1">
      <alignment horizontal="center" vertical="center" wrapText="1"/>
    </xf>
    <xf numFmtId="0" fontId="18" fillId="0" borderId="60" xfId="2" applyNumberFormat="1" applyFont="1" applyFill="1" applyBorder="1" applyAlignment="1" applyProtection="1">
      <alignment horizontal="center" vertical="center" wrapText="1"/>
      <protection locked="0"/>
    </xf>
    <xf numFmtId="0" fontId="26" fillId="4" borderId="33" xfId="35009" applyFont="1" applyFill="1" applyBorder="1" applyAlignment="1">
      <alignment horizontal="left" vertical="center"/>
    </xf>
    <xf numFmtId="167" fontId="22" fillId="4" borderId="33" xfId="34783" applyNumberFormat="1" applyFont="1" applyFill="1" applyBorder="1" applyAlignment="1">
      <alignment horizontal="center" vertical="center"/>
    </xf>
    <xf numFmtId="3" fontId="22" fillId="4" borderId="22" xfId="35008" applyNumberFormat="1" applyFont="1" applyFill="1" applyBorder="1" applyAlignment="1">
      <alignment horizontal="center" vertical="center"/>
    </xf>
    <xf numFmtId="0" fontId="26" fillId="6" borderId="3" xfId="2" applyNumberFormat="1" applyFont="1" applyFill="1" applyBorder="1" applyAlignment="1" applyProtection="1">
      <alignment horizontal="center" vertical="center" wrapText="1"/>
      <protection locked="0"/>
    </xf>
    <xf numFmtId="0" fontId="22" fillId="41" borderId="33" xfId="34783" applyFont="1" applyFill="1" applyBorder="1" applyAlignment="1">
      <alignment horizontal="center" vertical="center"/>
    </xf>
    <xf numFmtId="0" fontId="22" fillId="41" borderId="33" xfId="34783" applyFont="1" applyFill="1" applyBorder="1" applyAlignment="1">
      <alignment horizontal="left" vertical="center"/>
    </xf>
    <xf numFmtId="3" fontId="22" fillId="41" borderId="33" xfId="34783" applyNumberFormat="1" applyFont="1" applyFill="1" applyBorder="1" applyAlignment="1">
      <alignment horizontal="center" vertical="center"/>
    </xf>
    <xf numFmtId="3" fontId="36" fillId="41" borderId="33" xfId="34783" applyNumberFormat="1" applyFont="1" applyFill="1" applyBorder="1" applyAlignment="1">
      <alignment horizontal="center" vertical="center"/>
    </xf>
    <xf numFmtId="0" fontId="26" fillId="4" borderId="66" xfId="35009" applyFont="1" applyFill="1" applyBorder="1" applyAlignment="1">
      <alignment horizontal="center" vertical="center"/>
    </xf>
    <xf numFmtId="0" fontId="22" fillId="4" borderId="66" xfId="35009" applyFont="1" applyFill="1" applyBorder="1" applyAlignment="1">
      <alignment horizontal="center" vertical="center"/>
    </xf>
    <xf numFmtId="0" fontId="22" fillId="0" borderId="65" xfId="35009" applyFont="1" applyFill="1" applyBorder="1" applyAlignment="1">
      <alignment horizontal="center" vertical="center"/>
    </xf>
    <xf numFmtId="0" fontId="26" fillId="0" borderId="33" xfId="35009" applyFont="1" applyFill="1" applyBorder="1" applyAlignment="1">
      <alignment horizontal="left" vertical="center"/>
    </xf>
    <xf numFmtId="0" fontId="26" fillId="4" borderId="65" xfId="35009" applyFont="1" applyFill="1" applyBorder="1" applyAlignment="1">
      <alignment horizontal="center" vertical="center"/>
    </xf>
    <xf numFmtId="0" fontId="35" fillId="3" borderId="68" xfId="0" applyFont="1" applyFill="1" applyBorder="1" applyAlignment="1">
      <alignment horizontal="center" vertical="center" wrapText="1"/>
    </xf>
    <xf numFmtId="0" fontId="18" fillId="8" borderId="68" xfId="0" applyNumberFormat="1" applyFont="1" applyFill="1" applyBorder="1" applyAlignment="1">
      <alignment horizontal="center" vertical="center" wrapText="1"/>
    </xf>
    <xf numFmtId="0" fontId="22" fillId="42" borderId="68" xfId="0" applyNumberFormat="1" applyFont="1" applyFill="1" applyBorder="1" applyAlignment="1">
      <alignment horizontal="center" vertical="center" wrapText="1"/>
    </xf>
    <xf numFmtId="0" fontId="22" fillId="8" borderId="68" xfId="0" applyNumberFormat="1" applyFont="1" applyFill="1" applyBorder="1" applyAlignment="1">
      <alignment horizontal="center" vertical="center" wrapText="1"/>
    </xf>
    <xf numFmtId="0" fontId="18" fillId="43" borderId="68" xfId="0" applyNumberFormat="1" applyFont="1" applyFill="1" applyBorder="1" applyAlignment="1">
      <alignment horizontal="center" vertical="center" wrapText="1"/>
    </xf>
    <xf numFmtId="0" fontId="18" fillId="0" borderId="68" xfId="0" applyNumberFormat="1" applyFont="1" applyFill="1" applyBorder="1" applyAlignment="1">
      <alignment horizontal="center" vertical="center" wrapText="1"/>
    </xf>
    <xf numFmtId="0" fontId="35" fillId="6" borderId="69" xfId="0" applyFont="1" applyFill="1" applyBorder="1" applyAlignment="1" applyProtection="1">
      <alignment horizontal="center" vertical="center"/>
      <protection hidden="1"/>
    </xf>
    <xf numFmtId="0" fontId="18" fillId="8" borderId="4" xfId="0" applyNumberFormat="1" applyFont="1" applyFill="1" applyBorder="1" applyAlignment="1">
      <alignment horizontal="center" vertical="center" wrapText="1"/>
    </xf>
    <xf numFmtId="0" fontId="21" fillId="43" borderId="68" xfId="0" applyNumberFormat="1" applyFont="1" applyFill="1" applyBorder="1" applyAlignment="1">
      <alignment horizontal="center" vertical="center" wrapText="1"/>
    </xf>
    <xf numFmtId="0" fontId="12" fillId="2" borderId="68" xfId="5" applyFont="1" applyFill="1" applyBorder="1" applyAlignment="1" applyProtection="1">
      <alignment horizontal="center" vertical="center"/>
      <protection locked="0"/>
    </xf>
    <xf numFmtId="0" fontId="12" fillId="2" borderId="68" xfId="5" applyFont="1" applyFill="1" applyBorder="1" applyAlignment="1" applyProtection="1">
      <alignment horizontal="center" vertical="center" shrinkToFit="1"/>
      <protection locked="0"/>
    </xf>
    <xf numFmtId="0" fontId="22" fillId="0" borderId="62" xfId="35009" applyFont="1" applyFill="1" applyBorder="1" applyAlignment="1">
      <alignment horizontal="center" vertical="center"/>
    </xf>
    <xf numFmtId="0" fontId="22" fillId="0" borderId="36" xfId="35009" applyFont="1" applyFill="1" applyBorder="1" applyAlignment="1">
      <alignment horizontal="center" vertical="center"/>
    </xf>
    <xf numFmtId="0" fontId="22" fillId="0" borderId="64" xfId="35009" applyFont="1" applyFill="1" applyBorder="1" applyAlignment="1">
      <alignment horizontal="center" vertical="center"/>
    </xf>
    <xf numFmtId="0" fontId="17" fillId="5" borderId="3" xfId="5" applyFont="1" applyFill="1" applyBorder="1" applyAlignment="1" applyProtection="1">
      <alignment horizontal="center" vertical="center" wrapText="1"/>
      <protection locked="0"/>
    </xf>
    <xf numFmtId="0" fontId="17" fillId="3" borderId="3" xfId="0" applyFont="1" applyFill="1" applyBorder="1" applyAlignment="1">
      <alignment horizontal="center" vertical="center" wrapText="1"/>
    </xf>
    <xf numFmtId="0" fontId="17" fillId="5" borderId="3" xfId="5" applyNumberFormat="1" applyFont="1" applyFill="1" applyBorder="1" applyAlignment="1" applyProtection="1">
      <alignment horizontal="center" vertical="center" wrapText="1"/>
      <protection locked="0"/>
    </xf>
    <xf numFmtId="0" fontId="17" fillId="5" borderId="3" xfId="5" applyNumberFormat="1" applyFont="1" applyFill="1" applyBorder="1" applyAlignment="1" applyProtection="1">
      <alignment horizontal="center" vertical="center" wrapText="1"/>
    </xf>
    <xf numFmtId="0" fontId="17" fillId="5" borderId="3" xfId="5" applyFont="1" applyFill="1" applyBorder="1" applyAlignment="1" applyProtection="1">
      <alignment horizontal="center" vertical="center" wrapText="1"/>
    </xf>
    <xf numFmtId="0" fontId="17" fillId="5" borderId="3" xfId="5" applyFont="1" applyFill="1" applyBorder="1" applyAlignment="1" applyProtection="1">
      <alignment horizontal="center" vertical="center" wrapText="1" shrinkToFit="1"/>
      <protection locked="0"/>
    </xf>
    <xf numFmtId="0" fontId="17" fillId="5" borderId="22" xfId="35009" applyFont="1" applyFill="1" applyBorder="1" applyAlignment="1">
      <alignment horizontal="center" vertical="center"/>
    </xf>
    <xf numFmtId="0" fontId="18" fillId="0" borderId="67" xfId="0" applyNumberFormat="1" applyFont="1" applyFill="1" applyBorder="1" applyAlignment="1">
      <alignment horizontal="center" vertical="center" wrapText="1"/>
    </xf>
    <xf numFmtId="0" fontId="22" fillId="0" borderId="67" xfId="35009" applyFont="1" applyFill="1" applyBorder="1" applyAlignment="1">
      <alignment horizontal="center" vertical="center"/>
    </xf>
    <xf numFmtId="0" fontId="22" fillId="0" borderId="68" xfId="35009" applyFont="1" applyFill="1" applyBorder="1" applyAlignment="1">
      <alignment horizontal="center" vertical="center"/>
    </xf>
    <xf numFmtId="0" fontId="12" fillId="2" borderId="0" xfId="34783" applyFont="1" applyFill="1" applyBorder="1" applyAlignment="1">
      <alignment horizontal="center" vertical="center"/>
    </xf>
    <xf numFmtId="10" fontId="16" fillId="2" borderId="33" xfId="34783" applyNumberFormat="1" applyFont="1" applyFill="1" applyBorder="1" applyAlignment="1">
      <alignment horizontal="center" vertical="center"/>
    </xf>
    <xf numFmtId="0" fontId="16" fillId="2" borderId="2" xfId="34783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6" fillId="39" borderId="52" xfId="0" applyFont="1" applyFill="1" applyBorder="1" applyAlignment="1" applyProtection="1">
      <alignment horizontal="center" vertical="center"/>
      <protection hidden="1"/>
    </xf>
    <xf numFmtId="0" fontId="12" fillId="2" borderId="48" xfId="5" applyFont="1" applyFill="1" applyBorder="1" applyAlignment="1" applyProtection="1">
      <alignment horizontal="left" vertical="center"/>
      <protection locked="0"/>
    </xf>
    <xf numFmtId="0" fontId="12" fillId="2" borderId="49" xfId="5" applyFont="1" applyFill="1" applyBorder="1" applyAlignment="1" applyProtection="1">
      <alignment horizontal="left" vertical="center"/>
      <protection locked="0"/>
    </xf>
    <xf numFmtId="0" fontId="12" fillId="2" borderId="50" xfId="5" applyFont="1" applyFill="1" applyBorder="1" applyAlignment="1" applyProtection="1">
      <alignment horizontal="left" vertical="center"/>
      <protection locked="0"/>
    </xf>
    <xf numFmtId="0" fontId="16" fillId="2" borderId="0" xfId="5" applyFont="1" applyFill="1" applyBorder="1" applyAlignment="1" applyProtection="1">
      <alignment horizontal="left" vertical="center" wrapText="1"/>
      <protection locked="0"/>
    </xf>
    <xf numFmtId="0" fontId="16" fillId="2" borderId="49" xfId="5" applyFont="1" applyFill="1" applyBorder="1" applyAlignment="1" applyProtection="1">
      <alignment horizontal="left" vertical="center" wrapText="1"/>
      <protection locked="0"/>
    </xf>
    <xf numFmtId="0" fontId="16" fillId="2" borderId="68" xfId="0" applyFont="1" applyFill="1" applyBorder="1" applyAlignment="1" applyProtection="1">
      <alignment horizontal="center" vertical="center"/>
      <protection locked="0"/>
    </xf>
    <xf numFmtId="0" fontId="12" fillId="2" borderId="2" xfId="35008" applyFont="1" applyFill="1" applyBorder="1" applyAlignment="1">
      <alignment horizontal="left" vertical="center"/>
    </xf>
    <xf numFmtId="0" fontId="22" fillId="4" borderId="67" xfId="35009" applyFont="1" applyFill="1" applyBorder="1" applyAlignment="1">
      <alignment horizontal="center" vertical="center"/>
    </xf>
    <xf numFmtId="0" fontId="22" fillId="4" borderId="4" xfId="35009" applyFont="1" applyFill="1" applyBorder="1" applyAlignment="1">
      <alignment horizontal="center" vertical="center"/>
    </xf>
    <xf numFmtId="0" fontId="22" fillId="0" borderId="6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5" borderId="64" xfId="35009" applyFont="1" applyFill="1" applyBorder="1" applyAlignment="1">
      <alignment horizontal="center" vertical="center"/>
    </xf>
    <xf numFmtId="0" fontId="16" fillId="5" borderId="4" xfId="35009" applyFont="1" applyFill="1" applyBorder="1" applyAlignment="1">
      <alignment horizontal="center" vertical="center"/>
    </xf>
    <xf numFmtId="0" fontId="17" fillId="5" borderId="64" xfId="35009" applyFont="1" applyFill="1" applyBorder="1" applyAlignment="1">
      <alignment horizontal="center" vertical="center"/>
    </xf>
    <xf numFmtId="0" fontId="17" fillId="5" borderId="4" xfId="35009" applyFont="1" applyFill="1" applyBorder="1" applyAlignment="1">
      <alignment horizontal="center" vertical="center"/>
    </xf>
    <xf numFmtId="0" fontId="207" fillId="0" borderId="2" xfId="0" applyFont="1" applyBorder="1" applyAlignment="1">
      <alignment horizontal="left" vertical="center"/>
    </xf>
    <xf numFmtId="0" fontId="17" fillId="5" borderId="64" xfId="35010" applyFont="1" applyFill="1" applyBorder="1" applyAlignment="1">
      <alignment horizontal="center" vertical="center" wrapText="1"/>
    </xf>
    <xf numFmtId="0" fontId="16" fillId="5" borderId="4" xfId="35010" applyFont="1" applyFill="1" applyBorder="1" applyAlignment="1">
      <alignment horizontal="center" vertical="center" wrapText="1"/>
    </xf>
    <xf numFmtId="0" fontId="17" fillId="5" borderId="43" xfId="35009" applyFont="1" applyFill="1" applyBorder="1" applyAlignment="1">
      <alignment horizontal="center" vertical="center" wrapText="1"/>
    </xf>
    <xf numFmtId="0" fontId="17" fillId="5" borderId="4" xfId="35009" applyFont="1" applyFill="1" applyBorder="1" applyAlignment="1">
      <alignment horizontal="center" vertical="center" wrapText="1"/>
    </xf>
    <xf numFmtId="0" fontId="16" fillId="5" borderId="43" xfId="35009" applyFont="1" applyFill="1" applyBorder="1" applyAlignment="1">
      <alignment horizontal="center" vertical="center"/>
    </xf>
    <xf numFmtId="0" fontId="17" fillId="5" borderId="43" xfId="35009" applyFont="1" applyFill="1" applyBorder="1" applyAlignment="1">
      <alignment horizontal="center" vertical="center"/>
    </xf>
    <xf numFmtId="0" fontId="17" fillId="4" borderId="48" xfId="35009" applyFont="1" applyFill="1" applyBorder="1" applyAlignment="1">
      <alignment horizontal="center" vertical="center" wrapText="1"/>
    </xf>
    <xf numFmtId="0" fontId="17" fillId="4" borderId="49" xfId="35009" applyFont="1" applyFill="1" applyBorder="1" applyAlignment="1">
      <alignment horizontal="center" vertical="center" wrapText="1"/>
    </xf>
    <xf numFmtId="0" fontId="17" fillId="4" borderId="50" xfId="35009" applyFont="1" applyFill="1" applyBorder="1" applyAlignment="1">
      <alignment horizontal="center" vertical="center" wrapText="1"/>
    </xf>
    <xf numFmtId="0" fontId="17" fillId="5" borderId="43" xfId="35010" applyFont="1" applyFill="1" applyBorder="1" applyAlignment="1">
      <alignment horizontal="center" vertical="center" wrapText="1"/>
    </xf>
    <xf numFmtId="0" fontId="17" fillId="5" borderId="44" xfId="35009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10" fillId="0" borderId="42" xfId="0" applyFont="1" applyFill="1" applyBorder="1" applyAlignment="1">
      <alignment horizontal="center" vertical="center" wrapText="1"/>
    </xf>
    <xf numFmtId="172" fontId="204" fillId="37" borderId="2" xfId="35018" applyNumberFormat="1" applyFont="1" applyFill="1" applyBorder="1" applyAlignment="1">
      <alignment horizontal="left" vertical="center"/>
    </xf>
    <xf numFmtId="172" fontId="207" fillId="37" borderId="2" xfId="35018" applyNumberFormat="1" applyFont="1" applyFill="1" applyBorder="1" applyAlignment="1">
      <alignment horizontal="center" vertical="center"/>
    </xf>
    <xf numFmtId="172" fontId="207" fillId="37" borderId="2" xfId="35018" applyNumberFormat="1" applyFont="1" applyFill="1" applyBorder="1" applyAlignment="1">
      <alignment horizontal="left" vertical="center"/>
    </xf>
    <xf numFmtId="172" fontId="204" fillId="37" borderId="2" xfId="35018" applyNumberFormat="1" applyFont="1" applyFill="1" applyBorder="1" applyAlignment="1">
      <alignment horizontal="center" vertical="center"/>
    </xf>
    <xf numFmtId="172" fontId="16" fillId="5" borderId="30" xfId="35019" applyNumberFormat="1" applyFont="1" applyFill="1" applyBorder="1" applyAlignment="1">
      <alignment horizontal="center" vertical="center"/>
    </xf>
    <xf numFmtId="172" fontId="16" fillId="5" borderId="5" xfId="35019" applyNumberFormat="1" applyFont="1" applyFill="1" applyBorder="1" applyAlignment="1">
      <alignment horizontal="center" vertical="center"/>
    </xf>
    <xf numFmtId="172" fontId="16" fillId="5" borderId="4" xfId="35019" applyNumberFormat="1" applyFont="1" applyFill="1" applyBorder="1" applyAlignment="1">
      <alignment horizontal="center" vertical="center"/>
    </xf>
    <xf numFmtId="172" fontId="17" fillId="5" borderId="30" xfId="35019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left" vertical="top" wrapText="1"/>
    </xf>
    <xf numFmtId="172" fontId="16" fillId="5" borderId="22" xfId="35019" applyNumberFormat="1" applyFont="1" applyFill="1" applyBorder="1" applyAlignment="1">
      <alignment horizontal="center" vertical="center" wrapText="1"/>
    </xf>
    <xf numFmtId="172" fontId="16" fillId="37" borderId="28" xfId="35019" applyNumberFormat="1" applyFont="1" applyFill="1" applyBorder="1" applyAlignment="1">
      <alignment horizontal="left" vertical="center"/>
    </xf>
    <xf numFmtId="172" fontId="16" fillId="37" borderId="31" xfId="35019" applyNumberFormat="1" applyFont="1" applyFill="1" applyBorder="1" applyAlignment="1">
      <alignment horizontal="left" vertical="center"/>
    </xf>
    <xf numFmtId="172" fontId="16" fillId="37" borderId="32" xfId="35019" applyNumberFormat="1" applyFont="1" applyFill="1" applyBorder="1" applyAlignment="1">
      <alignment horizontal="left" vertical="center"/>
    </xf>
    <xf numFmtId="172" fontId="16" fillId="37" borderId="34" xfId="35019" applyNumberFormat="1" applyFont="1" applyFill="1" applyBorder="1" applyAlignment="1">
      <alignment horizontal="left" vertical="center"/>
    </xf>
    <xf numFmtId="172" fontId="16" fillId="5" borderId="30" xfId="35019" applyNumberFormat="1" applyFont="1" applyFill="1" applyBorder="1" applyAlignment="1">
      <alignment horizontal="center" vertical="center" wrapText="1"/>
    </xf>
    <xf numFmtId="172" fontId="16" fillId="5" borderId="4" xfId="35019" applyNumberFormat="1" applyFont="1" applyFill="1" applyBorder="1" applyAlignment="1">
      <alignment horizontal="center" vertical="center" wrapText="1"/>
    </xf>
    <xf numFmtId="0" fontId="12" fillId="2" borderId="0" xfId="5" applyFont="1" applyFill="1" applyBorder="1" applyAlignment="1" applyProtection="1">
      <alignment horizontal="center" vertical="center" shrinkToFit="1"/>
      <protection locked="0"/>
    </xf>
    <xf numFmtId="0" fontId="12" fillId="2" borderId="0" xfId="5" applyFont="1" applyFill="1" applyBorder="1" applyAlignment="1" applyProtection="1">
      <alignment horizontal="left" vertical="center"/>
      <protection locked="0"/>
    </xf>
    <xf numFmtId="0" fontId="39" fillId="5" borderId="0" xfId="0" applyFont="1" applyFill="1" applyBorder="1" applyAlignment="1" applyProtection="1">
      <alignment horizontal="center" vertical="center" shrinkToFit="1"/>
      <protection locked="0"/>
    </xf>
    <xf numFmtId="10" fontId="16" fillId="2" borderId="0" xfId="5" applyNumberFormat="1" applyFont="1" applyFill="1" applyBorder="1" applyAlignment="1" applyProtection="1">
      <alignment horizontal="center" vertical="center" shrinkToFit="1"/>
      <protection locked="0"/>
    </xf>
    <xf numFmtId="3" fontId="18" fillId="0" borderId="0" xfId="1" applyNumberFormat="1" applyFont="1" applyBorder="1" applyAlignment="1" applyProtection="1">
      <alignment horizontal="center" vertical="center" shrinkToFit="1"/>
      <protection locked="0"/>
    </xf>
    <xf numFmtId="169" fontId="16" fillId="2" borderId="68" xfId="0" applyNumberFormat="1" applyFont="1" applyFill="1" applyBorder="1" applyAlignment="1" applyProtection="1">
      <alignment horizontal="center" vertical="center" shrinkToFit="1"/>
      <protection locked="0"/>
    </xf>
    <xf numFmtId="0" fontId="22" fillId="0" borderId="68" xfId="5" applyFont="1" applyFill="1" applyBorder="1" applyAlignment="1" applyProtection="1">
      <alignment horizontal="center" vertical="center" wrapText="1"/>
      <protection locked="0"/>
    </xf>
  </cellXfs>
  <cellStyles count="35020">
    <cellStyle name="_x0004_" xfId="6"/>
    <cellStyle name=" 1" xfId="7"/>
    <cellStyle name=" 1 2" xfId="8"/>
    <cellStyle name=" 1 2 2" xfId="9"/>
    <cellStyle name=" 1 2 2 2" xfId="10"/>
    <cellStyle name=" 1 3" xfId="11"/>
    <cellStyle name=" 1 4" xfId="12"/>
    <cellStyle name=" 1 5" xfId="13"/>
    <cellStyle name=" 1 6" xfId="14"/>
    <cellStyle name=" 1 7" xfId="15"/>
    <cellStyle name=" 1 8" xfId="16"/>
    <cellStyle name="?" xfId="17"/>
    <cellStyle name="_" xfId="18"/>
    <cellStyle name="_ 2" xfId="19"/>
    <cellStyle name="_(14-Mar)Machine Qty" xfId="20"/>
    <cellStyle name="_? [0.00]_PERSONAL" xfId="21"/>
    <cellStyle name="_?_? [0.00]_PERSONAL" xfId="22"/>
    <cellStyle name="_?_?_PERSONAL" xfId="23"/>
    <cellStyle name="_?_PERSONAL" xfId="24"/>
    <cellStyle name="__" xfId="25"/>
    <cellStyle name="__ [0.00]_A9805" xfId="26"/>
    <cellStyle name="__ [0.00]_A9805_2006年產能規劃REVA(1..." xfId="27"/>
    <cellStyle name="__ [0.00]_A9805_2006年產能規劃REVA(159億)1224" xfId="28"/>
    <cellStyle name="__ [0.00]_A9805_2006年產能規劃REVA(159億)1225" xfId="29"/>
    <cellStyle name="__ [0.00]_A9805_Book1" xfId="30"/>
    <cellStyle name="__ [0.00]_A9805_E區G區產品明細" xfId="31"/>
    <cellStyle name="__ [0.00]_A9805_GR10 Ramp plan AX版0429" xfId="32"/>
    <cellStyle name="__ [0.00]_A9805_IPEG各廠區工時明細" xfId="36"/>
    <cellStyle name="__ [0.00]_A9805_iPEG產品處2005年新增設備投資規划書(李昌記)" xfId="33"/>
    <cellStyle name="__ [0.00]_A9805_iPEG產品處2005年新增設備投資規划書20050306(B版)" xfId="34"/>
    <cellStyle name="__ [0.00]_A9805_iPEG產品處2005年新增設備投資規划書20050308(A版)" xfId="35"/>
    <cellStyle name="__ [0.00]_A9805_M26Q88投資規划書" xfId="37"/>
    <cellStyle name="__ [0.00]_A9805_Q88.Q22CNC投資損益分析(050310)" xfId="39"/>
    <cellStyle name="__ [0.00]_A9805_Q88.Q22CNC投資規划書0310" xfId="38"/>
    <cellStyle name="__ [0.00]_A9805_SHZBG IPEG 2005年新增機種成本結構明細表" xfId="40"/>
    <cellStyle name="__ [0.00]_A9805_投資規劃提報資料格式(format)" xfId="43"/>
    <cellStyle name="__ [0.00]_A9805_新增設備投資規划書格式" xfId="44"/>
    <cellStyle name="__ [0.00]_A9805_組裝工時" xfId="46"/>
    <cellStyle name="__ [0.00]_A9805_組裝廠設備負荷分析1221" xfId="45"/>
    <cellStyle name="__ [0.00]_A9805_鋁擠形廠投資規划書D" xfId="42"/>
    <cellStyle name="__ [0.00]_A9805_附件一設備清單(BY BU) " xfId="41"/>
    <cellStyle name="__ [0.00]_A980520" xfId="47"/>
    <cellStyle name="__ [0.00]_A980520_2006年產能規劃REVA(1..." xfId="48"/>
    <cellStyle name="__ [0.00]_A980520_2006年產能規劃REVA(159億)1224" xfId="49"/>
    <cellStyle name="__ [0.00]_A980520_2006年產能規劃REVA(159億)1225" xfId="50"/>
    <cellStyle name="__ [0.00]_A980520_Book1" xfId="51"/>
    <cellStyle name="__ [0.00]_A980520_E區G區產品明細" xfId="52"/>
    <cellStyle name="__ [0.00]_A980520_GR10 Ramp plan AX版0429" xfId="53"/>
    <cellStyle name="__ [0.00]_A980520_IPEG各廠區工時明細" xfId="57"/>
    <cellStyle name="__ [0.00]_A980520_iPEG產品處2005年新增設備投資規划書(李昌記)" xfId="54"/>
    <cellStyle name="__ [0.00]_A980520_iPEG產品處2005年新增設備投資規划書20050306(B版)" xfId="55"/>
    <cellStyle name="__ [0.00]_A980520_iPEG產品處2005年新增設備投資規划書20050308(A版)" xfId="56"/>
    <cellStyle name="__ [0.00]_A980520_M26Q88投資規划書" xfId="58"/>
    <cellStyle name="__ [0.00]_A980520_N93 Parts_Fuji" xfId="59"/>
    <cellStyle name="__ [0.00]_A980520_Q88.Q22CNC投資損益分析(050310)" xfId="61"/>
    <cellStyle name="__ [0.00]_A980520_Q88.Q22CNC投資規划書0310" xfId="60"/>
    <cellStyle name="__ [0.00]_A980520_SHZBG IPEG 2005年新增機種成本結構明細表" xfId="62"/>
    <cellStyle name="__ [0.00]_A980520_投資規劃提報資料格式(format)" xfId="65"/>
    <cellStyle name="__ [0.00]_A980520_新增設備投資規划書格式" xfId="66"/>
    <cellStyle name="__ [0.00]_A980520_組裝工時" xfId="68"/>
    <cellStyle name="__ [0.00]_A980520_組裝廠設備負荷分析1221" xfId="67"/>
    <cellStyle name="__ [0.00]_A980520_鋁擠形廠投資規划書D" xfId="64"/>
    <cellStyle name="__ [0.00]_A980520_附件一設備清單(BY BU) " xfId="63"/>
    <cellStyle name="__ [0.00]_A980616" xfId="69"/>
    <cellStyle name="__ [0.00]_A980616_2006年產能規劃REVA(1..." xfId="70"/>
    <cellStyle name="__ [0.00]_A980616_2006年產能規劃REVA(159億)1224" xfId="71"/>
    <cellStyle name="__ [0.00]_A980616_2006年產能規劃REVA(159億)1225" xfId="72"/>
    <cellStyle name="__ [0.00]_A980616_Book1" xfId="73"/>
    <cellStyle name="__ [0.00]_A980616_E區G區產品明細" xfId="74"/>
    <cellStyle name="__ [0.00]_A980616_GR10 Ramp plan AX版0429" xfId="75"/>
    <cellStyle name="__ [0.00]_A980616_IPEG各廠區工時明細" xfId="79"/>
    <cellStyle name="__ [0.00]_A980616_iPEG產品處2005年新增設備投資規划書(李昌記)" xfId="76"/>
    <cellStyle name="__ [0.00]_A980616_iPEG產品處2005年新增設備投資規划書20050306(B版)" xfId="77"/>
    <cellStyle name="__ [0.00]_A980616_iPEG產品處2005年新增設備投資規划書20050308(A版)" xfId="78"/>
    <cellStyle name="__ [0.00]_A980616_M26Q88投資規划書" xfId="80"/>
    <cellStyle name="__ [0.00]_A980616_Q88.Q22CNC投資損益分析(050310)" xfId="82"/>
    <cellStyle name="__ [0.00]_A980616_Q88.Q22CNC投資規划書0310" xfId="81"/>
    <cellStyle name="__ [0.00]_A980616_SHZBG IPEG 2005年新增機種成本結構明細表" xfId="83"/>
    <cellStyle name="__ [0.00]_A980616_投資規劃提報資料格式(format)" xfId="86"/>
    <cellStyle name="__ [0.00]_A980616_新增設備投資規划書格式" xfId="87"/>
    <cellStyle name="__ [0.00]_A980616_組裝工時" xfId="89"/>
    <cellStyle name="__ [0.00]_A980616_組裝廠設備負荷分析1221" xfId="88"/>
    <cellStyle name="__ [0.00]_A980616_鋁擠形廠投資規划書D" xfId="85"/>
    <cellStyle name="__ [0.00]_A980616_附件一設備清單(BY BU) " xfId="84"/>
    <cellStyle name="__ [0.00]_A980715" xfId="90"/>
    <cellStyle name="__ [0.00]_A980715_2006年產能規劃REVA(1..." xfId="91"/>
    <cellStyle name="__ [0.00]_A980715_2006年產能規劃REVA(159億)1224" xfId="92"/>
    <cellStyle name="__ [0.00]_A980715_2006年產能規劃REVA(159億)1225" xfId="93"/>
    <cellStyle name="__ [0.00]_A980715_Book1" xfId="94"/>
    <cellStyle name="__ [0.00]_A980715_E區G區產品明細" xfId="95"/>
    <cellStyle name="__ [0.00]_A980715_GR10 Ramp plan AX版0429" xfId="96"/>
    <cellStyle name="__ [0.00]_A980715_IPEG各廠區工時明細" xfId="100"/>
    <cellStyle name="__ [0.00]_A980715_iPEG產品處2005年新增設備投資規划書(李昌記)" xfId="97"/>
    <cellStyle name="__ [0.00]_A980715_iPEG產品處2005年新增設備投資規划書20050306(B版)" xfId="98"/>
    <cellStyle name="__ [0.00]_A980715_iPEG產品處2005年新增設備投資規划書20050308(A版)" xfId="99"/>
    <cellStyle name="__ [0.00]_A980715_M26Q88投資規划書" xfId="101"/>
    <cellStyle name="__ [0.00]_A980715_Q88.Q22CNC投資損益分析(050310)" xfId="103"/>
    <cellStyle name="__ [0.00]_A980715_Q88.Q22CNC投資規划書0310" xfId="102"/>
    <cellStyle name="__ [0.00]_A980715_SHZBG IPEG 2005年新增機種成本結構明細表" xfId="104"/>
    <cellStyle name="__ [0.00]_A980715_投資規劃提報資料格式(format)" xfId="107"/>
    <cellStyle name="__ [0.00]_A980715_新增設備投資規划書格式" xfId="108"/>
    <cellStyle name="__ [0.00]_A980715_組裝廠設備負荷分析1221" xfId="109"/>
    <cellStyle name="__ [0.00]_A980715_鋁擠形廠投資規划書D" xfId="106"/>
    <cellStyle name="__ [0.00]_A980715_附件一設備清單(BY BU) " xfId="105"/>
    <cellStyle name="__ [0.00]_A980724" xfId="110"/>
    <cellStyle name="__ [0.00]_A980724_2006年產能規劃REVA(1..." xfId="111"/>
    <cellStyle name="__ [0.00]_A980724_2006年產能規劃REVA(159億)1224" xfId="112"/>
    <cellStyle name="__ [0.00]_A980724_2006年產能規劃REVA(159億)1225" xfId="113"/>
    <cellStyle name="__ [0.00]_A980724_Book1" xfId="114"/>
    <cellStyle name="__ [0.00]_A980724_E區G區產品明細" xfId="115"/>
    <cellStyle name="__ [0.00]_A980724_GR10 Ramp plan AX版0429" xfId="116"/>
    <cellStyle name="__ [0.00]_A980724_IPEG各廠區工時明細" xfId="120"/>
    <cellStyle name="__ [0.00]_A980724_iPEG產品處2005年新增設備投資規划書(李昌記)" xfId="117"/>
    <cellStyle name="__ [0.00]_A980724_iPEG產品處2005年新增設備投資規划書20050306(B版)" xfId="118"/>
    <cellStyle name="__ [0.00]_A980724_iPEG產品處2005年新增設備投資規划書20050308(A版)" xfId="119"/>
    <cellStyle name="__ [0.00]_A980724_M26Q88投資規划書" xfId="121"/>
    <cellStyle name="__ [0.00]_A980724_Q88.Q22CNC投資損益分析(050310)" xfId="123"/>
    <cellStyle name="__ [0.00]_A980724_Q88.Q22CNC投資規划書0310" xfId="122"/>
    <cellStyle name="__ [0.00]_A980724_SHZBG IPEG 2005年新增機種成本結構明細表" xfId="124"/>
    <cellStyle name="__ [0.00]_A980724_投資規劃提報資料格式(format)" xfId="127"/>
    <cellStyle name="__ [0.00]_A980724_新增設備投資規划書格式" xfId="128"/>
    <cellStyle name="__ [0.00]_A980724_組裝廠設備負荷分析1221" xfId="129"/>
    <cellStyle name="__ [0.00]_A980724_鋁擠形廠投資規划書D" xfId="126"/>
    <cellStyle name="__ [0.00]_A980724_附件一設備清單(BY BU) " xfId="125"/>
    <cellStyle name="__ [0.00]_A980903" xfId="130"/>
    <cellStyle name="__ [0.00]_A980903_2006年產能規劃REVA(1..." xfId="131"/>
    <cellStyle name="__ [0.00]_A980903_2006年產能規劃REVA(159億)1224" xfId="132"/>
    <cellStyle name="__ [0.00]_A980903_2006年產能規劃REVA(159億)1225" xfId="133"/>
    <cellStyle name="__ [0.00]_A980903_981001" xfId="134"/>
    <cellStyle name="__ [0.00]_A980903_981001_2006年產能規劃REVA(1..." xfId="135"/>
    <cellStyle name="__ [0.00]_A980903_981001_2006年產能規劃REVA(159億)1224" xfId="136"/>
    <cellStyle name="__ [0.00]_A980903_981001_2006年產能規劃REVA(159億)1225" xfId="137"/>
    <cellStyle name="__ [0.00]_A980903_981001_Book1" xfId="138"/>
    <cellStyle name="__ [0.00]_A980903_981001_E區G區產品明細" xfId="139"/>
    <cellStyle name="__ [0.00]_A980903_981001_GR10 Ramp plan AX版0429" xfId="140"/>
    <cellStyle name="__ [0.00]_A980903_981001_IPEG各廠區工時明細" xfId="144"/>
    <cellStyle name="__ [0.00]_A980903_981001_iPEG產品處2005年新增設備投資規划書(李昌記)" xfId="141"/>
    <cellStyle name="__ [0.00]_A980903_981001_iPEG產品處2005年新增設備投資規划書20050306(B版)" xfId="142"/>
    <cellStyle name="__ [0.00]_A980903_981001_iPEG產品處2005年新增設備投資規划書20050308(A版)" xfId="143"/>
    <cellStyle name="__ [0.00]_A980903_981001_M26Q88投資規划書" xfId="145"/>
    <cellStyle name="__ [0.00]_A980903_981001_Q88.Q22CNC投資損益分析(050310)" xfId="147"/>
    <cellStyle name="__ [0.00]_A980903_981001_Q88.Q22CNC投資規划書0310" xfId="146"/>
    <cellStyle name="__ [0.00]_A980903_981001_SHZBG IPEG 2005年新增機種成本結構明細表" xfId="148"/>
    <cellStyle name="__ [0.00]_A980903_981001_投資規劃提報資料格式(format)" xfId="151"/>
    <cellStyle name="__ [0.00]_A980903_981001_新增設備投資規划書格式" xfId="152"/>
    <cellStyle name="__ [0.00]_A980903_981001_組裝廠設備負荷分析1221" xfId="153"/>
    <cellStyle name="__ [0.00]_A980903_981001_鋁擠形廠投資規划書D" xfId="150"/>
    <cellStyle name="__ [0.00]_A980903_981001_附件一設備清單(BY BU) " xfId="149"/>
    <cellStyle name="__ [0.00]_A980903_Book1" xfId="154"/>
    <cellStyle name="__ [0.00]_A980903_E區G區產品明細" xfId="155"/>
    <cellStyle name="__ [0.00]_A980903_GR10 Ramp plan AX版0429" xfId="156"/>
    <cellStyle name="__ [0.00]_A980903_IPEG各廠區工時明細" xfId="160"/>
    <cellStyle name="__ [0.00]_A980903_iPEG產品處2005年新增設備投資規划書(李昌記)" xfId="157"/>
    <cellStyle name="__ [0.00]_A980903_iPEG產品處2005年新增設備投資規划書20050306(B版)" xfId="158"/>
    <cellStyle name="__ [0.00]_A980903_iPEG產品處2005年新增設備投資規划書20050308(A版)" xfId="159"/>
    <cellStyle name="__ [0.00]_A980903_M26Q88投資規划書" xfId="161"/>
    <cellStyle name="__ [0.00]_A980903_Q88.Q22CNC投資損益分析(050310)" xfId="163"/>
    <cellStyle name="__ [0.00]_A980903_Q88.Q22CNC投資規划書0310" xfId="162"/>
    <cellStyle name="__ [0.00]_A980903_SHZBG IPEG 2005年新增機種成本結構明細表" xfId="164"/>
    <cellStyle name="__ [0.00]_A980903_投資規劃提報資料格式(format)" xfId="167"/>
    <cellStyle name="__ [0.00]_A980903_新增設備投資規划書格式" xfId="168"/>
    <cellStyle name="__ [0.00]_A980903_組裝廠設備負荷分析1221" xfId="169"/>
    <cellStyle name="__ [0.00]_A980903_鋁擠形廠投資規划書D" xfId="166"/>
    <cellStyle name="__ [0.00]_A980903_附件一設備清單(BY BU) " xfId="165"/>
    <cellStyle name="__ [0.00]_Book1 ___ 1" xfId="170"/>
    <cellStyle name="__ [0.00]_Book1 ___ 1_2006年產能規劃REVA(1..." xfId="171"/>
    <cellStyle name="__ [0.00]_Book1 ___ 1_2006年產能規劃REVA(159億)1224" xfId="172"/>
    <cellStyle name="__ [0.00]_Book1 ___ 1_2006年產能規劃REVA(159億)1225" xfId="173"/>
    <cellStyle name="__ [0.00]_Book1 ___ 1_Book1" xfId="174"/>
    <cellStyle name="__ [0.00]_Book1 ___ 1_E區G區產品明細" xfId="175"/>
    <cellStyle name="__ [0.00]_Book1 ___ 1_GR10 Ramp plan AX版0429" xfId="176"/>
    <cellStyle name="__ [0.00]_Book1 ___ 1_IPEG各廠區工時明細" xfId="180"/>
    <cellStyle name="__ [0.00]_Book1 ___ 1_iPEG產品處2005年新增設備投資規划書(李昌記)" xfId="177"/>
    <cellStyle name="__ [0.00]_Book1 ___ 1_iPEG產品處2005年新增設備投資規划書20050306(B版)" xfId="178"/>
    <cellStyle name="__ [0.00]_Book1 ___ 1_iPEG產品處2005年新增設備投資規划書20050308(A版)" xfId="179"/>
    <cellStyle name="__ [0.00]_Book1 ___ 1_M26Q88投資規划書" xfId="181"/>
    <cellStyle name="__ [0.00]_Book1 ___ 1_Q88.Q22CNC投資損益分析(050310)" xfId="183"/>
    <cellStyle name="__ [0.00]_Book1 ___ 1_Q88.Q22CNC投資規划書0310" xfId="182"/>
    <cellStyle name="__ [0.00]_Book1 ___ 1_SHZBG IPEG 2005年新增機種成本結構明細表" xfId="184"/>
    <cellStyle name="__ [0.00]_Book1 ___ 1_投資規劃提報資料格式(format)" xfId="187"/>
    <cellStyle name="__ [0.00]_Book1 ___ 1_新增設備投資規划書格式" xfId="188"/>
    <cellStyle name="__ [0.00]_Book1 ___ 1_組裝廠設備負荷分析1221" xfId="189"/>
    <cellStyle name="__ [0.00]_Book1 ___ 1_鋁擠形廠投資規划書D" xfId="186"/>
    <cellStyle name="__ [0.00]_Book1 ___ 1_附件一設備清單(BY BU) " xfId="185"/>
    <cellStyle name="__ [0.00]_Book1 ___ 1-1" xfId="190"/>
    <cellStyle name="__ [0.00]_Book1 ___ 1-1_2006年產能規劃REVA(1..." xfId="191"/>
    <cellStyle name="__ [0.00]_Book1 ___ 1-1_2006年產能規劃REVA(159億)1224" xfId="192"/>
    <cellStyle name="__ [0.00]_Book1 ___ 1-1_2006年產能規劃REVA(159億)1225" xfId="193"/>
    <cellStyle name="__ [0.00]_Book1 ___ 1-1_Book1" xfId="194"/>
    <cellStyle name="__ [0.00]_Book1 ___ 1-1_E區G區產品明細" xfId="195"/>
    <cellStyle name="__ [0.00]_Book1 ___ 1-1_GR10 Ramp plan AX版0429" xfId="196"/>
    <cellStyle name="__ [0.00]_Book1 ___ 1-1_IPEG各廠區工時明細" xfId="200"/>
    <cellStyle name="__ [0.00]_Book1 ___ 1-1_iPEG產品處2005年新增設備投資規划書(李昌記)" xfId="197"/>
    <cellStyle name="__ [0.00]_Book1 ___ 1-1_iPEG產品處2005年新增設備投資規划書20050306(B版)" xfId="198"/>
    <cellStyle name="__ [0.00]_Book1 ___ 1-1_iPEG產品處2005年新增設備投資規划書20050308(A版)" xfId="199"/>
    <cellStyle name="__ [0.00]_Book1 ___ 1-1_M26Q88投資規划書" xfId="201"/>
    <cellStyle name="__ [0.00]_Book1 ___ 1-1_Q88.Q22CNC投資損益分析(050310)" xfId="203"/>
    <cellStyle name="__ [0.00]_Book1 ___ 1-1_Q88.Q22CNC投資規划書0310" xfId="202"/>
    <cellStyle name="__ [0.00]_Book1 ___ 1-1_SHZBG IPEG 2005年新增機種成本結構明細表" xfId="204"/>
    <cellStyle name="__ [0.00]_Book1 ___ 1-1_投資規劃提報資料格式(format)" xfId="207"/>
    <cellStyle name="__ [0.00]_Book1 ___ 1-1_新增設備投資規划書格式" xfId="208"/>
    <cellStyle name="__ [0.00]_Book1 ___ 1-1_組裝廠設備負荷分析1221" xfId="209"/>
    <cellStyle name="__ [0.00]_Book1 ___ 1-1_鋁擠形廠投資規划書D" xfId="206"/>
    <cellStyle name="__ [0.00]_Book1 ___ 1-1_附件一設備清單(BY BU) " xfId="205"/>
    <cellStyle name="__ [0.00]_Book1 ___ 1-2" xfId="210"/>
    <cellStyle name="__ [0.00]_Book1 ___ 1-2_2006年產能規劃REVA(1..." xfId="211"/>
    <cellStyle name="__ [0.00]_Book1 ___ 1-2_2006年產能規劃REVA(159億)1224" xfId="212"/>
    <cellStyle name="__ [0.00]_Book1 ___ 1-2_2006年產能規劃REVA(159億)1225" xfId="213"/>
    <cellStyle name="__ [0.00]_Book1 ___ 1-2_Book1" xfId="214"/>
    <cellStyle name="__ [0.00]_Book1 ___ 1-2_E區G區產品明細" xfId="215"/>
    <cellStyle name="__ [0.00]_Book1 ___ 1-2_GR10 Ramp plan AX版0429" xfId="216"/>
    <cellStyle name="__ [0.00]_Book1 ___ 1-2_IPEG各廠區工時明細" xfId="220"/>
    <cellStyle name="__ [0.00]_Book1 ___ 1-2_iPEG產品處2005年新增設備投資規划書(李昌記)" xfId="217"/>
    <cellStyle name="__ [0.00]_Book1 ___ 1-2_iPEG產品處2005年新增設備投資規划書20050306(B版)" xfId="218"/>
    <cellStyle name="__ [0.00]_Book1 ___ 1-2_iPEG產品處2005年新增設備投資規划書20050308(A版)" xfId="219"/>
    <cellStyle name="__ [0.00]_Book1 ___ 1-2_M26Q88投資規划書" xfId="221"/>
    <cellStyle name="__ [0.00]_Book1 ___ 1-2_Q88.Q22CNC投資損益分析(050310)" xfId="223"/>
    <cellStyle name="__ [0.00]_Book1 ___ 1-2_Q88.Q22CNC投資規划書0310" xfId="222"/>
    <cellStyle name="__ [0.00]_Book1 ___ 1-2_SHZBG IPEG 2005年新增機種成本結構明細表" xfId="224"/>
    <cellStyle name="__ [0.00]_Book1 ___ 1-2_投資規劃提報資料格式(format)" xfId="227"/>
    <cellStyle name="__ [0.00]_Book1 ___ 1-2_新增設備投資規划書格式" xfId="228"/>
    <cellStyle name="__ [0.00]_Book1 ___ 1-2_組裝廠設備負荷分析1221" xfId="229"/>
    <cellStyle name="__ [0.00]_Book1 ___ 1-2_鋁擠形廠投資規划書D" xfId="226"/>
    <cellStyle name="__ [0.00]_Book1 ___ 1-2_附件一設備清單(BY BU) " xfId="225"/>
    <cellStyle name="__ [0.00]_Book1 ___ 1-3" xfId="230"/>
    <cellStyle name="__ [0.00]_Book1 ___ 1-3_2006年產能規劃REVA(1..." xfId="231"/>
    <cellStyle name="__ [0.00]_Book1 ___ 1-3_2006年產能規劃REVA(159億)1224" xfId="232"/>
    <cellStyle name="__ [0.00]_Book1 ___ 1-3_2006年產能規劃REVA(159億)1225" xfId="233"/>
    <cellStyle name="__ [0.00]_Book1 ___ 1-3_Book1" xfId="234"/>
    <cellStyle name="__ [0.00]_Book1 ___ 1-3_E區G區產品明細" xfId="235"/>
    <cellStyle name="__ [0.00]_Book1 ___ 1-3_GR10 Ramp plan AX版0429" xfId="236"/>
    <cellStyle name="__ [0.00]_Book1 ___ 1-3_IPEG各廠區工時明細" xfId="240"/>
    <cellStyle name="__ [0.00]_Book1 ___ 1-3_iPEG產品處2005年新增設備投資規划書(李昌記)" xfId="237"/>
    <cellStyle name="__ [0.00]_Book1 ___ 1-3_iPEG產品處2005年新增設備投資規划書20050306(B版)" xfId="238"/>
    <cellStyle name="__ [0.00]_Book1 ___ 1-3_iPEG產品處2005年新增設備投資規划書20050308(A版)" xfId="239"/>
    <cellStyle name="__ [0.00]_Book1 ___ 1-3_M26Q88投資規划書" xfId="241"/>
    <cellStyle name="__ [0.00]_Book1 ___ 1-3_Q88.Q22CNC投資損益分析(050310)" xfId="243"/>
    <cellStyle name="__ [0.00]_Book1 ___ 1-3_Q88.Q22CNC投資規划書0310" xfId="242"/>
    <cellStyle name="__ [0.00]_Book1 ___ 1-3_SHZBG IPEG 2005年新增機種成本結構明細表" xfId="244"/>
    <cellStyle name="__ [0.00]_Book1 ___ 1-3_投資規劃提報資料格式(format)" xfId="247"/>
    <cellStyle name="__ [0.00]_Book1 ___ 1-3_新增設備投資規划書格式" xfId="248"/>
    <cellStyle name="__ [0.00]_Book1 ___ 1-3_組裝廠設備負荷分析1221" xfId="249"/>
    <cellStyle name="__ [0.00]_Book1 ___ 1-3_鋁擠形廠投資規划書D" xfId="246"/>
    <cellStyle name="__ [0.00]_Book1 ___ 1-3_附件一設備清單(BY BU) " xfId="245"/>
    <cellStyle name="__ [0.00]_Book1 ___ 2" xfId="250"/>
    <cellStyle name="__ [0.00]_Book1 ___ 2_2006年產能規劃REVA(1..." xfId="251"/>
    <cellStyle name="__ [0.00]_Book1 ___ 2_2006年產能規劃REVA(159億)1224" xfId="252"/>
    <cellStyle name="__ [0.00]_Book1 ___ 2_2006年產能規劃REVA(159億)1225" xfId="253"/>
    <cellStyle name="__ [0.00]_Book1 ___ 2_Book1" xfId="254"/>
    <cellStyle name="__ [0.00]_Book1 ___ 2_E區G區產品明細" xfId="255"/>
    <cellStyle name="__ [0.00]_Book1 ___ 2_GR10 Ramp plan AX版0429" xfId="256"/>
    <cellStyle name="__ [0.00]_Book1 ___ 2_IPEG各廠區工時明細" xfId="260"/>
    <cellStyle name="__ [0.00]_Book1 ___ 2_iPEG產品處2005年新增設備投資規划書(李昌記)" xfId="257"/>
    <cellStyle name="__ [0.00]_Book1 ___ 2_iPEG產品處2005年新增設備投資規划書20050306(B版)" xfId="258"/>
    <cellStyle name="__ [0.00]_Book1 ___ 2_iPEG產品處2005年新增設備投資規划書20050308(A版)" xfId="259"/>
    <cellStyle name="__ [0.00]_Book1 ___ 2_M26Q88投資規划書" xfId="261"/>
    <cellStyle name="__ [0.00]_Book1 ___ 2_Q88.Q22CNC投資損益分析(050310)" xfId="263"/>
    <cellStyle name="__ [0.00]_Book1 ___ 2_Q88.Q22CNC投資規划書0310" xfId="262"/>
    <cellStyle name="__ [0.00]_Book1 ___ 2_SHZBG IPEG 2005年新增機種成本結構明細表" xfId="264"/>
    <cellStyle name="__ [0.00]_Book1 ___ 2_投資規劃提報資料格式(format)" xfId="267"/>
    <cellStyle name="__ [0.00]_Book1 ___ 2_新增設備投資規划書格式" xfId="268"/>
    <cellStyle name="__ [0.00]_Book1 ___ 2_組裝廠設備負荷分析1221" xfId="269"/>
    <cellStyle name="__ [0.00]_Book1 ___ 2_鋁擠形廠投資規划書D" xfId="266"/>
    <cellStyle name="__ [0.00]_Book1 ___ 2_附件一設備清單(BY BU) " xfId="265"/>
    <cellStyle name="__ [0.00]_Book2" xfId="270"/>
    <cellStyle name="__ [0.00]_Book2_2006年產能規劃REVA(1..." xfId="271"/>
    <cellStyle name="__ [0.00]_Book2_2006年產能規劃REVA(159億)1224" xfId="272"/>
    <cellStyle name="__ [0.00]_Book2_2006年產能規劃REVA(159億)1225" xfId="273"/>
    <cellStyle name="__ [0.00]_Book2_Book1" xfId="274"/>
    <cellStyle name="__ [0.00]_Book2_E區G區產品明細" xfId="275"/>
    <cellStyle name="__ [0.00]_Book2_GR10 Ramp plan AX版0429" xfId="276"/>
    <cellStyle name="__ [0.00]_Book2_IPEG各廠區工時明細" xfId="280"/>
    <cellStyle name="__ [0.00]_Book2_iPEG產品處2005年新增設備投資規划書(李昌記)" xfId="277"/>
    <cellStyle name="__ [0.00]_Book2_iPEG產品處2005年新增設備投資規划書20050306(B版)" xfId="278"/>
    <cellStyle name="__ [0.00]_Book2_iPEG產品處2005年新增設備投資規划書20050308(A版)" xfId="279"/>
    <cellStyle name="__ [0.00]_Book2_M26Q88投資規划書" xfId="281"/>
    <cellStyle name="__ [0.00]_Book2_Q88.Q22CNC投資損益分析(050310)" xfId="283"/>
    <cellStyle name="__ [0.00]_Book2_Q88.Q22CNC投資規划書0310" xfId="282"/>
    <cellStyle name="__ [0.00]_Book2_SHZBG IPEG 2005年新增機種成本結構明細表" xfId="284"/>
    <cellStyle name="__ [0.00]_Book2_投資規劃提報資料格式(format)" xfId="287"/>
    <cellStyle name="__ [0.00]_Book2_新增設備投資規划書格式" xfId="288"/>
    <cellStyle name="__ [0.00]_Book2_組裝廠設備負荷分析1221" xfId="289"/>
    <cellStyle name="__ [0.00]_Book2_鋁擠形廠投資規划書D" xfId="286"/>
    <cellStyle name="__ [0.00]_Book2_附件一設備清單(BY BU) " xfId="285"/>
    <cellStyle name="__ [0.00]_PERSONAL" xfId="290"/>
    <cellStyle name="__ 2" xfId="291"/>
    <cellStyle name="__ 2 2" xfId="292"/>
    <cellStyle name="__ 2 3" xfId="293"/>
    <cellStyle name="__ 2 4" xfId="294"/>
    <cellStyle name="__ 2 5" xfId="295"/>
    <cellStyle name="__ 2 6" xfId="296"/>
    <cellStyle name="__ 2 7" xfId="297"/>
    <cellStyle name="__ 2 8" xfId="298"/>
    <cellStyle name="__ 3" xfId="299"/>
    <cellStyle name="__ 4" xfId="300"/>
    <cellStyle name="__ 5" xfId="301"/>
    <cellStyle name="__ 6" xfId="302"/>
    <cellStyle name="__ 7" xfId="303"/>
    <cellStyle name="__ 8" xfId="304"/>
    <cellStyle name="__[0]_laroux" xfId="305"/>
    <cellStyle name="__[0]_laroux 2" xfId="306"/>
    <cellStyle name="__[0]_laroux 2 2" xfId="307"/>
    <cellStyle name="__[0]_laroux 2 3" xfId="308"/>
    <cellStyle name="__[0]_laroux 2 4" xfId="309"/>
    <cellStyle name="__[0]_laroux 2 5" xfId="310"/>
    <cellStyle name="__[0]_laroux 2 6" xfId="311"/>
    <cellStyle name="__[0]_laroux 2 7" xfId="312"/>
    <cellStyle name="__[0]_laroux 2 8" xfId="313"/>
    <cellStyle name="__[0]_laroux 3" xfId="314"/>
    <cellStyle name="__[0]_laroux 4" xfId="315"/>
    <cellStyle name="__[0]_laroux 5" xfId="316"/>
    <cellStyle name="__[0]_laroux 6" xfId="317"/>
    <cellStyle name="__[0]_laroux 7" xfId="318"/>
    <cellStyle name="__[0]_laroux 8" xfId="319"/>
    <cellStyle name="__[0]_laroux 9" xfId="320"/>
    <cellStyle name="___" xfId="321"/>
    <cellStyle name="___[0]_668538sip" xfId="322"/>
    <cellStyle name="___[0]_668538sip 2" xfId="323"/>
    <cellStyle name="___[0]_668538sip 2 2" xfId="324"/>
    <cellStyle name="___[0]_668538sip 2 3" xfId="325"/>
    <cellStyle name="___[0]_668538sip 2 4" xfId="326"/>
    <cellStyle name="___[0]_668538sip 2 5" xfId="327"/>
    <cellStyle name="___[0]_668538sip 2 6" xfId="328"/>
    <cellStyle name="___[0]_668538sip 2 7" xfId="329"/>
    <cellStyle name="___[0]_668538sip 2 8" xfId="330"/>
    <cellStyle name="___[0]_668538sip 3" xfId="331"/>
    <cellStyle name="___[0]_668538sip 4" xfId="332"/>
    <cellStyle name="___[0]_668538sip 5" xfId="333"/>
    <cellStyle name="___[0]_668538sip 6" xfId="334"/>
    <cellStyle name="___[0]_668538sip 7" xfId="335"/>
    <cellStyle name="___[0]_668538sip 8" xfId="336"/>
    <cellStyle name="____" xfId="337"/>
    <cellStyle name="____ [0.00]_A9805" xfId="338"/>
    <cellStyle name="____ [0.00]_A9805_~6369939" xfId="339"/>
    <cellStyle name="____ [0.00]_A9805_Book1" xfId="340"/>
    <cellStyle name="____ [0.00]_A9805_E區G區產品明細" xfId="341"/>
    <cellStyle name="____ [0.00]_A9805_GR10 Ramp plan AX版0429" xfId="342"/>
    <cellStyle name="____ [0.00]_A9805_P86B Ramp up plan" xfId="343"/>
    <cellStyle name="____ [0.00]_A980520" xfId="344"/>
    <cellStyle name="____ [0.00]_A980520_~6369939" xfId="345"/>
    <cellStyle name="____ [0.00]_A980520_Book1" xfId="346"/>
    <cellStyle name="____ [0.00]_A980520_E區G區產品明細" xfId="347"/>
    <cellStyle name="____ [0.00]_A980520_GR10 Ramp plan AX版0429" xfId="348"/>
    <cellStyle name="____ [0.00]_A980520_P86B Ramp up plan" xfId="349"/>
    <cellStyle name="____ [0.00]_A980616" xfId="350"/>
    <cellStyle name="____ [0.00]_A980616_~6369939" xfId="351"/>
    <cellStyle name="____ [0.00]_A980616_Book1" xfId="352"/>
    <cellStyle name="____ [0.00]_A980616_E區G區產品明細" xfId="353"/>
    <cellStyle name="____ [0.00]_A980616_GR10 Ramp plan AX版0429" xfId="354"/>
    <cellStyle name="____ [0.00]_A980616_P86B Ramp up plan" xfId="355"/>
    <cellStyle name="____ [0.00]_A980715" xfId="356"/>
    <cellStyle name="____ [0.00]_A980715_~6369939" xfId="357"/>
    <cellStyle name="____ [0.00]_A980715_Book1" xfId="358"/>
    <cellStyle name="____ [0.00]_A980715_E區G區產品明細" xfId="359"/>
    <cellStyle name="____ [0.00]_A980715_GR10 Ramp plan AX版0429" xfId="360"/>
    <cellStyle name="____ [0.00]_A980715_P86B Ramp up plan" xfId="361"/>
    <cellStyle name="____ [0.00]_A980724" xfId="362"/>
    <cellStyle name="____ [0.00]_A980724_~6369939" xfId="363"/>
    <cellStyle name="____ [0.00]_A980724_Book1" xfId="364"/>
    <cellStyle name="____ [0.00]_A980724_E區G區產品明細" xfId="365"/>
    <cellStyle name="____ [0.00]_A980724_GR10 Ramp plan AX版0429" xfId="366"/>
    <cellStyle name="____ [0.00]_A980724_P86B Ramp up plan" xfId="367"/>
    <cellStyle name="____ [0.00]_A980903" xfId="368"/>
    <cellStyle name="____ [0.00]_A980903_~6369939" xfId="369"/>
    <cellStyle name="____ [0.00]_A980903_981001" xfId="370"/>
    <cellStyle name="____ [0.00]_A980903_981001_~6369939" xfId="371"/>
    <cellStyle name="____ [0.00]_A980903_981001_Book1" xfId="372"/>
    <cellStyle name="____ [0.00]_A980903_981001_E區G區產品明細" xfId="373"/>
    <cellStyle name="____ [0.00]_A980903_981001_GR10 Ramp plan AX版0429" xfId="374"/>
    <cellStyle name="____ [0.00]_A980903_981001_P86B Ramp up plan" xfId="375"/>
    <cellStyle name="____ [0.00]_A980903_Book1" xfId="376"/>
    <cellStyle name="____ [0.00]_A980903_E區G區產品明細" xfId="377"/>
    <cellStyle name="____ [0.00]_A980903_GR10 Ramp plan AX版0429" xfId="378"/>
    <cellStyle name="____ [0.00]_A980903_P86B Ramp up plan" xfId="379"/>
    <cellStyle name="____ [0.00]_Book1 ___ 1" xfId="380"/>
    <cellStyle name="____ [0.00]_Book1 ___ 1_~6369939" xfId="381"/>
    <cellStyle name="____ [0.00]_Book1 ___ 1_Book1" xfId="382"/>
    <cellStyle name="____ [0.00]_Book1 ___ 1_E區G區產品明細" xfId="383"/>
    <cellStyle name="____ [0.00]_Book1 ___ 1_GR10 Ramp plan AX版0429" xfId="384"/>
    <cellStyle name="____ [0.00]_Book1 ___ 1_P86B Ramp up plan" xfId="385"/>
    <cellStyle name="____ [0.00]_Book1 ___ 1-1" xfId="386"/>
    <cellStyle name="____ [0.00]_Book1 ___ 1-1_~6369939" xfId="387"/>
    <cellStyle name="____ [0.00]_Book1 ___ 1-1_Book1" xfId="388"/>
    <cellStyle name="____ [0.00]_Book1 ___ 1-1_E區G區產品明細" xfId="389"/>
    <cellStyle name="____ [0.00]_Book1 ___ 1-1_GR10 Ramp plan AX版0429" xfId="390"/>
    <cellStyle name="____ [0.00]_Book1 ___ 1-1_P86B Ramp up plan" xfId="391"/>
    <cellStyle name="____ [0.00]_Book1 ___ 1-2" xfId="392"/>
    <cellStyle name="____ [0.00]_Book1 ___ 1-2_~6369939" xfId="393"/>
    <cellStyle name="____ [0.00]_Book1 ___ 1-2_Book1" xfId="394"/>
    <cellStyle name="____ [0.00]_Book1 ___ 1-2_E區G區產品明細" xfId="395"/>
    <cellStyle name="____ [0.00]_Book1 ___ 1-2_GR10 Ramp plan AX版0429" xfId="396"/>
    <cellStyle name="____ [0.00]_Book1 ___ 1-2_P86B Ramp up plan" xfId="397"/>
    <cellStyle name="____ [0.00]_Book1 ___ 1-3" xfId="398"/>
    <cellStyle name="____ [0.00]_Book1 ___ 1-3_~6369939" xfId="399"/>
    <cellStyle name="____ [0.00]_Book1 ___ 1-3_Book1" xfId="400"/>
    <cellStyle name="____ [0.00]_Book1 ___ 1-3_E區G區產品明細" xfId="401"/>
    <cellStyle name="____ [0.00]_Book1 ___ 1-3_GR10 Ramp plan AX版0429" xfId="402"/>
    <cellStyle name="____ [0.00]_Book1 ___ 1-3_P86B Ramp up plan" xfId="403"/>
    <cellStyle name="____ [0.00]_Book1 ___ 2" xfId="404"/>
    <cellStyle name="____ [0.00]_Book1 ___ 2_~6369939" xfId="405"/>
    <cellStyle name="____ [0.00]_Book1 ___ 2_Book1" xfId="406"/>
    <cellStyle name="____ [0.00]_Book1 ___ 2_E區G區產品明細" xfId="407"/>
    <cellStyle name="____ [0.00]_Book1 ___ 2_GR10 Ramp plan AX版0429" xfId="408"/>
    <cellStyle name="____ [0.00]_Book1 ___ 2_P86B Ramp up plan" xfId="409"/>
    <cellStyle name="____ [0.00]_Book2" xfId="410"/>
    <cellStyle name="____ [0.00]_Book2_~6369939" xfId="411"/>
    <cellStyle name="____ [0.00]_Book2_Book1" xfId="412"/>
    <cellStyle name="____ [0.00]_Book2_E區G區產品明細" xfId="413"/>
    <cellStyle name="____ [0.00]_Book2_GR10 Ramp plan AX版0429" xfId="414"/>
    <cellStyle name="____ [0.00]_Book2_P86B Ramp up plan" xfId="415"/>
    <cellStyle name="_____A9805" xfId="416"/>
    <cellStyle name="_____A9805_~6369939" xfId="417"/>
    <cellStyle name="_____A9805_Book1" xfId="418"/>
    <cellStyle name="_____A9805_E區G區產品明細" xfId="419"/>
    <cellStyle name="_____A9805_GR10 Ramp plan AX版0429" xfId="420"/>
    <cellStyle name="_____A9805_P86B Ramp up plan" xfId="421"/>
    <cellStyle name="_____A980520" xfId="422"/>
    <cellStyle name="_____A980520_~6369939" xfId="423"/>
    <cellStyle name="_____A980520_Book1" xfId="424"/>
    <cellStyle name="_____A980520_E區G區產品明細" xfId="425"/>
    <cellStyle name="_____A980520_GR10 Ramp plan AX版0429" xfId="426"/>
    <cellStyle name="_____A980520_P86B Ramp up plan" xfId="427"/>
    <cellStyle name="_____A980616" xfId="428"/>
    <cellStyle name="_____A980616_~6369939" xfId="429"/>
    <cellStyle name="_____A980616_Book1" xfId="430"/>
    <cellStyle name="_____A980616_E區G區產品明細" xfId="431"/>
    <cellStyle name="_____A980616_GR10 Ramp plan AX版0429" xfId="432"/>
    <cellStyle name="_____A980616_P86B Ramp up plan" xfId="433"/>
    <cellStyle name="_____A980715" xfId="434"/>
    <cellStyle name="_____A980715_~6369939" xfId="435"/>
    <cellStyle name="_____A980715_Book1" xfId="436"/>
    <cellStyle name="_____A980715_E區G區產品明細" xfId="437"/>
    <cellStyle name="_____A980715_GR10 Ramp plan AX版0429" xfId="438"/>
    <cellStyle name="_____A980715_P86B Ramp up plan" xfId="439"/>
    <cellStyle name="_____A980724" xfId="440"/>
    <cellStyle name="_____A980724_~6369939" xfId="441"/>
    <cellStyle name="_____A980724_Book1" xfId="442"/>
    <cellStyle name="_____A980724_E區G區產品明細" xfId="443"/>
    <cellStyle name="_____A980724_GR10 Ramp plan AX版0429" xfId="444"/>
    <cellStyle name="_____A980724_P86B Ramp up plan" xfId="445"/>
    <cellStyle name="_____A9809_____" xfId="446"/>
    <cellStyle name="_____A9809_____ 2" xfId="447"/>
    <cellStyle name="_____A9809_____ 2 2" xfId="448"/>
    <cellStyle name="_____A9809_____ 2 3" xfId="449"/>
    <cellStyle name="_____A9809_____ 2 4" xfId="450"/>
    <cellStyle name="_____A9809_____ 2 5" xfId="451"/>
    <cellStyle name="_____A9809_____ 2 6" xfId="452"/>
    <cellStyle name="_____A9809_____ 2 7" xfId="453"/>
    <cellStyle name="_____A9809_____ 2 8" xfId="454"/>
    <cellStyle name="_____A9809_____ 3" xfId="455"/>
    <cellStyle name="_____A9809_____ 4" xfId="456"/>
    <cellStyle name="_____A9809_____ 5" xfId="457"/>
    <cellStyle name="_____A9809_____ 6" xfId="458"/>
    <cellStyle name="_____A9809_____ 7" xfId="459"/>
    <cellStyle name="_____A9809_____ 8" xfId="460"/>
    <cellStyle name="_____A980903" xfId="461"/>
    <cellStyle name="_____A980903_~6369939" xfId="462"/>
    <cellStyle name="_____A980903_981001" xfId="463"/>
    <cellStyle name="_____A980903_981001_~6369939" xfId="464"/>
    <cellStyle name="_____A980903_981001_Book1" xfId="465"/>
    <cellStyle name="_____A980903_981001_E區G區產品明細" xfId="466"/>
    <cellStyle name="_____A980903_981001_GR10 Ramp plan AX版0429" xfId="467"/>
    <cellStyle name="_____A980903_981001_P86B Ramp up plan" xfId="468"/>
    <cellStyle name="_____A980903_Book1" xfId="469"/>
    <cellStyle name="_____A980903_E區G區產品明細" xfId="470"/>
    <cellStyle name="_____A980903_GR10 Ramp plan AX版0429" xfId="471"/>
    <cellStyle name="_____A980903_P86B Ramp up plan" xfId="472"/>
    <cellStyle name="_____A980923" xfId="473"/>
    <cellStyle name="_____A980923 2" xfId="474"/>
    <cellStyle name="_____A980923 2 2" xfId="475"/>
    <cellStyle name="_____A980923 2 3" xfId="476"/>
    <cellStyle name="_____A980923 2 4" xfId="477"/>
    <cellStyle name="_____A980923 2 5" xfId="478"/>
    <cellStyle name="_____A980923 2 6" xfId="479"/>
    <cellStyle name="_____A980923 2 7" xfId="480"/>
    <cellStyle name="_____A980923 2 8" xfId="481"/>
    <cellStyle name="_____A980923 3" xfId="482"/>
    <cellStyle name="_____A980923 4" xfId="483"/>
    <cellStyle name="_____A980923 5" xfId="484"/>
    <cellStyle name="_____A980923 6" xfId="485"/>
    <cellStyle name="_____A980923 7" xfId="486"/>
    <cellStyle name="_____A980923 8" xfId="487"/>
    <cellStyle name="_____A980928" xfId="488"/>
    <cellStyle name="_____A980928 2" xfId="489"/>
    <cellStyle name="_____A980928 2 2" xfId="490"/>
    <cellStyle name="_____A980928 2 3" xfId="491"/>
    <cellStyle name="_____A980928 2 4" xfId="492"/>
    <cellStyle name="_____A980928 2 5" xfId="493"/>
    <cellStyle name="_____A980928 2 6" xfId="494"/>
    <cellStyle name="_____A980928 2 7" xfId="495"/>
    <cellStyle name="_____A980928 2 8" xfId="496"/>
    <cellStyle name="_____A980928 3" xfId="497"/>
    <cellStyle name="_____A980928 4" xfId="498"/>
    <cellStyle name="_____A980928 5" xfId="499"/>
    <cellStyle name="_____A980928 6" xfId="500"/>
    <cellStyle name="_____A980928 7" xfId="501"/>
    <cellStyle name="_____A980928 8" xfId="502"/>
    <cellStyle name="_____Book1 ___ 1" xfId="503"/>
    <cellStyle name="_____Book1 ___ 1_~6369939" xfId="504"/>
    <cellStyle name="_____Book1 ___ 1_Book1" xfId="505"/>
    <cellStyle name="_____Book1 ___ 1_E區G區產品明細" xfId="506"/>
    <cellStyle name="_____Book1 ___ 1_GR10 Ramp plan AX版0429" xfId="507"/>
    <cellStyle name="_____Book1 ___ 1_P86B Ramp up plan" xfId="508"/>
    <cellStyle name="_____Book1 ___ 1-1" xfId="509"/>
    <cellStyle name="_____Book1 ___ 1-1_~6369939" xfId="510"/>
    <cellStyle name="_____Book1 ___ 1-1_Book1" xfId="511"/>
    <cellStyle name="_____Book1 ___ 1-1_E區G區產品明細" xfId="512"/>
    <cellStyle name="_____Book1 ___ 1-1_GR10 Ramp plan AX版0429" xfId="513"/>
    <cellStyle name="_____Book1 ___ 1-1_P86B Ramp up plan" xfId="514"/>
    <cellStyle name="_____Book1 ___ 1-2" xfId="515"/>
    <cellStyle name="_____Book1 ___ 1-2_~6369939" xfId="516"/>
    <cellStyle name="_____Book1 ___ 1-2_Book1" xfId="517"/>
    <cellStyle name="_____Book1 ___ 1-2_E區G區產品明細" xfId="518"/>
    <cellStyle name="_____Book1 ___ 1-2_GR10 Ramp plan AX版0429" xfId="519"/>
    <cellStyle name="_____Book1 ___ 1-2_P86B Ramp up plan" xfId="520"/>
    <cellStyle name="_____Book1 ___ 1-3" xfId="521"/>
    <cellStyle name="_____Book1 ___ 1-3_~6369939" xfId="522"/>
    <cellStyle name="_____Book1 ___ 1-3_Book1" xfId="523"/>
    <cellStyle name="_____Book1 ___ 1-3_E區G區產品明細" xfId="524"/>
    <cellStyle name="_____Book1 ___ 1-3_GR10 Ramp plan AX版0429" xfId="525"/>
    <cellStyle name="_____Book1 ___ 1-3_P86B Ramp up plan" xfId="526"/>
    <cellStyle name="_____Book1 ___ 2" xfId="527"/>
    <cellStyle name="_____Book1 ___ 2_~6369939" xfId="528"/>
    <cellStyle name="_____Book1 ___ 2_Book1" xfId="529"/>
    <cellStyle name="_____Book1 ___ 2_E區G區產品明細" xfId="530"/>
    <cellStyle name="_____Book1 ___ 2_GR10 Ramp plan AX版0429" xfId="531"/>
    <cellStyle name="_____Book1 ___ 2_P86B Ramp up plan" xfId="532"/>
    <cellStyle name="_____Book2" xfId="533"/>
    <cellStyle name="_____Book2_~6369939" xfId="534"/>
    <cellStyle name="_____Book2_Book1" xfId="535"/>
    <cellStyle name="_____Book2_E區G區產品明細" xfId="536"/>
    <cellStyle name="_____Book2_GR10 Ramp plan AX版0429" xfId="537"/>
    <cellStyle name="_____Book2_P86B Ramp up plan" xfId="538"/>
    <cellStyle name="____668538sip" xfId="539"/>
    <cellStyle name="____668538sip 2" xfId="540"/>
    <cellStyle name="____668538sip 2 2" xfId="541"/>
    <cellStyle name="____668538sip 2 3" xfId="542"/>
    <cellStyle name="____668538sip 2 4" xfId="543"/>
    <cellStyle name="____668538sip 2 5" xfId="544"/>
    <cellStyle name="____668538sip 2 6" xfId="545"/>
    <cellStyle name="____668538sip 2 7" xfId="546"/>
    <cellStyle name="____668538sip 2 8" xfId="547"/>
    <cellStyle name="____668538sip 3" xfId="548"/>
    <cellStyle name="____668538sip 4" xfId="549"/>
    <cellStyle name="____668538sip 5" xfId="550"/>
    <cellStyle name="____668538sip 6" xfId="551"/>
    <cellStyle name="____668538sip 7" xfId="552"/>
    <cellStyle name="____668538sip 8" xfId="553"/>
    <cellStyle name="____King Project Member list" xfId="554"/>
    <cellStyle name="____P58StatusReportAug06" xfId="555"/>
    <cellStyle name="____P62 LH meeting minutes on 4-1 R1" xfId="556"/>
    <cellStyle name="___~5945008" xfId="557"/>
    <cellStyle name="___~5945008 2" xfId="558"/>
    <cellStyle name="___~5945008 3" xfId="559"/>
    <cellStyle name="___~5945008 4" xfId="560"/>
    <cellStyle name="___~5945008 5" xfId="561"/>
    <cellStyle name="___~5945008 6" xfId="562"/>
    <cellStyle name="___~5945008 7" xfId="563"/>
    <cellStyle name="___~5945008 8" xfId="564"/>
    <cellStyle name="___~5945008 9" xfId="565"/>
    <cellStyle name="___242929 #1 - Card Guide" xfId="566"/>
    <cellStyle name="___2nd Line Inc Equip List 1.0(apple)" xfId="567"/>
    <cellStyle name="___A9805" xfId="568"/>
    <cellStyle name="___A9805_WEEKLY TEMPLATE" xfId="569"/>
    <cellStyle name="___A9805_WEEKLY TEMPLATE_2006年產能規劃REVA(1..." xfId="570"/>
    <cellStyle name="___A9805_WEEKLY TEMPLATE_2006年產能規劃REVA(159億)1224" xfId="571"/>
    <cellStyle name="___A9805_WEEKLY TEMPLATE_2006年產能規劃REVA(159億)1225" xfId="572"/>
    <cellStyle name="___A9805_WEEKLY TEMPLATE_Book1" xfId="573"/>
    <cellStyle name="___A9805_WEEKLY TEMPLATE_E區G區產品明細" xfId="574"/>
    <cellStyle name="___A9805_WEEKLY TEMPLATE_GR10 Ramp plan AX版0429" xfId="575"/>
    <cellStyle name="___A9805_WEEKLY TEMPLATE_IPEG各廠區工時明細" xfId="579"/>
    <cellStyle name="___A9805_WEEKLY TEMPLATE_iPEG產品處2005年新增設備投資規划書(李昌記)" xfId="576"/>
    <cellStyle name="___A9805_WEEKLY TEMPLATE_iPEG產品處2005年新增設備投資規划書20050306(B版)" xfId="577"/>
    <cellStyle name="___A9805_WEEKLY TEMPLATE_iPEG產品處2005年新增設備投資規划書20050308(A版)" xfId="578"/>
    <cellStyle name="___A9805_WEEKLY TEMPLATE_M26Q88投資規划書" xfId="580"/>
    <cellStyle name="___A9805_WEEKLY TEMPLATE_Q88.Q22CNC投資損益分析(050310)" xfId="582"/>
    <cellStyle name="___A9805_WEEKLY TEMPLATE_Q88.Q22CNC投資規划書0310" xfId="581"/>
    <cellStyle name="___A9805_WEEKLY TEMPLATE_SHZBG IPEG 2005年新增機種成本結構明細表" xfId="583"/>
    <cellStyle name="___A9805_WEEKLY TEMPLATE_投資規劃提報資料格式(format)" xfId="586"/>
    <cellStyle name="___A9805_WEEKLY TEMPLATE_新增設備投資規划書格式" xfId="587"/>
    <cellStyle name="___A9805_WEEKLY TEMPLATE_組裝廠設備負荷分析1221" xfId="588"/>
    <cellStyle name="___A9805_WEEKLY TEMPLATE_鋁擠形廠投資規划書D" xfId="585"/>
    <cellStyle name="___A9805_WEEKLY TEMPLATE_附件一設備清單(BY BU) " xfId="584"/>
    <cellStyle name="___A980520" xfId="589"/>
    <cellStyle name="___A980520_WEEKLY TEMPLATE" xfId="590"/>
    <cellStyle name="___A980520_WEEKLY TEMPLATE_2006年產能規劃REVA(1..." xfId="591"/>
    <cellStyle name="___A980520_WEEKLY TEMPLATE_2006年產能規劃REVA(159億)1224" xfId="592"/>
    <cellStyle name="___A980520_WEEKLY TEMPLATE_2006年產能規劃REVA(159億)1225" xfId="593"/>
    <cellStyle name="___A980520_WEEKLY TEMPLATE_Book1" xfId="594"/>
    <cellStyle name="___A980520_WEEKLY TEMPLATE_E區G區產品明細" xfId="595"/>
    <cellStyle name="___A980520_WEEKLY TEMPLATE_GR10 Ramp plan AX版0429" xfId="596"/>
    <cellStyle name="___A980520_WEEKLY TEMPLATE_IPEG各廠區工時明細" xfId="600"/>
    <cellStyle name="___A980520_WEEKLY TEMPLATE_iPEG產品處2005年新增設備投資規划書(李昌記)" xfId="597"/>
    <cellStyle name="___A980520_WEEKLY TEMPLATE_iPEG產品處2005年新增設備投資規划書20050306(B版)" xfId="598"/>
    <cellStyle name="___A980520_WEEKLY TEMPLATE_iPEG產品處2005年新增設備投資規划書20050308(A版)" xfId="599"/>
    <cellStyle name="___A980520_WEEKLY TEMPLATE_M26Q88投資規划書" xfId="601"/>
    <cellStyle name="___A980520_WEEKLY TEMPLATE_Q88.Q22CNC投資損益分析(050310)" xfId="603"/>
    <cellStyle name="___A980520_WEEKLY TEMPLATE_Q88.Q22CNC投資規划書0310" xfId="602"/>
    <cellStyle name="___A980520_WEEKLY TEMPLATE_SHZBG IPEG 2005年新增機種成本結構明細表" xfId="604"/>
    <cellStyle name="___A980520_WEEKLY TEMPLATE_投資規劃提報資料格式(format)" xfId="607"/>
    <cellStyle name="___A980520_WEEKLY TEMPLATE_新增設備投資規划書格式" xfId="608"/>
    <cellStyle name="___A980520_WEEKLY TEMPLATE_組裝廠設備負荷分析1221" xfId="609"/>
    <cellStyle name="___A980520_WEEKLY TEMPLATE_鋁擠形廠投資規划書D" xfId="606"/>
    <cellStyle name="___A980520_WEEKLY TEMPLATE_附件一設備清單(BY BU) " xfId="605"/>
    <cellStyle name="___A980616" xfId="610"/>
    <cellStyle name="___A980616_WEEKLY TEMPLATE" xfId="611"/>
    <cellStyle name="___A980616_WEEKLY TEMPLATE_2006年產能規劃REVA(1..." xfId="612"/>
    <cellStyle name="___A980616_WEEKLY TEMPLATE_2006年產能規劃REVA(159億)1224" xfId="613"/>
    <cellStyle name="___A980616_WEEKLY TEMPLATE_2006年產能規劃REVA(159億)1225" xfId="614"/>
    <cellStyle name="___A980616_WEEKLY TEMPLATE_Book1" xfId="615"/>
    <cellStyle name="___A980616_WEEKLY TEMPLATE_E區G區產品明細" xfId="616"/>
    <cellStyle name="___A980616_WEEKLY TEMPLATE_GR10 Ramp plan AX版0429" xfId="617"/>
    <cellStyle name="___A980616_WEEKLY TEMPLATE_IPEG各廠區工時明細" xfId="621"/>
    <cellStyle name="___A980616_WEEKLY TEMPLATE_iPEG產品處2005年新增設備投資規划書(李昌記)" xfId="618"/>
    <cellStyle name="___A980616_WEEKLY TEMPLATE_iPEG產品處2005年新增設備投資規划書20050306(B版)" xfId="619"/>
    <cellStyle name="___A980616_WEEKLY TEMPLATE_iPEG產品處2005年新增設備投資規划書20050308(A版)" xfId="620"/>
    <cellStyle name="___A980616_WEEKLY TEMPLATE_M26Q88投資規划書" xfId="622"/>
    <cellStyle name="___A980616_WEEKLY TEMPLATE_Q88.Q22CNC投資損益分析(050310)" xfId="624"/>
    <cellStyle name="___A980616_WEEKLY TEMPLATE_Q88.Q22CNC投資規划書0310" xfId="623"/>
    <cellStyle name="___A980616_WEEKLY TEMPLATE_SHZBG IPEG 2005年新增機種成本結構明細表" xfId="625"/>
    <cellStyle name="___A980616_WEEKLY TEMPLATE_投資規劃提報資料格式(format)" xfId="628"/>
    <cellStyle name="___A980616_WEEKLY TEMPLATE_新增設備投資規划書格式" xfId="629"/>
    <cellStyle name="___A980616_WEEKLY TEMPLATE_組裝廠設備負荷分析1221" xfId="630"/>
    <cellStyle name="___A980616_WEEKLY TEMPLATE_鋁擠形廠投資規划書D" xfId="627"/>
    <cellStyle name="___A980616_WEEKLY TEMPLATE_附件一設備清單(BY BU) " xfId="626"/>
    <cellStyle name="___A980715" xfId="631"/>
    <cellStyle name="___A980715_WEEKLY TEMPLATE" xfId="632"/>
    <cellStyle name="___A980715_WEEKLY TEMPLATE_2006年產能規劃REVA(1..." xfId="633"/>
    <cellStyle name="___A980715_WEEKLY TEMPLATE_2006年產能規劃REVA(159億)1224" xfId="634"/>
    <cellStyle name="___A980715_WEEKLY TEMPLATE_2006年產能規劃REVA(159億)1225" xfId="635"/>
    <cellStyle name="___A980715_WEEKLY TEMPLATE_Book1" xfId="636"/>
    <cellStyle name="___A980715_WEEKLY TEMPLATE_E區G區產品明細" xfId="637"/>
    <cellStyle name="___A980715_WEEKLY TEMPLATE_GR10 Ramp plan AX版0429" xfId="638"/>
    <cellStyle name="___A980715_WEEKLY TEMPLATE_IPEG各廠區工時明細" xfId="642"/>
    <cellStyle name="___A980715_WEEKLY TEMPLATE_iPEG產品處2005年新增設備投資規划書(李昌記)" xfId="639"/>
    <cellStyle name="___A980715_WEEKLY TEMPLATE_iPEG產品處2005年新增設備投資規划書20050306(B版)" xfId="640"/>
    <cellStyle name="___A980715_WEEKLY TEMPLATE_iPEG產品處2005年新增設備投資規划書20050308(A版)" xfId="641"/>
    <cellStyle name="___A980715_WEEKLY TEMPLATE_M26Q88投資規划書" xfId="643"/>
    <cellStyle name="___A980715_WEEKLY TEMPLATE_Q88.Q22CNC投資損益分析(050310)" xfId="645"/>
    <cellStyle name="___A980715_WEEKLY TEMPLATE_Q88.Q22CNC投資規划書0310" xfId="644"/>
    <cellStyle name="___A980715_WEEKLY TEMPLATE_SHZBG IPEG 2005年新增機種成本結構明細表" xfId="646"/>
    <cellStyle name="___A980715_WEEKLY TEMPLATE_投資規劃提報資料格式(format)" xfId="649"/>
    <cellStyle name="___A980715_WEEKLY TEMPLATE_新增設備投資規划書格式" xfId="650"/>
    <cellStyle name="___A980715_WEEKLY TEMPLATE_組裝廠設備負荷分析1221" xfId="651"/>
    <cellStyle name="___A980715_WEEKLY TEMPLATE_鋁擠形廠投資規划書D" xfId="648"/>
    <cellStyle name="___A980715_WEEKLY TEMPLATE_附件一設備清單(BY BU) " xfId="647"/>
    <cellStyle name="___A980724" xfId="652"/>
    <cellStyle name="___A980724_WEEKLY TEMPLATE" xfId="653"/>
    <cellStyle name="___A980724_WEEKLY TEMPLATE_2006年產能規劃REVA(1..." xfId="654"/>
    <cellStyle name="___A980724_WEEKLY TEMPLATE_2006年產能規劃REVA(159億)1224" xfId="655"/>
    <cellStyle name="___A980724_WEEKLY TEMPLATE_2006年產能規劃REVA(159億)1225" xfId="656"/>
    <cellStyle name="___A980724_WEEKLY TEMPLATE_Book1" xfId="657"/>
    <cellStyle name="___A980724_WEEKLY TEMPLATE_E區G區產品明細" xfId="658"/>
    <cellStyle name="___A980724_WEEKLY TEMPLATE_GR10 Ramp plan AX版0429" xfId="659"/>
    <cellStyle name="___A980724_WEEKLY TEMPLATE_IPEG各廠區工時明細" xfId="663"/>
    <cellStyle name="___A980724_WEEKLY TEMPLATE_iPEG產品處2005年新增設備投資規划書(李昌記)" xfId="660"/>
    <cellStyle name="___A980724_WEEKLY TEMPLATE_iPEG產品處2005年新增設備投資規划書20050306(B版)" xfId="661"/>
    <cellStyle name="___A980724_WEEKLY TEMPLATE_iPEG產品處2005年新增設備投資規划書20050308(A版)" xfId="662"/>
    <cellStyle name="___A980724_WEEKLY TEMPLATE_M26Q88投資規划書" xfId="664"/>
    <cellStyle name="___A980724_WEEKLY TEMPLATE_Q88.Q22CNC投資損益分析(050310)" xfId="666"/>
    <cellStyle name="___A980724_WEEKLY TEMPLATE_Q88.Q22CNC投資規划書0310" xfId="665"/>
    <cellStyle name="___A980724_WEEKLY TEMPLATE_SHZBG IPEG 2005年新增機種成本結構明細表" xfId="667"/>
    <cellStyle name="___A980724_WEEKLY TEMPLATE_投資規劃提報資料格式(format)" xfId="670"/>
    <cellStyle name="___A980724_WEEKLY TEMPLATE_新增設備投資規划書格式" xfId="671"/>
    <cellStyle name="___A980724_WEEKLY TEMPLATE_組裝廠設備負荷分析1221" xfId="672"/>
    <cellStyle name="___A980724_WEEKLY TEMPLATE_鋁擠形廠投資規划書D" xfId="669"/>
    <cellStyle name="___A980724_WEEKLY TEMPLATE_附件一設備清單(BY BU) " xfId="668"/>
    <cellStyle name="___A980810" xfId="673"/>
    <cellStyle name="___A9809_____" xfId="674"/>
    <cellStyle name="___A980903" xfId="675"/>
    <cellStyle name="___A980903_981001" xfId="676"/>
    <cellStyle name="___A980903_WEEKLY TEMPLATE" xfId="677"/>
    <cellStyle name="___A980903_WEEKLY TEMPLATE_2006年產能規劃REVA(1..." xfId="678"/>
    <cellStyle name="___A980903_WEEKLY TEMPLATE_2006年產能規劃REVA(159億)1224" xfId="679"/>
    <cellStyle name="___A980903_WEEKLY TEMPLATE_2006年產能規劃REVA(159億)1225" xfId="680"/>
    <cellStyle name="___A980903_WEEKLY TEMPLATE_Book1" xfId="681"/>
    <cellStyle name="___A980903_WEEKLY TEMPLATE_E區G區產品明細" xfId="682"/>
    <cellStyle name="___A980903_WEEKLY TEMPLATE_GR10 Ramp plan AX版0429" xfId="683"/>
    <cellStyle name="___A980903_WEEKLY TEMPLATE_IPEG各廠區工時明細" xfId="687"/>
    <cellStyle name="___A980903_WEEKLY TEMPLATE_iPEG產品處2005年新增設備投資規划書(李昌記)" xfId="684"/>
    <cellStyle name="___A980903_WEEKLY TEMPLATE_iPEG產品處2005年新增設備投資規划書20050306(B版)" xfId="685"/>
    <cellStyle name="___A980903_WEEKLY TEMPLATE_iPEG產品處2005年新增設備投資規划書20050308(A版)" xfId="686"/>
    <cellStyle name="___A980903_WEEKLY TEMPLATE_M26Q88投資規划書" xfId="688"/>
    <cellStyle name="___A980903_WEEKLY TEMPLATE_Q88.Q22CNC投資損益分析(050310)" xfId="690"/>
    <cellStyle name="___A980903_WEEKLY TEMPLATE_Q88.Q22CNC投資規划書0310" xfId="689"/>
    <cellStyle name="___A980903_WEEKLY TEMPLATE_SHZBG IPEG 2005年新增機種成本結構明細表" xfId="691"/>
    <cellStyle name="___A980903_WEEKLY TEMPLATE_投資規劃提報資料格式(format)" xfId="694"/>
    <cellStyle name="___A980903_WEEKLY TEMPLATE_新增設備投資規划書格式" xfId="695"/>
    <cellStyle name="___A980903_WEEKLY TEMPLATE_組裝廠設備負荷分析1221" xfId="696"/>
    <cellStyle name="___A980903_WEEKLY TEMPLATE_鋁擠形廠投資規划書D" xfId="693"/>
    <cellStyle name="___A980903_WEEKLY TEMPLATE_附件一設備清單(BY BU) " xfId="692"/>
    <cellStyle name="___A980923" xfId="697"/>
    <cellStyle name="___A980928" xfId="698"/>
    <cellStyle name="___Book1 ___ 1" xfId="699"/>
    <cellStyle name="___Book1 ___ 1_WEEKLY TEMPLATE" xfId="700"/>
    <cellStyle name="___Book1 ___ 1_WEEKLY TEMPLATE_2006年產能規劃REVA(1..." xfId="701"/>
    <cellStyle name="___Book1 ___ 1_WEEKLY TEMPLATE_2006年產能規劃REVA(159億)1224" xfId="702"/>
    <cellStyle name="___Book1 ___ 1_WEEKLY TEMPLATE_2006年產能規劃REVA(159億)1225" xfId="703"/>
    <cellStyle name="___Book1 ___ 1_WEEKLY TEMPLATE_Book1" xfId="704"/>
    <cellStyle name="___Book1 ___ 1_WEEKLY TEMPLATE_E區G區產品明細" xfId="705"/>
    <cellStyle name="___Book1 ___ 1_WEEKLY TEMPLATE_GR10 Ramp plan AX版0429" xfId="706"/>
    <cellStyle name="___Book1 ___ 1_WEEKLY TEMPLATE_IPEG各廠區工時明細" xfId="710"/>
    <cellStyle name="___Book1 ___ 1_WEEKLY TEMPLATE_iPEG產品處2005年新增設備投資規划書(李昌記)" xfId="707"/>
    <cellStyle name="___Book1 ___ 1_WEEKLY TEMPLATE_iPEG產品處2005年新增設備投資規划書20050306(B版)" xfId="708"/>
    <cellStyle name="___Book1 ___ 1_WEEKLY TEMPLATE_iPEG產品處2005年新增設備投資規划書20050308(A版)" xfId="709"/>
    <cellStyle name="___Book1 ___ 1_WEEKLY TEMPLATE_M26Q88投資規划書" xfId="711"/>
    <cellStyle name="___Book1 ___ 1_WEEKLY TEMPLATE_Q88.Q22CNC投資損益分析(050310)" xfId="713"/>
    <cellStyle name="___Book1 ___ 1_WEEKLY TEMPLATE_Q88.Q22CNC投資規划書0310" xfId="712"/>
    <cellStyle name="___Book1 ___ 1_WEEKLY TEMPLATE_SHZBG IPEG 2005年新增機種成本結構明細表" xfId="714"/>
    <cellStyle name="___Book1 ___ 1_WEEKLY TEMPLATE_投資規劃提報資料格式(format)" xfId="717"/>
    <cellStyle name="___Book1 ___ 1_WEEKLY TEMPLATE_新增設備投資規划書格式" xfId="718"/>
    <cellStyle name="___Book1 ___ 1_WEEKLY TEMPLATE_組裝廠設備負荷分析1221" xfId="719"/>
    <cellStyle name="___Book1 ___ 1_WEEKLY TEMPLATE_鋁擠形廠投資規划書D" xfId="716"/>
    <cellStyle name="___Book1 ___ 1_WEEKLY TEMPLATE_附件一設備清單(BY BU) " xfId="715"/>
    <cellStyle name="___Book1 ___ 1-1" xfId="720"/>
    <cellStyle name="___Book1 ___ 1-2" xfId="721"/>
    <cellStyle name="___Book1 ___ 1-3" xfId="722"/>
    <cellStyle name="___Book1 ___ 2" xfId="723"/>
    <cellStyle name="___Book1 ___ 2_WEEKLY TEMPLATE" xfId="724"/>
    <cellStyle name="___Book1 ___ 2_WEEKLY TEMPLATE_2006年產能規劃REVA(1..." xfId="725"/>
    <cellStyle name="___Book1 ___ 2_WEEKLY TEMPLATE_2006年產能規劃REVA(159億)1224" xfId="726"/>
    <cellStyle name="___Book1 ___ 2_WEEKLY TEMPLATE_2006年產能規劃REVA(159億)1225" xfId="727"/>
    <cellStyle name="___Book1 ___ 2_WEEKLY TEMPLATE_Book1" xfId="728"/>
    <cellStyle name="___Book1 ___ 2_WEEKLY TEMPLATE_E區G區產品明細" xfId="729"/>
    <cellStyle name="___Book1 ___ 2_WEEKLY TEMPLATE_GR10 Ramp plan AX版0429" xfId="730"/>
    <cellStyle name="___Book1 ___ 2_WEEKLY TEMPLATE_IPEG各廠區工時明細" xfId="734"/>
    <cellStyle name="___Book1 ___ 2_WEEKLY TEMPLATE_iPEG產品處2005年新增設備投資規划書(李昌記)" xfId="731"/>
    <cellStyle name="___Book1 ___ 2_WEEKLY TEMPLATE_iPEG產品處2005年新增設備投資規划書20050306(B版)" xfId="732"/>
    <cellStyle name="___Book1 ___ 2_WEEKLY TEMPLATE_iPEG產品處2005年新增設備投資規划書20050308(A版)" xfId="733"/>
    <cellStyle name="___Book1 ___ 2_WEEKLY TEMPLATE_M26Q88投資規划書" xfId="735"/>
    <cellStyle name="___Book1 ___ 2_WEEKLY TEMPLATE_Q88.Q22CNC投資損益分析(050310)" xfId="737"/>
    <cellStyle name="___Book1 ___ 2_WEEKLY TEMPLATE_Q88.Q22CNC投資規划書0310" xfId="736"/>
    <cellStyle name="___Book1 ___ 2_WEEKLY TEMPLATE_SHZBG IPEG 2005年新增機種成本結構明細表" xfId="738"/>
    <cellStyle name="___Book1 ___ 2_WEEKLY TEMPLATE_投資規劃提報資料格式(format)" xfId="741"/>
    <cellStyle name="___Book1 ___ 2_WEEKLY TEMPLATE_新增設備投資規划書格式" xfId="742"/>
    <cellStyle name="___Book1 ___ 2_WEEKLY TEMPLATE_組裝廠設備負荷分析1221" xfId="743"/>
    <cellStyle name="___Book1 ___ 2_WEEKLY TEMPLATE_鋁擠形廠投資規划書D" xfId="740"/>
    <cellStyle name="___Book1 ___ 2_WEEKLY TEMPLATE_附件一設備清單(BY BU) " xfId="739"/>
    <cellStyle name="___Book2" xfId="744"/>
    <cellStyle name="___Book2_WEEKLY TEMPLATE" xfId="745"/>
    <cellStyle name="___Book2_WEEKLY TEMPLATE_2006年產能規劃REVA(1..." xfId="746"/>
    <cellStyle name="___Book2_WEEKLY TEMPLATE_2006年產能規劃REVA(159億)1224" xfId="747"/>
    <cellStyle name="___Book2_WEEKLY TEMPLATE_2006年產能規劃REVA(159億)1225" xfId="748"/>
    <cellStyle name="___Book2_WEEKLY TEMPLATE_Book1" xfId="749"/>
    <cellStyle name="___Book2_WEEKLY TEMPLATE_E區G區產品明細" xfId="750"/>
    <cellStyle name="___Book2_WEEKLY TEMPLATE_GR10 Ramp plan AX版0429" xfId="751"/>
    <cellStyle name="___Book2_WEEKLY TEMPLATE_IPEG各廠區工時明細" xfId="755"/>
    <cellStyle name="___Book2_WEEKLY TEMPLATE_iPEG產品處2005年新增設備投資規划書(李昌記)" xfId="752"/>
    <cellStyle name="___Book2_WEEKLY TEMPLATE_iPEG產品處2005年新增設備投資規划書20050306(B版)" xfId="753"/>
    <cellStyle name="___Book2_WEEKLY TEMPLATE_iPEG產品處2005年新增設備投資規划書20050308(A版)" xfId="754"/>
    <cellStyle name="___Book2_WEEKLY TEMPLATE_M26Q88投資規划書" xfId="756"/>
    <cellStyle name="___Book2_WEEKLY TEMPLATE_Q88.Q22CNC投資損益分析(050310)" xfId="758"/>
    <cellStyle name="___Book2_WEEKLY TEMPLATE_Q88.Q22CNC投資規划書0310" xfId="757"/>
    <cellStyle name="___Book2_WEEKLY TEMPLATE_SHZBG IPEG 2005年新增機種成本結構明細表" xfId="759"/>
    <cellStyle name="___Book2_WEEKLY TEMPLATE_投資規劃提報資料格式(format)" xfId="762"/>
    <cellStyle name="___Book2_WEEKLY TEMPLATE_新增設備投資規划書格式" xfId="763"/>
    <cellStyle name="___Book2_WEEKLY TEMPLATE_組裝廠設備負荷分析1221" xfId="764"/>
    <cellStyle name="___Book2_WEEKLY TEMPLATE_鋁擠形廠投資規划書D" xfId="761"/>
    <cellStyle name="___Book2_WEEKLY TEMPLATE_附件一設備清單(BY BU) " xfId="760"/>
    <cellStyle name="___compare chart for 188trolleys and 264 trolleys" xfId="765"/>
    <cellStyle name="___compare chart for 188trolleys and 264 trolleys 2" xfId="766"/>
    <cellStyle name="___compare chart for 188trolleys and 264 trolleys 3" xfId="767"/>
    <cellStyle name="___compare chart for 188trolleys and 264 trolleys 4" xfId="768"/>
    <cellStyle name="___compare chart for 188trolleys and 264 trolleys 5" xfId="769"/>
    <cellStyle name="___compare chart for 188trolleys and 264 trolleys 6" xfId="770"/>
    <cellStyle name="___compare chart for 188trolleys and 264 trolleys 7" xfId="771"/>
    <cellStyle name="___compare chart for 188trolleys and 264 trolleys 8" xfId="772"/>
    <cellStyle name="___compare chart for 188trolleys and 264 trolleys 9" xfId="773"/>
    <cellStyle name="___compare chart for 188trolleys and 264 trolleys_King's setup schedule 11-11E. Rev D" xfId="774"/>
    <cellStyle name="___compare chart for 188trolleys and 264 trolleys_King's setup schedule 11-11E. Rev D 2" xfId="775"/>
    <cellStyle name="___compare chart for 188trolleys and 264 trolleys_King's setup schedule 11-11E. Rev D 3" xfId="776"/>
    <cellStyle name="___compare chart for 188trolleys and 264 trolleys_King's setup schedule 11-11E. Rev D 4" xfId="777"/>
    <cellStyle name="___compare chart for 188trolleys and 264 trolleys_King's setup schedule 11-11E. Rev D 5" xfId="778"/>
    <cellStyle name="___compare chart for 188trolleys and 264 trolleys_King's setup schedule 11-11E. Rev D 6" xfId="779"/>
    <cellStyle name="___compare chart for 188trolleys and 264 trolleys_King's setup schedule 11-11E. Rev D 7" xfId="780"/>
    <cellStyle name="___compare chart for 188trolleys and 264 trolleys_King's setup schedule 11-11E. Rev D 8" xfId="781"/>
    <cellStyle name="___compare chart for 188trolleys and 264 trolleys_King's setup schedule 11-11E. Rev D 9" xfId="782"/>
    <cellStyle name="___compare chart for 188trolleys and 264 trolleys_King's setup schedule 11-11E. Rev D_Equipment List 12" xfId="783"/>
    <cellStyle name="___compare chart for 188trolleys and 264 trolleys_King's setup schedule 11-11E. Rev D_Equipment List 12 2" xfId="784"/>
    <cellStyle name="___compare chart for 188trolleys and 264 trolleys_King's setup schedule 11-11E. Rev D_Equipment List 12 3" xfId="785"/>
    <cellStyle name="___compare chart for 188trolleys and 264 trolleys_King's setup schedule 11-11E. Rev D_Equipment List 12 4" xfId="786"/>
    <cellStyle name="___compare chart for 188trolleys and 264 trolleys_King's setup schedule 11-11E. Rev D_Equipment List 12 5" xfId="787"/>
    <cellStyle name="___compare chart for 188trolleys and 264 trolleys_King's setup schedule 11-11E. Rev D_Equipment List 12 6" xfId="788"/>
    <cellStyle name="___compare chart for 188trolleys and 264 trolleys_King's setup schedule 11-11E. Rev D_Equipment List 12 7" xfId="789"/>
    <cellStyle name="___compare chart for 188trolleys and 264 trolleys_King's setup schedule 11-11E. Rev D_Equipment List 12 8" xfId="790"/>
    <cellStyle name="___compare chart for 188trolleys and 264 trolleys_King's setup schedule 11-11E. Rev D_Equipment List 12 9" xfId="791"/>
    <cellStyle name="___compare chart for 188trolleys and 264 trolleys_King's setup schedule 11-11E. Rev D_Equipment List 12_LH Q22 work book " xfId="792"/>
    <cellStyle name="___compare chart for 188trolleys and 264 trolleys_King's setup schedule 11-11E. Rev D_Equipment List 12_LH Q22 work book  2" xfId="793"/>
    <cellStyle name="___compare chart for 188trolleys and 264 trolleys_King's setup schedule 11-11E. Rev D_Equipment List 12_LH Q22 work book  3" xfId="794"/>
    <cellStyle name="___compare chart for 188trolleys and 264 trolleys_King's setup schedule 11-11E. Rev D_Equipment List 12_LH Q22 work book  4" xfId="795"/>
    <cellStyle name="___compare chart for 188trolleys and 264 trolleys_King's setup schedule 11-11E. Rev D_Equipment List 12_LH Q22 work book  5" xfId="796"/>
    <cellStyle name="___compare chart for 188trolleys and 264 trolleys_King's setup schedule 11-11E. Rev D_Equipment List 12_LH Q22 work book  6" xfId="797"/>
    <cellStyle name="___compare chart for 188trolleys and 264 trolleys_King's setup schedule 11-11E. Rev D_Equipment List 12_LH Q22 work book  7" xfId="798"/>
    <cellStyle name="___compare chart for 188trolleys and 264 trolleys_King's setup schedule 11-11E. Rev D_Equipment List 12_LH Q22 work book  8" xfId="799"/>
    <cellStyle name="___compare chart for 188trolleys and 264 trolleys_King's setup schedule 11-11E. Rev D_Equipment List 12_LH Q22 work book  9" xfId="800"/>
    <cellStyle name="___compare chart for 188trolleys and 264 trolleys_King's setup schedule 11-11E. Rev D_Equipment List 12_LH Q77 Readiness v1.4.8" xfId="801"/>
    <cellStyle name="___compare chart for 188trolleys and 264 trolleys_King's setup schedule 11-11E. Rev D_Equipment List 12_LH Q77 Readiness v1.4.8 2" xfId="802"/>
    <cellStyle name="___compare chart for 188trolleys and 264 trolleys_King's setup schedule 11-11E. Rev D_Equipment List 12_LH Q77 Readiness v1.4.8 3" xfId="803"/>
    <cellStyle name="___compare chart for 188trolleys and 264 trolleys_King's setup schedule 11-11E. Rev D_Equipment List 12_LH Q77 Readiness v1.4.8 4" xfId="804"/>
    <cellStyle name="___compare chart for 188trolleys and 264 trolleys_King's setup schedule 11-11E. Rev D_Equipment List 12_LH Q77 Readiness v1.4.8 5" xfId="805"/>
    <cellStyle name="___compare chart for 188trolleys and 264 trolleys_King's setup schedule 11-11E. Rev D_Equipment List 12_LH Q77 Readiness v1.4.8 6" xfId="806"/>
    <cellStyle name="___compare chart for 188trolleys and 264 trolleys_King's setup schedule 11-11E. Rev D_Equipment List 12_LH Q77 Readiness v1.4.8 7" xfId="807"/>
    <cellStyle name="___compare chart for 188trolleys and 264 trolleys_King's setup schedule 11-11E. Rev D_Equipment List 12_LH Q77 Readiness v1.4.8 8" xfId="808"/>
    <cellStyle name="___compare chart for 188trolleys and 264 trolleys_King's setup schedule 11-11E. Rev D_Equipment List 12_LH Q77 Readiness v1.4.8 9" xfId="809"/>
    <cellStyle name="___compare chart for 188trolleys and 264 trolleys_King's setup schedule 11-11E. Rev D_Equipment List 12_Q37 Budget UPH120_2line Rev1d9" xfId="810"/>
    <cellStyle name="___compare chart for 188trolleys and 264 trolleys_King's setup schedule 11-11E. Rev D_Equipment List 12_Q37 Budget UPH120_2line Rev1d9 2" xfId="811"/>
    <cellStyle name="___compare chart for 188trolleys and 264 trolleys_King's setup schedule 11-11E. Rev D_Equipment List 12_Q37 Budget UPH120_2line Rev1d9 3" xfId="812"/>
    <cellStyle name="___compare chart for 188trolleys and 264 trolleys_King's setup schedule 11-11E. Rev D_Equipment List 12_Q37 Budget UPH120_2line Rev1d9 4" xfId="813"/>
    <cellStyle name="___compare chart for 188trolleys and 264 trolleys_King's setup schedule 11-11E. Rev D_Equipment List 12_Q37 Budget UPH120_2line Rev1d9 5" xfId="814"/>
    <cellStyle name="___compare chart for 188trolleys and 264 trolleys_King's setup schedule 11-11E. Rev D_Equipment List 12_Q37 Budget UPH120_2line Rev1d9 6" xfId="815"/>
    <cellStyle name="___compare chart for 188trolleys and 264 trolleys_King's setup schedule 11-11E. Rev D_Equipment List 12_Q37 Budget UPH120_2line Rev1d9 7" xfId="816"/>
    <cellStyle name="___compare chart for 188trolleys and 264 trolleys_King's setup schedule 11-11E. Rev D_Equipment List 12_Q37 Budget UPH120_2line Rev1d9 8" xfId="817"/>
    <cellStyle name="___compare chart for 188trolleys and 264 trolleys_King's setup schedule 11-11E. Rev D_Equipment List 12_Q37 Budget UPH120_2line Rev1d9 9" xfId="818"/>
    <cellStyle name="___compare chart for 188trolleys and 264 trolleys_King's setup schedule 11-11E. Rev D_Equipment List 12_Q37 Budget UPH120_2line Rev1d9_LH Q22 work book " xfId="819"/>
    <cellStyle name="___compare chart for 188trolleys and 264 trolleys_King's setup schedule 11-11E. Rev D_Equipment List 12_Q37 Budget UPH120_2line Rev1d9_LH Q22 work book  2" xfId="820"/>
    <cellStyle name="___compare chart for 188trolleys and 264 trolleys_King's setup schedule 11-11E. Rev D_Equipment List 12_Q37 Budget UPH120_2line Rev1d9_LH Q22 work book  3" xfId="821"/>
    <cellStyle name="___compare chart for 188trolleys and 264 trolleys_King's setup schedule 11-11E. Rev D_Equipment List 12_Q37 Budget UPH120_2line Rev1d9_LH Q22 work book  4" xfId="822"/>
    <cellStyle name="___compare chart for 188trolleys and 264 trolleys_King's setup schedule 11-11E. Rev D_Equipment List 12_Q37 Budget UPH120_2line Rev1d9_LH Q22 work book  5" xfId="823"/>
    <cellStyle name="___compare chart for 188trolleys and 264 trolleys_King's setup schedule 11-11E. Rev D_Equipment List 12_Q37 Budget UPH120_2line Rev1d9_LH Q22 work book  6" xfId="824"/>
    <cellStyle name="___compare chart for 188trolleys and 264 trolleys_King's setup schedule 11-11E. Rev D_Equipment List 12_Q37 Budget UPH120_2line Rev1d9_LH Q22 work book  7" xfId="825"/>
    <cellStyle name="___compare chart for 188trolleys and 264 trolleys_King's setup schedule 11-11E. Rev D_Equipment List 12_Q37 Budget UPH120_2line Rev1d9_LH Q22 work book  8" xfId="826"/>
    <cellStyle name="___compare chart for 188trolleys and 264 trolleys_King's setup schedule 11-11E. Rev D_Equipment List 12_Q37 Budget UPH120_2line Rev1d9_LH Q22 work book  9" xfId="827"/>
    <cellStyle name="___compare chart for 188trolleys and 264 trolleys_King's setup schedule 11-11E. Rev D_Equipment List 12_Q37 Budget UPH120_2line Rev1d9_LH Q77 Readiness v1.4.8" xfId="828"/>
    <cellStyle name="___compare chart for 188trolleys and 264 trolleys_King's setup schedule 11-11E. Rev D_Equipment List 12_Q37 Budget UPH120_2line Rev1d9_LH Q77 Readiness v1.4.8 2" xfId="829"/>
    <cellStyle name="___compare chart for 188trolleys and 264 trolleys_King's setup schedule 11-11E. Rev D_Equipment List 12_Q37 Budget UPH120_2line Rev1d9_LH Q77 Readiness v1.4.8 3" xfId="830"/>
    <cellStyle name="___compare chart for 188trolleys and 264 trolleys_King's setup schedule 11-11E. Rev D_Equipment List 12_Q37 Budget UPH120_2line Rev1d9_LH Q77 Readiness v1.4.8 4" xfId="831"/>
    <cellStyle name="___compare chart for 188trolleys and 264 trolleys_King's setup schedule 11-11E. Rev D_Equipment List 12_Q37 Budget UPH120_2line Rev1d9_LH Q77 Readiness v1.4.8 5" xfId="832"/>
    <cellStyle name="___compare chart for 188trolleys and 264 trolleys_King's setup schedule 11-11E. Rev D_Equipment List 12_Q37 Budget UPH120_2line Rev1d9_LH Q77 Readiness v1.4.8 6" xfId="833"/>
    <cellStyle name="___compare chart for 188trolleys and 264 trolleys_King's setup schedule 11-11E. Rev D_Equipment List 12_Q37 Budget UPH120_2line Rev1d9_LH Q77 Readiness v1.4.8 7" xfId="834"/>
    <cellStyle name="___compare chart for 188trolleys and 264 trolleys_King's setup schedule 11-11E. Rev D_Equipment List 12_Q37 Budget UPH120_2line Rev1d9_LH Q77 Readiness v1.4.8 8" xfId="835"/>
    <cellStyle name="___compare chart for 188trolleys and 264 trolleys_King's setup schedule 11-11E. Rev D_Equipment List 12_Q37 Budget UPH120_2line Rev1d9_LH Q77 Readiness v1.4.8 9" xfId="836"/>
    <cellStyle name="___compare chart for 188trolleys and 264 trolleys_King's setup schedule 11-11E. Rev D_Equipment List 12_Q37 Budget UPH120_2line Rev2d3" xfId="837"/>
    <cellStyle name="___compare chart for 188trolleys and 264 trolleys_King's setup schedule 11-11E. Rev D_Equipment List 12_Q37 Budget UPH120_2line Rev2d3 2" xfId="838"/>
    <cellStyle name="___compare chart for 188trolleys and 264 trolleys_King's setup schedule 11-11E. Rev D_Equipment List 12_Q37 Budget UPH120_2line Rev2d3 3" xfId="839"/>
    <cellStyle name="___compare chart for 188trolleys and 264 trolleys_King's setup schedule 11-11E. Rev D_Equipment List 12_Q37 Budget UPH120_2line Rev2d3 4" xfId="840"/>
    <cellStyle name="___compare chart for 188trolleys and 264 trolleys_King's setup schedule 11-11E. Rev D_Equipment List 12_Q37 Budget UPH120_2line Rev2d3 5" xfId="841"/>
    <cellStyle name="___compare chart for 188trolleys and 264 trolleys_King's setup schedule 11-11E. Rev D_Equipment List 12_Q37 Budget UPH120_2line Rev2d3 6" xfId="842"/>
    <cellStyle name="___compare chart for 188trolleys and 264 trolleys_King's setup schedule 11-11E. Rev D_Equipment List 12_Q37 Budget UPH120_2line Rev2d3 7" xfId="843"/>
    <cellStyle name="___compare chart for 188trolleys and 264 trolleys_King's setup schedule 11-11E. Rev D_Equipment List 12_Q37 Budget UPH120_2line Rev2d3 8" xfId="844"/>
    <cellStyle name="___compare chart for 188trolleys and 264 trolleys_King's setup schedule 11-11E. Rev D_Equipment List 12_Q37 Budget UPH120_2line Rev2d3 9" xfId="845"/>
    <cellStyle name="___compare chart for 188trolleys and 264 trolleys_King's setup schedule 11-11E. Rev D_Equipment List 12_Q37 Budget UPH120_2line Rev2d5" xfId="846"/>
    <cellStyle name="___compare chart for 188trolleys and 264 trolleys_King's setup schedule 11-11E. Rev D_Equipment List 12_Q37 Budget UPH120_2line Rev2d5 2" xfId="847"/>
    <cellStyle name="___compare chart for 188trolleys and 264 trolleys_King's setup schedule 11-11E. Rev D_Equipment List 12_Q37 Budget UPH120_2line Rev2d5 3" xfId="848"/>
    <cellStyle name="___compare chart for 188trolleys and 264 trolleys_King's setup schedule 11-11E. Rev D_Equipment List 12_Q37 Budget UPH120_2line Rev2d5 4" xfId="849"/>
    <cellStyle name="___compare chart for 188trolleys and 264 trolleys_King's setup schedule 11-11E. Rev D_Equipment List 12_Q37 Budget UPH120_2line Rev2d5 5" xfId="850"/>
    <cellStyle name="___compare chart for 188trolleys and 264 trolleys_King's setup schedule 11-11E. Rev D_Equipment List 12_Q37 Budget UPH120_2line Rev2d5 6" xfId="851"/>
    <cellStyle name="___compare chart for 188trolleys and 264 trolleys_King's setup schedule 11-11E. Rev D_Equipment List 12_Q37 Budget UPH120_2line Rev2d5 7" xfId="852"/>
    <cellStyle name="___compare chart for 188trolleys and 264 trolleys_King's setup schedule 11-11E. Rev D_Equipment List 12_Q37 Budget UPH120_2line Rev2d5 8" xfId="853"/>
    <cellStyle name="___compare chart for 188trolleys and 264 trolleys_King's setup schedule 11-11E. Rev D_Equipment List 12_Q37 Budget UPH120_2line Rev2d5 9" xfId="854"/>
    <cellStyle name="___compare chart for 188trolleys and 264 trolleys_King's setup schedule 11-11E. Rev D_LH Q22 work book " xfId="855"/>
    <cellStyle name="___compare chart for 188trolleys and 264 trolleys_King's setup schedule 11-11E. Rev D_LH Q22 work book  2" xfId="856"/>
    <cellStyle name="___compare chart for 188trolleys and 264 trolleys_King's setup schedule 11-11E. Rev D_LH Q22 work book  3" xfId="857"/>
    <cellStyle name="___compare chart for 188trolleys and 264 trolleys_King's setup schedule 11-11E. Rev D_LH Q22 work book  4" xfId="858"/>
    <cellStyle name="___compare chart for 188trolleys and 264 trolleys_King's setup schedule 11-11E. Rev D_LH Q22 work book  5" xfId="859"/>
    <cellStyle name="___compare chart for 188trolleys and 264 trolleys_King's setup schedule 11-11E. Rev D_LH Q22 work book  6" xfId="860"/>
    <cellStyle name="___compare chart for 188trolleys and 264 trolleys_King's setup schedule 11-11E. Rev D_LH Q22 work book  7" xfId="861"/>
    <cellStyle name="___compare chart for 188trolleys and 264 trolleys_King's setup schedule 11-11E. Rev D_LH Q22 work book  8" xfId="862"/>
    <cellStyle name="___compare chart for 188trolleys and 264 trolleys_King's setup schedule 11-11E. Rev D_LH Q22 work book  9" xfId="863"/>
    <cellStyle name="___compare chart for 188trolleys and 264 trolleys_King's setup schedule 11-11E. Rev D_LH Q77 Readiness v1.4.8" xfId="864"/>
    <cellStyle name="___compare chart for 188trolleys and 264 trolleys_King's setup schedule 11-11E. Rev D_LH Q77 Readiness v1.4.8 2" xfId="865"/>
    <cellStyle name="___compare chart for 188trolleys and 264 trolleys_King's setup schedule 11-11E. Rev D_LH Q77 Readiness v1.4.8 3" xfId="866"/>
    <cellStyle name="___compare chart for 188trolleys and 264 trolleys_King's setup schedule 11-11E. Rev D_LH Q77 Readiness v1.4.8 4" xfId="867"/>
    <cellStyle name="___compare chart for 188trolleys and 264 trolleys_King's setup schedule 11-11E. Rev D_LH Q77 Readiness v1.4.8 5" xfId="868"/>
    <cellStyle name="___compare chart for 188trolleys and 264 trolleys_King's setup schedule 11-11E. Rev D_LH Q77 Readiness v1.4.8 6" xfId="869"/>
    <cellStyle name="___compare chart for 188trolleys and 264 trolleys_King's setup schedule 11-11E. Rev D_LH Q77 Readiness v1.4.8 7" xfId="870"/>
    <cellStyle name="___compare chart for 188trolleys and 264 trolleys_King's setup schedule 11-11E. Rev D_LH Q77 Readiness v1.4.8 8" xfId="871"/>
    <cellStyle name="___compare chart for 188trolleys and 264 trolleys_King's setup schedule 11-11E. Rev D_LH Q77 Readiness v1.4.8 9" xfId="872"/>
    <cellStyle name="___compare chart for 188trolleys and 264 trolleys_King's setup schedule 11-11E. Rev D_P58B Line Reconfig cost Rev.2.0 12-16-2002" xfId="873"/>
    <cellStyle name="___compare chart for 188trolleys and 264 trolleys_King's setup schedule 11-11E. Rev D_P58B Line Reconfig cost Rev.2.0 12-16-2002 2" xfId="874"/>
    <cellStyle name="___compare chart for 188trolleys and 264 trolleys_King's setup schedule 11-11E. Rev D_P58B Line Reconfig cost Rev.2.0 12-16-2002 3" xfId="875"/>
    <cellStyle name="___compare chart for 188trolleys and 264 trolleys_King's setup schedule 11-11E. Rev D_P58B Line Reconfig cost Rev.2.0 12-16-2002 4" xfId="876"/>
    <cellStyle name="___compare chart for 188trolleys and 264 trolleys_King's setup schedule 11-11E. Rev D_P58B Line Reconfig cost Rev.2.0 12-16-2002 5" xfId="877"/>
    <cellStyle name="___compare chart for 188trolleys and 264 trolleys_King's setup schedule 11-11E. Rev D_P58B Line Reconfig cost Rev.2.0 12-16-2002 6" xfId="878"/>
    <cellStyle name="___compare chart for 188trolleys and 264 trolleys_King's setup schedule 11-11E. Rev D_P58B Line Reconfig cost Rev.2.0 12-16-2002 7" xfId="879"/>
    <cellStyle name="___compare chart for 188trolleys and 264 trolleys_King's setup schedule 11-11E. Rev D_P58B Line Reconfig cost Rev.2.0 12-16-2002 8" xfId="880"/>
    <cellStyle name="___compare chart for 188trolleys and 264 trolleys_King's setup schedule 11-11E. Rev D_P58B Line Reconfig cost Rev.2.0 12-16-2002 9" xfId="881"/>
    <cellStyle name="___compare chart for 188trolleys and 264 trolleys_King's setup schedule 11-11E. Rev D_P58B Line Reconfig cost Rev.2.0 12-16-2002_LH Q22 work book " xfId="882"/>
    <cellStyle name="___compare chart for 188trolleys and 264 trolleys_King's setup schedule 11-11E. Rev D_P58B Line Reconfig cost Rev.2.0 12-16-2002_LH Q22 work book  2" xfId="883"/>
    <cellStyle name="___compare chart for 188trolleys and 264 trolleys_King's setup schedule 11-11E. Rev D_P58B Line Reconfig cost Rev.2.0 12-16-2002_LH Q22 work book  3" xfId="884"/>
    <cellStyle name="___compare chart for 188trolleys and 264 trolleys_King's setup schedule 11-11E. Rev D_P58B Line Reconfig cost Rev.2.0 12-16-2002_LH Q22 work book  4" xfId="885"/>
    <cellStyle name="___compare chart for 188trolleys and 264 trolleys_King's setup schedule 11-11E. Rev D_P58B Line Reconfig cost Rev.2.0 12-16-2002_LH Q22 work book  5" xfId="886"/>
    <cellStyle name="___compare chart for 188trolleys and 264 trolleys_King's setup schedule 11-11E. Rev D_P58B Line Reconfig cost Rev.2.0 12-16-2002_LH Q22 work book  6" xfId="887"/>
    <cellStyle name="___compare chart for 188trolleys and 264 trolleys_King's setup schedule 11-11E. Rev D_P58B Line Reconfig cost Rev.2.0 12-16-2002_LH Q22 work book  7" xfId="888"/>
    <cellStyle name="___compare chart for 188trolleys and 264 trolleys_King's setup schedule 11-11E. Rev D_P58B Line Reconfig cost Rev.2.0 12-16-2002_LH Q22 work book  8" xfId="889"/>
    <cellStyle name="___compare chart for 188trolleys and 264 trolleys_King's setup schedule 11-11E. Rev D_P58B Line Reconfig cost Rev.2.0 12-16-2002_LH Q22 work book  9" xfId="890"/>
    <cellStyle name="___compare chart for 188trolleys and 264 trolleys_King's setup schedule 11-11E. Rev D_P58B Line Reconfig cost Rev.2.0 12-16-2002_LH Q77 Readiness v1.4.8" xfId="891"/>
    <cellStyle name="___compare chart for 188trolleys and 264 trolleys_King's setup schedule 11-11E. Rev D_P58B Line Reconfig cost Rev.2.0 12-16-2002_LH Q77 Readiness v1.4.8 2" xfId="892"/>
    <cellStyle name="___compare chart for 188trolleys and 264 trolleys_King's setup schedule 11-11E. Rev D_P58B Line Reconfig cost Rev.2.0 12-16-2002_LH Q77 Readiness v1.4.8 3" xfId="893"/>
    <cellStyle name="___compare chart for 188trolleys and 264 trolleys_King's setup schedule 11-11E. Rev D_P58B Line Reconfig cost Rev.2.0 12-16-2002_LH Q77 Readiness v1.4.8 4" xfId="894"/>
    <cellStyle name="___compare chart for 188trolleys and 264 trolleys_King's setup schedule 11-11E. Rev D_P58B Line Reconfig cost Rev.2.0 12-16-2002_LH Q77 Readiness v1.4.8 5" xfId="895"/>
    <cellStyle name="___compare chart for 188trolleys and 264 trolleys_King's setup schedule 11-11E. Rev D_P58B Line Reconfig cost Rev.2.0 12-16-2002_LH Q77 Readiness v1.4.8 6" xfId="896"/>
    <cellStyle name="___compare chart for 188trolleys and 264 trolleys_King's setup schedule 11-11E. Rev D_P58B Line Reconfig cost Rev.2.0 12-16-2002_LH Q77 Readiness v1.4.8 7" xfId="897"/>
    <cellStyle name="___compare chart for 188trolleys and 264 trolleys_King's setup schedule 11-11E. Rev D_P58B Line Reconfig cost Rev.2.0 12-16-2002_LH Q77 Readiness v1.4.8 8" xfId="898"/>
    <cellStyle name="___compare chart for 188trolleys and 264 trolleys_King's setup schedule 11-11E. Rev D_P58B Line Reconfig cost Rev.2.0 12-16-2002_LH Q77 Readiness v1.4.8 9" xfId="899"/>
    <cellStyle name="___compare chart for 188trolleys and 264 trolleys_King's setup schedule 11-11E. Rev D_P58B Line Reconfig cost Rev.2.0 12-16-2002_Q37 Budget UPH120_2line Rev1d9" xfId="900"/>
    <cellStyle name="___compare chart for 188trolleys and 264 trolleys_King's setup schedule 11-11E. Rev D_P58B Line Reconfig cost Rev.2.0 12-16-2002_Q37 Budget UPH120_2line Rev1d9 2" xfId="901"/>
    <cellStyle name="___compare chart for 188trolleys and 264 trolleys_King's setup schedule 11-11E. Rev D_P58B Line Reconfig cost Rev.2.0 12-16-2002_Q37 Budget UPH120_2line Rev1d9 3" xfId="902"/>
    <cellStyle name="___compare chart for 188trolleys and 264 trolleys_King's setup schedule 11-11E. Rev D_P58B Line Reconfig cost Rev.2.0 12-16-2002_Q37 Budget UPH120_2line Rev1d9 4" xfId="903"/>
    <cellStyle name="___compare chart for 188trolleys and 264 trolleys_King's setup schedule 11-11E. Rev D_P58B Line Reconfig cost Rev.2.0 12-16-2002_Q37 Budget UPH120_2line Rev1d9 5" xfId="904"/>
    <cellStyle name="___compare chart for 188trolleys and 264 trolleys_King's setup schedule 11-11E. Rev D_P58B Line Reconfig cost Rev.2.0 12-16-2002_Q37 Budget UPH120_2line Rev1d9 6" xfId="905"/>
    <cellStyle name="___compare chart for 188trolleys and 264 trolleys_King's setup schedule 11-11E. Rev D_P58B Line Reconfig cost Rev.2.0 12-16-2002_Q37 Budget UPH120_2line Rev1d9 7" xfId="906"/>
    <cellStyle name="___compare chart for 188trolleys and 264 trolleys_King's setup schedule 11-11E. Rev D_P58B Line Reconfig cost Rev.2.0 12-16-2002_Q37 Budget UPH120_2line Rev1d9 8" xfId="907"/>
    <cellStyle name="___compare chart for 188trolleys and 264 trolleys_King's setup schedule 11-11E. Rev D_P58B Line Reconfig cost Rev.2.0 12-16-2002_Q37 Budget UPH120_2line Rev1d9 9" xfId="908"/>
    <cellStyle name="___compare chart for 188trolleys and 264 trolleys_King's setup schedule 11-11E. Rev D_P58B Line Reconfig cost Rev.2.0 12-16-2002_Q37 Budget UPH120_2line Rev1d9_LH Q22 work book " xfId="909"/>
    <cellStyle name="___compare chart for 188trolleys and 264 trolleys_King's setup schedule 11-11E. Rev D_P58B Line Reconfig cost Rev.2.0 12-16-2002_Q37 Budget UPH120_2line Rev1d9_LH Q22 work book  2" xfId="910"/>
    <cellStyle name="___compare chart for 188trolleys and 264 trolleys_King's setup schedule 11-11E. Rev D_P58B Line Reconfig cost Rev.2.0 12-16-2002_Q37 Budget UPH120_2line Rev1d9_LH Q22 work book  3" xfId="911"/>
    <cellStyle name="___compare chart for 188trolleys and 264 trolleys_King's setup schedule 11-11E. Rev D_P58B Line Reconfig cost Rev.2.0 12-16-2002_Q37 Budget UPH120_2line Rev1d9_LH Q22 work book  4" xfId="912"/>
    <cellStyle name="___compare chart for 188trolleys and 264 trolleys_King's setup schedule 11-11E. Rev D_P58B Line Reconfig cost Rev.2.0 12-16-2002_Q37 Budget UPH120_2line Rev1d9_LH Q22 work book  5" xfId="913"/>
    <cellStyle name="___compare chart for 188trolleys and 264 trolleys_King's setup schedule 11-11E. Rev D_P58B Line Reconfig cost Rev.2.0 12-16-2002_Q37 Budget UPH120_2line Rev1d9_LH Q22 work book  6" xfId="914"/>
    <cellStyle name="___compare chart for 188trolleys and 264 trolleys_King's setup schedule 11-11E. Rev D_P58B Line Reconfig cost Rev.2.0 12-16-2002_Q37 Budget UPH120_2line Rev1d9_LH Q22 work book  7" xfId="915"/>
    <cellStyle name="___compare chart for 188trolleys and 264 trolleys_King's setup schedule 11-11E. Rev D_P58B Line Reconfig cost Rev.2.0 12-16-2002_Q37 Budget UPH120_2line Rev1d9_LH Q22 work book  8" xfId="916"/>
    <cellStyle name="___compare chart for 188trolleys and 264 trolleys_King's setup schedule 11-11E. Rev D_P58B Line Reconfig cost Rev.2.0 12-16-2002_Q37 Budget UPH120_2line Rev1d9_LH Q22 work book  9" xfId="917"/>
    <cellStyle name="___compare chart for 188trolleys and 264 trolleys_King's setup schedule 11-11E. Rev D_P58B Line Reconfig cost Rev.2.0 12-16-2002_Q37 Budget UPH120_2line Rev1d9_LH Q77 Readiness v1.4.8" xfId="918"/>
    <cellStyle name="___compare chart for 188trolleys and 264 trolleys_King's setup schedule 11-11E. Rev D_P58B Line Reconfig cost Rev.2.0 12-16-2002_Q37 Budget UPH120_2line Rev1d9_LH Q77 Readiness v1.4.8 2" xfId="919"/>
    <cellStyle name="___compare chart for 188trolleys and 264 trolleys_King's setup schedule 11-11E. Rev D_P58B Line Reconfig cost Rev.2.0 12-16-2002_Q37 Budget UPH120_2line Rev1d9_LH Q77 Readiness v1.4.8 3" xfId="920"/>
    <cellStyle name="___compare chart for 188trolleys and 264 trolleys_King's setup schedule 11-11E. Rev D_P58B Line Reconfig cost Rev.2.0 12-16-2002_Q37 Budget UPH120_2line Rev1d9_LH Q77 Readiness v1.4.8 4" xfId="921"/>
    <cellStyle name="___compare chart for 188trolleys and 264 trolleys_King's setup schedule 11-11E. Rev D_P58B Line Reconfig cost Rev.2.0 12-16-2002_Q37 Budget UPH120_2line Rev1d9_LH Q77 Readiness v1.4.8 5" xfId="922"/>
    <cellStyle name="___compare chart for 188trolleys and 264 trolleys_King's setup schedule 11-11E. Rev D_P58B Line Reconfig cost Rev.2.0 12-16-2002_Q37 Budget UPH120_2line Rev1d9_LH Q77 Readiness v1.4.8 6" xfId="923"/>
    <cellStyle name="___compare chart for 188trolleys and 264 trolleys_King's setup schedule 11-11E. Rev D_P58B Line Reconfig cost Rev.2.0 12-16-2002_Q37 Budget UPH120_2line Rev1d9_LH Q77 Readiness v1.4.8 7" xfId="924"/>
    <cellStyle name="___compare chart for 188trolleys and 264 trolleys_King's setup schedule 11-11E. Rev D_P58B Line Reconfig cost Rev.2.0 12-16-2002_Q37 Budget UPH120_2line Rev1d9_LH Q77 Readiness v1.4.8 8" xfId="925"/>
    <cellStyle name="___compare chart for 188trolleys and 264 trolleys_King's setup schedule 11-11E. Rev D_P58B Line Reconfig cost Rev.2.0 12-16-2002_Q37 Budget UPH120_2line Rev1d9_LH Q77 Readiness v1.4.8 9" xfId="926"/>
    <cellStyle name="___compare chart for 188trolleys and 264 trolleys_King's setup schedule 11-11E. Rev D_P58B Line Reconfig cost Rev.2.0 12-16-2002_Q37 Budget UPH120_2line Rev2d3" xfId="927"/>
    <cellStyle name="___compare chart for 188trolleys and 264 trolleys_King's setup schedule 11-11E. Rev D_P58B Line Reconfig cost Rev.2.0 12-16-2002_Q37 Budget UPH120_2line Rev2d3 2" xfId="928"/>
    <cellStyle name="___compare chart for 188trolleys and 264 trolleys_King's setup schedule 11-11E. Rev D_P58B Line Reconfig cost Rev.2.0 12-16-2002_Q37 Budget UPH120_2line Rev2d3 3" xfId="929"/>
    <cellStyle name="___compare chart for 188trolleys and 264 trolleys_King's setup schedule 11-11E. Rev D_P58B Line Reconfig cost Rev.2.0 12-16-2002_Q37 Budget UPH120_2line Rev2d3 4" xfId="930"/>
    <cellStyle name="___compare chart for 188trolleys and 264 trolleys_King's setup schedule 11-11E. Rev D_P58B Line Reconfig cost Rev.2.0 12-16-2002_Q37 Budget UPH120_2line Rev2d3 5" xfId="931"/>
    <cellStyle name="___compare chart for 188trolleys and 264 trolleys_King's setup schedule 11-11E. Rev D_P58B Line Reconfig cost Rev.2.0 12-16-2002_Q37 Budget UPH120_2line Rev2d3 6" xfId="932"/>
    <cellStyle name="___compare chart for 188trolleys and 264 trolleys_King's setup schedule 11-11E. Rev D_P58B Line Reconfig cost Rev.2.0 12-16-2002_Q37 Budget UPH120_2line Rev2d3 7" xfId="933"/>
    <cellStyle name="___compare chart for 188trolleys and 264 trolleys_King's setup schedule 11-11E. Rev D_P58B Line Reconfig cost Rev.2.0 12-16-2002_Q37 Budget UPH120_2line Rev2d3 8" xfId="934"/>
    <cellStyle name="___compare chart for 188trolleys and 264 trolleys_King's setup schedule 11-11E. Rev D_P58B Line Reconfig cost Rev.2.0 12-16-2002_Q37 Budget UPH120_2line Rev2d3 9" xfId="935"/>
    <cellStyle name="___compare chart for 188trolleys and 264 trolleys_King's setup schedule 11-11E. Rev D_P58B Line Reconfig cost Rev.2.0 12-16-2002_Q37 Budget UPH120_2line Rev2d5" xfId="936"/>
    <cellStyle name="___compare chart for 188trolleys and 264 trolleys_King's setup schedule 11-11E. Rev D_P58B Line Reconfig cost Rev.2.0 12-16-2002_Q37 Budget UPH120_2line Rev2d5 2" xfId="937"/>
    <cellStyle name="___compare chart for 188trolleys and 264 trolleys_King's setup schedule 11-11E. Rev D_P58B Line Reconfig cost Rev.2.0 12-16-2002_Q37 Budget UPH120_2line Rev2d5 3" xfId="938"/>
    <cellStyle name="___compare chart for 188trolleys and 264 trolleys_King's setup schedule 11-11E. Rev D_P58B Line Reconfig cost Rev.2.0 12-16-2002_Q37 Budget UPH120_2line Rev2d5 4" xfId="939"/>
    <cellStyle name="___compare chart for 188trolleys and 264 trolleys_King's setup schedule 11-11E. Rev D_P58B Line Reconfig cost Rev.2.0 12-16-2002_Q37 Budget UPH120_2line Rev2d5 5" xfId="940"/>
    <cellStyle name="___compare chart for 188trolleys and 264 trolleys_King's setup schedule 11-11E. Rev D_P58B Line Reconfig cost Rev.2.0 12-16-2002_Q37 Budget UPH120_2line Rev2d5 6" xfId="941"/>
    <cellStyle name="___compare chart for 188trolleys and 264 trolleys_King's setup schedule 11-11E. Rev D_P58B Line Reconfig cost Rev.2.0 12-16-2002_Q37 Budget UPH120_2line Rev2d5 7" xfId="942"/>
    <cellStyle name="___compare chart for 188trolleys and 264 trolleys_King's setup schedule 11-11E. Rev D_P58B Line Reconfig cost Rev.2.0 12-16-2002_Q37 Budget UPH120_2line Rev2d5 8" xfId="943"/>
    <cellStyle name="___compare chart for 188trolleys and 264 trolleys_King's setup schedule 11-11E. Rev D_P58B Line Reconfig cost Rev.2.0 12-16-2002_Q37 Budget UPH120_2line Rev2d5 9" xfId="944"/>
    <cellStyle name="___compare chart for 188trolleys and 264 trolleys_King's setup schedule 11-11E. Rev D_P58B Line Reconfig cost Rev.3.0 12-23-2002" xfId="945"/>
    <cellStyle name="___compare chart for 188trolleys and 264 trolleys_King's setup schedule 11-11E. Rev D_P58B Line Reconfig cost Rev.3.0 12-23-2002 2" xfId="946"/>
    <cellStyle name="___compare chart for 188trolleys and 264 trolleys_King's setup schedule 11-11E. Rev D_P58B Line Reconfig cost Rev.3.0 12-23-2002 3" xfId="947"/>
    <cellStyle name="___compare chart for 188trolleys and 264 trolleys_King's setup schedule 11-11E. Rev D_P58B Line Reconfig cost Rev.3.0 12-23-2002 4" xfId="948"/>
    <cellStyle name="___compare chart for 188trolleys and 264 trolleys_King's setup schedule 11-11E. Rev D_P58B Line Reconfig cost Rev.3.0 12-23-2002 5" xfId="949"/>
    <cellStyle name="___compare chart for 188trolleys and 264 trolleys_King's setup schedule 11-11E. Rev D_P58B Line Reconfig cost Rev.3.0 12-23-2002 6" xfId="950"/>
    <cellStyle name="___compare chart for 188trolleys and 264 trolleys_King's setup schedule 11-11E. Rev D_P58B Line Reconfig cost Rev.3.0 12-23-2002 7" xfId="951"/>
    <cellStyle name="___compare chart for 188trolleys and 264 trolleys_King's setup schedule 11-11E. Rev D_P58B Line Reconfig cost Rev.3.0 12-23-2002 8" xfId="952"/>
    <cellStyle name="___compare chart for 188trolleys and 264 trolleys_King's setup schedule 11-11E. Rev D_P58B Line Reconfig cost Rev.3.0 12-23-2002 9" xfId="953"/>
    <cellStyle name="___compare chart for 188trolleys and 264 trolleys_King's setup schedule 11-11E. Rev D_P58B Line Reconfig cost Rev.3.0 12-23-2002_LH Q22 work book " xfId="954"/>
    <cellStyle name="___compare chart for 188trolleys and 264 trolleys_King's setup schedule 11-11E. Rev D_P58B Line Reconfig cost Rev.3.0 12-23-2002_LH Q22 work book  2" xfId="955"/>
    <cellStyle name="___compare chart for 188trolleys and 264 trolleys_King's setup schedule 11-11E. Rev D_P58B Line Reconfig cost Rev.3.0 12-23-2002_LH Q22 work book  3" xfId="956"/>
    <cellStyle name="___compare chart for 188trolleys and 264 trolleys_King's setup schedule 11-11E. Rev D_P58B Line Reconfig cost Rev.3.0 12-23-2002_LH Q22 work book  4" xfId="957"/>
    <cellStyle name="___compare chart for 188trolleys and 264 trolleys_King's setup schedule 11-11E. Rev D_P58B Line Reconfig cost Rev.3.0 12-23-2002_LH Q22 work book  5" xfId="958"/>
    <cellStyle name="___compare chart for 188trolleys and 264 trolleys_King's setup schedule 11-11E. Rev D_P58B Line Reconfig cost Rev.3.0 12-23-2002_LH Q22 work book  6" xfId="959"/>
    <cellStyle name="___compare chart for 188trolleys and 264 trolleys_King's setup schedule 11-11E. Rev D_P58B Line Reconfig cost Rev.3.0 12-23-2002_LH Q22 work book  7" xfId="960"/>
    <cellStyle name="___compare chart for 188trolleys and 264 trolleys_King's setup schedule 11-11E. Rev D_P58B Line Reconfig cost Rev.3.0 12-23-2002_LH Q22 work book  8" xfId="961"/>
    <cellStyle name="___compare chart for 188trolleys and 264 trolleys_King's setup schedule 11-11E. Rev D_P58B Line Reconfig cost Rev.3.0 12-23-2002_LH Q22 work book  9" xfId="962"/>
    <cellStyle name="___compare chart for 188trolleys and 264 trolleys_King's setup schedule 11-11E. Rev D_P58B Line Reconfig cost Rev.3.0 12-23-2002_LH Q77 Readiness v1.4.8" xfId="963"/>
    <cellStyle name="___compare chart for 188trolleys and 264 trolleys_King's setup schedule 11-11E. Rev D_P58B Line Reconfig cost Rev.3.0 12-23-2002_LH Q77 Readiness v1.4.8 2" xfId="964"/>
    <cellStyle name="___compare chart for 188trolleys and 264 trolleys_King's setup schedule 11-11E. Rev D_P58B Line Reconfig cost Rev.3.0 12-23-2002_LH Q77 Readiness v1.4.8 3" xfId="965"/>
    <cellStyle name="___compare chart for 188trolleys and 264 trolleys_King's setup schedule 11-11E. Rev D_P58B Line Reconfig cost Rev.3.0 12-23-2002_LH Q77 Readiness v1.4.8 4" xfId="966"/>
    <cellStyle name="___compare chart for 188trolleys and 264 trolleys_King's setup schedule 11-11E. Rev D_P58B Line Reconfig cost Rev.3.0 12-23-2002_LH Q77 Readiness v1.4.8 5" xfId="967"/>
    <cellStyle name="___compare chart for 188trolleys and 264 trolleys_King's setup schedule 11-11E. Rev D_P58B Line Reconfig cost Rev.3.0 12-23-2002_LH Q77 Readiness v1.4.8 6" xfId="968"/>
    <cellStyle name="___compare chart for 188trolleys and 264 trolleys_King's setup schedule 11-11E. Rev D_P58B Line Reconfig cost Rev.3.0 12-23-2002_LH Q77 Readiness v1.4.8 7" xfId="969"/>
    <cellStyle name="___compare chart for 188trolleys and 264 trolleys_King's setup schedule 11-11E. Rev D_P58B Line Reconfig cost Rev.3.0 12-23-2002_LH Q77 Readiness v1.4.8 8" xfId="970"/>
    <cellStyle name="___compare chart for 188trolleys and 264 trolleys_King's setup schedule 11-11E. Rev D_P58B Line Reconfig cost Rev.3.0 12-23-2002_LH Q77 Readiness v1.4.8 9" xfId="971"/>
    <cellStyle name="___compare chart for 188trolleys and 264 trolleys_King's setup schedule 11-11E. Rev D_P58B Line Reconfig cost Rev.3.0 12-23-2002_Q37 Budget UPH120_2line Rev1d9" xfId="972"/>
    <cellStyle name="___compare chart for 188trolleys and 264 trolleys_King's setup schedule 11-11E. Rev D_P58B Line Reconfig cost Rev.3.0 12-23-2002_Q37 Budget UPH120_2line Rev1d9 2" xfId="973"/>
    <cellStyle name="___compare chart for 188trolleys and 264 trolleys_King's setup schedule 11-11E. Rev D_P58B Line Reconfig cost Rev.3.0 12-23-2002_Q37 Budget UPH120_2line Rev1d9 3" xfId="974"/>
    <cellStyle name="___compare chart for 188trolleys and 264 trolleys_King's setup schedule 11-11E. Rev D_P58B Line Reconfig cost Rev.3.0 12-23-2002_Q37 Budget UPH120_2line Rev1d9 4" xfId="975"/>
    <cellStyle name="___compare chart for 188trolleys and 264 trolleys_King's setup schedule 11-11E. Rev D_P58B Line Reconfig cost Rev.3.0 12-23-2002_Q37 Budget UPH120_2line Rev1d9 5" xfId="976"/>
    <cellStyle name="___compare chart for 188trolleys and 264 trolleys_King's setup schedule 11-11E. Rev D_P58B Line Reconfig cost Rev.3.0 12-23-2002_Q37 Budget UPH120_2line Rev1d9 6" xfId="977"/>
    <cellStyle name="___compare chart for 188trolleys and 264 trolleys_King's setup schedule 11-11E. Rev D_P58B Line Reconfig cost Rev.3.0 12-23-2002_Q37 Budget UPH120_2line Rev1d9 7" xfId="978"/>
    <cellStyle name="___compare chart for 188trolleys and 264 trolleys_King's setup schedule 11-11E. Rev D_P58B Line Reconfig cost Rev.3.0 12-23-2002_Q37 Budget UPH120_2line Rev1d9 8" xfId="979"/>
    <cellStyle name="___compare chart for 188trolleys and 264 trolleys_King's setup schedule 11-11E. Rev D_P58B Line Reconfig cost Rev.3.0 12-23-2002_Q37 Budget UPH120_2line Rev1d9 9" xfId="980"/>
    <cellStyle name="___compare chart for 188trolleys and 264 trolleys_King's setup schedule 11-11E. Rev D_P58B Line Reconfig cost Rev.3.0 12-23-2002_Q37 Budget UPH120_2line Rev1d9_LH Q22 work book " xfId="981"/>
    <cellStyle name="___compare chart for 188trolleys and 264 trolleys_King's setup schedule 11-11E. Rev D_P58B Line Reconfig cost Rev.3.0 12-23-2002_Q37 Budget UPH120_2line Rev1d9_LH Q22 work book  2" xfId="982"/>
    <cellStyle name="___compare chart for 188trolleys and 264 trolleys_King's setup schedule 11-11E. Rev D_P58B Line Reconfig cost Rev.3.0 12-23-2002_Q37 Budget UPH120_2line Rev1d9_LH Q22 work book  3" xfId="983"/>
    <cellStyle name="___compare chart for 188trolleys and 264 trolleys_King's setup schedule 11-11E. Rev D_P58B Line Reconfig cost Rev.3.0 12-23-2002_Q37 Budget UPH120_2line Rev1d9_LH Q22 work book  4" xfId="984"/>
    <cellStyle name="___compare chart for 188trolleys and 264 trolleys_King's setup schedule 11-11E. Rev D_P58B Line Reconfig cost Rev.3.0 12-23-2002_Q37 Budget UPH120_2line Rev1d9_LH Q22 work book  5" xfId="985"/>
    <cellStyle name="___compare chart for 188trolleys and 264 trolleys_King's setup schedule 11-11E. Rev D_P58B Line Reconfig cost Rev.3.0 12-23-2002_Q37 Budget UPH120_2line Rev1d9_LH Q22 work book  6" xfId="986"/>
    <cellStyle name="___compare chart for 188trolleys and 264 trolleys_King's setup schedule 11-11E. Rev D_P58B Line Reconfig cost Rev.3.0 12-23-2002_Q37 Budget UPH120_2line Rev1d9_LH Q22 work book  7" xfId="987"/>
    <cellStyle name="___compare chart for 188trolleys and 264 trolleys_King's setup schedule 11-11E. Rev D_P58B Line Reconfig cost Rev.3.0 12-23-2002_Q37 Budget UPH120_2line Rev1d9_LH Q22 work book  8" xfId="988"/>
    <cellStyle name="___compare chart for 188trolleys and 264 trolleys_King's setup schedule 11-11E. Rev D_P58B Line Reconfig cost Rev.3.0 12-23-2002_Q37 Budget UPH120_2line Rev1d9_LH Q22 work book  9" xfId="989"/>
    <cellStyle name="___compare chart for 188trolleys and 264 trolleys_King's setup schedule 11-11E. Rev D_P58B Line Reconfig cost Rev.3.0 12-23-2002_Q37 Budget UPH120_2line Rev1d9_LH Q77 Readiness v1.4.8" xfId="990"/>
    <cellStyle name="___compare chart for 188trolleys and 264 trolleys_King's setup schedule 11-11E. Rev D_P58B Line Reconfig cost Rev.3.0 12-23-2002_Q37 Budget UPH120_2line Rev1d9_LH Q77 Readiness v1.4.8 2" xfId="991"/>
    <cellStyle name="___compare chart for 188trolleys and 264 trolleys_King's setup schedule 11-11E. Rev D_P58B Line Reconfig cost Rev.3.0 12-23-2002_Q37 Budget UPH120_2line Rev1d9_LH Q77 Readiness v1.4.8 3" xfId="992"/>
    <cellStyle name="___compare chart for 188trolleys and 264 trolleys_King's setup schedule 11-11E. Rev D_P58B Line Reconfig cost Rev.3.0 12-23-2002_Q37 Budget UPH120_2line Rev1d9_LH Q77 Readiness v1.4.8 4" xfId="993"/>
    <cellStyle name="___compare chart for 188trolleys and 264 trolleys_King's setup schedule 11-11E. Rev D_P58B Line Reconfig cost Rev.3.0 12-23-2002_Q37 Budget UPH120_2line Rev1d9_LH Q77 Readiness v1.4.8 5" xfId="994"/>
    <cellStyle name="___compare chart for 188trolleys and 264 trolleys_King's setup schedule 11-11E. Rev D_P58B Line Reconfig cost Rev.3.0 12-23-2002_Q37 Budget UPH120_2line Rev1d9_LH Q77 Readiness v1.4.8 6" xfId="995"/>
    <cellStyle name="___compare chart for 188trolleys and 264 trolleys_King's setup schedule 11-11E. Rev D_P58B Line Reconfig cost Rev.3.0 12-23-2002_Q37 Budget UPH120_2line Rev1d9_LH Q77 Readiness v1.4.8 7" xfId="996"/>
    <cellStyle name="___compare chart for 188trolleys and 264 trolleys_King's setup schedule 11-11E. Rev D_P58B Line Reconfig cost Rev.3.0 12-23-2002_Q37 Budget UPH120_2line Rev1d9_LH Q77 Readiness v1.4.8 8" xfId="997"/>
    <cellStyle name="___compare chart for 188trolleys and 264 trolleys_King's setup schedule 11-11E. Rev D_P58B Line Reconfig cost Rev.3.0 12-23-2002_Q37 Budget UPH120_2line Rev1d9_LH Q77 Readiness v1.4.8 9" xfId="998"/>
    <cellStyle name="___compare chart for 188trolleys and 264 trolleys_King's setup schedule 11-11E. Rev D_P58B Line Reconfig cost Rev.3.0 12-23-2002_Q37 Budget UPH120_2line Rev2d3" xfId="999"/>
    <cellStyle name="___compare chart for 188trolleys and 264 trolleys_King's setup schedule 11-11E. Rev D_P58B Line Reconfig cost Rev.3.0 12-23-2002_Q37 Budget UPH120_2line Rev2d3 2" xfId="1000"/>
    <cellStyle name="___compare chart for 188trolleys and 264 trolleys_King's setup schedule 11-11E. Rev D_P58B Line Reconfig cost Rev.3.0 12-23-2002_Q37 Budget UPH120_2line Rev2d3 3" xfId="1001"/>
    <cellStyle name="___compare chart for 188trolleys and 264 trolleys_King's setup schedule 11-11E. Rev D_P58B Line Reconfig cost Rev.3.0 12-23-2002_Q37 Budget UPH120_2line Rev2d3 4" xfId="1002"/>
    <cellStyle name="___compare chart for 188trolleys and 264 trolleys_King's setup schedule 11-11E. Rev D_P58B Line Reconfig cost Rev.3.0 12-23-2002_Q37 Budget UPH120_2line Rev2d3 5" xfId="1003"/>
    <cellStyle name="___compare chart for 188trolleys and 264 trolleys_King's setup schedule 11-11E. Rev D_P58B Line Reconfig cost Rev.3.0 12-23-2002_Q37 Budget UPH120_2line Rev2d3 6" xfId="1004"/>
    <cellStyle name="___compare chart for 188trolleys and 264 trolleys_King's setup schedule 11-11E. Rev D_P58B Line Reconfig cost Rev.3.0 12-23-2002_Q37 Budget UPH120_2line Rev2d3 7" xfId="1005"/>
    <cellStyle name="___compare chart for 188trolleys and 264 trolleys_King's setup schedule 11-11E. Rev D_P58B Line Reconfig cost Rev.3.0 12-23-2002_Q37 Budget UPH120_2line Rev2d3 8" xfId="1006"/>
    <cellStyle name="___compare chart for 188trolleys and 264 trolleys_King's setup schedule 11-11E. Rev D_P58B Line Reconfig cost Rev.3.0 12-23-2002_Q37 Budget UPH120_2line Rev2d3 9" xfId="1007"/>
    <cellStyle name="___compare chart for 188trolleys and 264 trolleys_King's setup schedule 11-11E. Rev D_P58B Line Reconfig cost Rev.3.0 12-23-2002_Q37 Budget UPH120_2line Rev2d5" xfId="1008"/>
    <cellStyle name="___compare chart for 188trolleys and 264 trolleys_King's setup schedule 11-11E. Rev D_P58B Line Reconfig cost Rev.3.0 12-23-2002_Q37 Budget UPH120_2line Rev2d5 2" xfId="1009"/>
    <cellStyle name="___compare chart for 188trolleys and 264 trolleys_King's setup schedule 11-11E. Rev D_P58B Line Reconfig cost Rev.3.0 12-23-2002_Q37 Budget UPH120_2line Rev2d5 3" xfId="1010"/>
    <cellStyle name="___compare chart for 188trolleys and 264 trolleys_King's setup schedule 11-11E. Rev D_P58B Line Reconfig cost Rev.3.0 12-23-2002_Q37 Budget UPH120_2line Rev2d5 4" xfId="1011"/>
    <cellStyle name="___compare chart for 188trolleys and 264 trolleys_King's setup schedule 11-11E. Rev D_P58B Line Reconfig cost Rev.3.0 12-23-2002_Q37 Budget UPH120_2line Rev2d5 5" xfId="1012"/>
    <cellStyle name="___compare chart for 188trolleys and 264 trolleys_King's setup schedule 11-11E. Rev D_P58B Line Reconfig cost Rev.3.0 12-23-2002_Q37 Budget UPH120_2line Rev2d5 6" xfId="1013"/>
    <cellStyle name="___compare chart for 188trolleys and 264 trolleys_King's setup schedule 11-11E. Rev D_P58B Line Reconfig cost Rev.3.0 12-23-2002_Q37 Budget UPH120_2line Rev2d5 7" xfId="1014"/>
    <cellStyle name="___compare chart for 188trolleys and 264 trolleys_King's setup schedule 11-11E. Rev D_P58B Line Reconfig cost Rev.3.0 12-23-2002_Q37 Budget UPH120_2line Rev2d5 8" xfId="1015"/>
    <cellStyle name="___compare chart for 188trolleys and 264 trolleys_King's setup schedule 11-11E. Rev D_P58B Line Reconfig cost Rev.3.0 12-23-2002_Q37 Budget UPH120_2line Rev2d5 9" xfId="1016"/>
    <cellStyle name="___compare chart for 188trolleys and 264 trolleys_King's setup schedule 11-11E. Rev D_P58B Project Report 1.16.03" xfId="1017"/>
    <cellStyle name="___compare chart for 188trolleys and 264 trolleys_King's setup schedule 11-11E. Rev D_P58B Project Report 1.16.03 2" xfId="1018"/>
    <cellStyle name="___compare chart for 188trolleys and 264 trolleys_King's setup schedule 11-11E. Rev D_P58B Project Report 1.16.03 3" xfId="1019"/>
    <cellStyle name="___compare chart for 188trolleys and 264 trolleys_King's setup schedule 11-11E. Rev D_P58B Project Report 1.16.03 4" xfId="1020"/>
    <cellStyle name="___compare chart for 188trolleys and 264 trolleys_King's setup schedule 11-11E. Rev D_P58B Project Report 1.16.03 5" xfId="1021"/>
    <cellStyle name="___compare chart for 188trolleys and 264 trolleys_King's setup schedule 11-11E. Rev D_P58B Project Report 1.16.03 6" xfId="1022"/>
    <cellStyle name="___compare chart for 188trolleys and 264 trolleys_King's setup schedule 11-11E. Rev D_P58B Project Report 1.16.03 7" xfId="1023"/>
    <cellStyle name="___compare chart for 188trolleys and 264 trolleys_King's setup schedule 11-11E. Rev D_P58B Project Report 1.16.03 8" xfId="1024"/>
    <cellStyle name="___compare chart for 188trolleys and 264 trolleys_King's setup schedule 11-11E. Rev D_P58B Project Report 1.16.03 9" xfId="1025"/>
    <cellStyle name="___compare chart for 188trolleys and 264 trolleys_King's setup schedule 11-11E. Rev D_P58B Project Report 1.16.03_LH Q22 work book " xfId="1026"/>
    <cellStyle name="___compare chart for 188trolleys and 264 trolleys_King's setup schedule 11-11E. Rev D_P58B Project Report 1.16.03_LH Q22 work book  2" xfId="1027"/>
    <cellStyle name="___compare chart for 188trolleys and 264 trolleys_King's setup schedule 11-11E. Rev D_P58B Project Report 1.16.03_LH Q22 work book  3" xfId="1028"/>
    <cellStyle name="___compare chart for 188trolleys and 264 trolleys_King's setup schedule 11-11E. Rev D_P58B Project Report 1.16.03_LH Q22 work book  4" xfId="1029"/>
    <cellStyle name="___compare chart for 188trolleys and 264 trolleys_King's setup schedule 11-11E. Rev D_P58B Project Report 1.16.03_LH Q22 work book  5" xfId="1030"/>
    <cellStyle name="___compare chart for 188trolleys and 264 trolleys_King's setup schedule 11-11E. Rev D_P58B Project Report 1.16.03_LH Q22 work book  6" xfId="1031"/>
    <cellStyle name="___compare chart for 188trolleys and 264 trolleys_King's setup schedule 11-11E. Rev D_P58B Project Report 1.16.03_LH Q22 work book  7" xfId="1032"/>
    <cellStyle name="___compare chart for 188trolleys and 264 trolleys_King's setup schedule 11-11E. Rev D_P58B Project Report 1.16.03_LH Q22 work book  8" xfId="1033"/>
    <cellStyle name="___compare chart for 188trolleys and 264 trolleys_King's setup schedule 11-11E. Rev D_P58B Project Report 1.16.03_LH Q22 work book  9" xfId="1034"/>
    <cellStyle name="___compare chart for 188trolleys and 264 trolleys_King's setup schedule 11-11E. Rev D_P58B Project Report 1.16.03_LH Q77 Readiness v1.4.8" xfId="1035"/>
    <cellStyle name="___compare chart for 188trolleys and 264 trolleys_King's setup schedule 11-11E. Rev D_P58B Project Report 1.16.03_LH Q77 Readiness v1.4.8 2" xfId="1036"/>
    <cellStyle name="___compare chart for 188trolleys and 264 trolleys_King's setup schedule 11-11E. Rev D_P58B Project Report 1.16.03_LH Q77 Readiness v1.4.8 3" xfId="1037"/>
    <cellStyle name="___compare chart for 188trolleys and 264 trolleys_King's setup schedule 11-11E. Rev D_P58B Project Report 1.16.03_LH Q77 Readiness v1.4.8 4" xfId="1038"/>
    <cellStyle name="___compare chart for 188trolleys and 264 trolleys_King's setup schedule 11-11E. Rev D_P58B Project Report 1.16.03_LH Q77 Readiness v1.4.8 5" xfId="1039"/>
    <cellStyle name="___compare chart for 188trolleys and 264 trolleys_King's setup schedule 11-11E. Rev D_P58B Project Report 1.16.03_LH Q77 Readiness v1.4.8 6" xfId="1040"/>
    <cellStyle name="___compare chart for 188trolleys and 264 trolleys_King's setup schedule 11-11E. Rev D_P58B Project Report 1.16.03_LH Q77 Readiness v1.4.8 7" xfId="1041"/>
    <cellStyle name="___compare chart for 188trolleys and 264 trolleys_King's setup schedule 11-11E. Rev D_P58B Project Report 1.16.03_LH Q77 Readiness v1.4.8 8" xfId="1042"/>
    <cellStyle name="___compare chart for 188trolleys and 264 trolleys_King's setup schedule 11-11E. Rev D_P58B Project Report 1.16.03_LH Q77 Readiness v1.4.8 9" xfId="1043"/>
    <cellStyle name="___compare chart for 188trolleys and 264 trolleys_King's setup schedule 11-11E. Rev D_P58B Project Report 1.16.03_Q37 Budget UPH120_2line Rev1d9" xfId="1044"/>
    <cellStyle name="___compare chart for 188trolleys and 264 trolleys_King's setup schedule 11-11E. Rev D_P58B Project Report 1.16.03_Q37 Budget UPH120_2line Rev1d9 2" xfId="1045"/>
    <cellStyle name="___compare chart for 188trolleys and 264 trolleys_King's setup schedule 11-11E. Rev D_P58B Project Report 1.16.03_Q37 Budget UPH120_2line Rev1d9 3" xfId="1046"/>
    <cellStyle name="___compare chart for 188trolleys and 264 trolleys_King's setup schedule 11-11E. Rev D_P58B Project Report 1.16.03_Q37 Budget UPH120_2line Rev1d9 4" xfId="1047"/>
    <cellStyle name="___compare chart for 188trolleys and 264 trolleys_King's setup schedule 11-11E. Rev D_P58B Project Report 1.16.03_Q37 Budget UPH120_2line Rev1d9 5" xfId="1048"/>
    <cellStyle name="___compare chart for 188trolleys and 264 trolleys_King's setup schedule 11-11E. Rev D_P58B Project Report 1.16.03_Q37 Budget UPH120_2line Rev1d9 6" xfId="1049"/>
    <cellStyle name="___compare chart for 188trolleys and 264 trolleys_King's setup schedule 11-11E. Rev D_P58B Project Report 1.16.03_Q37 Budget UPH120_2line Rev1d9 7" xfId="1050"/>
    <cellStyle name="___compare chart for 188trolleys and 264 trolleys_King's setup schedule 11-11E. Rev D_P58B Project Report 1.16.03_Q37 Budget UPH120_2line Rev1d9 8" xfId="1051"/>
    <cellStyle name="___compare chart for 188trolleys and 264 trolleys_King's setup schedule 11-11E. Rev D_P58B Project Report 1.16.03_Q37 Budget UPH120_2line Rev1d9 9" xfId="1052"/>
    <cellStyle name="___compare chart for 188trolleys and 264 trolleys_King's setup schedule 11-11E. Rev D_P58B Project Report 1.16.03_Q37 Budget UPH120_2line Rev1d9_LH Q22 work book " xfId="1053"/>
    <cellStyle name="___compare chart for 188trolleys and 264 trolleys_King's setup schedule 11-11E. Rev D_P58B Project Report 1.16.03_Q37 Budget UPH120_2line Rev1d9_LH Q22 work book  2" xfId="1054"/>
    <cellStyle name="___compare chart for 188trolleys and 264 trolleys_King's setup schedule 11-11E. Rev D_P58B Project Report 1.16.03_Q37 Budget UPH120_2line Rev1d9_LH Q22 work book  3" xfId="1055"/>
    <cellStyle name="___compare chart for 188trolleys and 264 trolleys_King's setup schedule 11-11E. Rev D_P58B Project Report 1.16.03_Q37 Budget UPH120_2line Rev1d9_LH Q22 work book  4" xfId="1056"/>
    <cellStyle name="___compare chart for 188trolleys and 264 trolleys_King's setup schedule 11-11E. Rev D_P58B Project Report 1.16.03_Q37 Budget UPH120_2line Rev1d9_LH Q22 work book  5" xfId="1057"/>
    <cellStyle name="___compare chart for 188trolleys and 264 trolleys_King's setup schedule 11-11E. Rev D_P58B Project Report 1.16.03_Q37 Budget UPH120_2line Rev1d9_LH Q22 work book  6" xfId="1058"/>
    <cellStyle name="___compare chart for 188trolleys and 264 trolleys_King's setup schedule 11-11E. Rev D_P58B Project Report 1.16.03_Q37 Budget UPH120_2line Rev1d9_LH Q22 work book  7" xfId="1059"/>
    <cellStyle name="___compare chart for 188trolleys and 264 trolleys_King's setup schedule 11-11E. Rev D_P58B Project Report 1.16.03_Q37 Budget UPH120_2line Rev1d9_LH Q22 work book  8" xfId="1060"/>
    <cellStyle name="___compare chart for 188trolleys and 264 trolleys_King's setup schedule 11-11E. Rev D_P58B Project Report 1.16.03_Q37 Budget UPH120_2line Rev1d9_LH Q22 work book  9" xfId="1061"/>
    <cellStyle name="___compare chart for 188trolleys and 264 trolleys_King's setup schedule 11-11E. Rev D_P58B Project Report 1.16.03_Q37 Budget UPH120_2line Rev1d9_LH Q77 Readiness v1.4.8" xfId="1062"/>
    <cellStyle name="___compare chart for 188trolleys and 264 trolleys_King's setup schedule 11-11E. Rev D_P58B Project Report 1.16.03_Q37 Budget UPH120_2line Rev1d9_LH Q77 Readiness v1.4.8 2" xfId="1063"/>
    <cellStyle name="___compare chart for 188trolleys and 264 trolleys_King's setup schedule 11-11E. Rev D_P58B Project Report 1.16.03_Q37 Budget UPH120_2line Rev1d9_LH Q77 Readiness v1.4.8 3" xfId="1064"/>
    <cellStyle name="___compare chart for 188trolleys and 264 trolleys_King's setup schedule 11-11E. Rev D_P58B Project Report 1.16.03_Q37 Budget UPH120_2line Rev1d9_LH Q77 Readiness v1.4.8 4" xfId="1065"/>
    <cellStyle name="___compare chart for 188trolleys and 264 trolleys_King's setup schedule 11-11E. Rev D_P58B Project Report 1.16.03_Q37 Budget UPH120_2line Rev1d9_LH Q77 Readiness v1.4.8 5" xfId="1066"/>
    <cellStyle name="___compare chart for 188trolleys and 264 trolleys_King's setup schedule 11-11E. Rev D_P58B Project Report 1.16.03_Q37 Budget UPH120_2line Rev1d9_LH Q77 Readiness v1.4.8 6" xfId="1067"/>
    <cellStyle name="___compare chart for 188trolleys and 264 trolleys_King's setup schedule 11-11E. Rev D_P58B Project Report 1.16.03_Q37 Budget UPH120_2line Rev1d9_LH Q77 Readiness v1.4.8 7" xfId="1068"/>
    <cellStyle name="___compare chart for 188trolleys and 264 trolleys_King's setup schedule 11-11E. Rev D_P58B Project Report 1.16.03_Q37 Budget UPH120_2line Rev1d9_LH Q77 Readiness v1.4.8 8" xfId="1069"/>
    <cellStyle name="___compare chart for 188trolleys and 264 trolleys_King's setup schedule 11-11E. Rev D_P58B Project Report 1.16.03_Q37 Budget UPH120_2line Rev1d9_LH Q77 Readiness v1.4.8 9" xfId="1070"/>
    <cellStyle name="___compare chart for 188trolleys and 264 trolleys_King's setup schedule 11-11E. Rev D_P58B Project Report 1.16.03_Q37 Budget UPH120_2line Rev2d3" xfId="1071"/>
    <cellStyle name="___compare chart for 188trolleys and 264 trolleys_King's setup schedule 11-11E. Rev D_P58B Project Report 1.16.03_Q37 Budget UPH120_2line Rev2d3 2" xfId="1072"/>
    <cellStyle name="___compare chart for 188trolleys and 264 trolleys_King's setup schedule 11-11E. Rev D_P58B Project Report 1.16.03_Q37 Budget UPH120_2line Rev2d3 3" xfId="1073"/>
    <cellStyle name="___compare chart for 188trolleys and 264 trolleys_King's setup schedule 11-11E. Rev D_P58B Project Report 1.16.03_Q37 Budget UPH120_2line Rev2d3 4" xfId="1074"/>
    <cellStyle name="___compare chart for 188trolleys and 264 trolleys_King's setup schedule 11-11E. Rev D_P58B Project Report 1.16.03_Q37 Budget UPH120_2line Rev2d3 5" xfId="1075"/>
    <cellStyle name="___compare chart for 188trolleys and 264 trolleys_King's setup schedule 11-11E. Rev D_P58B Project Report 1.16.03_Q37 Budget UPH120_2line Rev2d3 6" xfId="1076"/>
    <cellStyle name="___compare chart for 188trolleys and 264 trolleys_King's setup schedule 11-11E. Rev D_P58B Project Report 1.16.03_Q37 Budget UPH120_2line Rev2d3 7" xfId="1077"/>
    <cellStyle name="___compare chart for 188trolleys and 264 trolleys_King's setup schedule 11-11E. Rev D_P58B Project Report 1.16.03_Q37 Budget UPH120_2line Rev2d3 8" xfId="1078"/>
    <cellStyle name="___compare chart for 188trolleys and 264 trolleys_King's setup schedule 11-11E. Rev D_P58B Project Report 1.16.03_Q37 Budget UPH120_2line Rev2d3 9" xfId="1079"/>
    <cellStyle name="___compare chart for 188trolleys and 264 trolleys_King's setup schedule 11-11E. Rev D_P58B Project Report 1.16.03_Q37 Budget UPH120_2line Rev2d5" xfId="1080"/>
    <cellStyle name="___compare chart for 188trolleys and 264 trolleys_King's setup schedule 11-11E. Rev D_P58B Project Report 1.16.03_Q37 Budget UPH120_2line Rev2d5 2" xfId="1081"/>
    <cellStyle name="___compare chart for 188trolleys and 264 trolleys_King's setup schedule 11-11E. Rev D_P58B Project Report 1.16.03_Q37 Budget UPH120_2line Rev2d5 3" xfId="1082"/>
    <cellStyle name="___compare chart for 188trolleys and 264 trolleys_King's setup schedule 11-11E. Rev D_P58B Project Report 1.16.03_Q37 Budget UPH120_2line Rev2d5 4" xfId="1083"/>
    <cellStyle name="___compare chart for 188trolleys and 264 trolleys_King's setup schedule 11-11E. Rev D_P58B Project Report 1.16.03_Q37 Budget UPH120_2line Rev2d5 5" xfId="1084"/>
    <cellStyle name="___compare chart for 188trolleys and 264 trolleys_King's setup schedule 11-11E. Rev D_P58B Project Report 1.16.03_Q37 Budget UPH120_2line Rev2d5 6" xfId="1085"/>
    <cellStyle name="___compare chart for 188trolleys and 264 trolleys_King's setup schedule 11-11E. Rev D_P58B Project Report 1.16.03_Q37 Budget UPH120_2line Rev2d5 7" xfId="1086"/>
    <cellStyle name="___compare chart for 188trolleys and 264 trolleys_King's setup schedule 11-11E. Rev D_P58B Project Report 1.16.03_Q37 Budget UPH120_2line Rev2d5 8" xfId="1087"/>
    <cellStyle name="___compare chart for 188trolleys and 264 trolleys_King's setup schedule 11-11E. Rev D_P58B Project Report 1.16.03_Q37 Budget UPH120_2line Rev2d5 9" xfId="1088"/>
    <cellStyle name="___compare chart for 188trolleys and 264 trolleys_King's setup schedule 11-11E. Rev D_P58B Project Report 1.25New.03" xfId="1089"/>
    <cellStyle name="___compare chart for 188trolleys and 264 trolleys_King's setup schedule 11-11E. Rev D_P58B Project Report 1.25New.03 2" xfId="1090"/>
    <cellStyle name="___compare chart for 188trolleys and 264 trolleys_King's setup schedule 11-11E. Rev D_P58B Project Report 1.25New.03 3" xfId="1091"/>
    <cellStyle name="___compare chart for 188trolleys and 264 trolleys_King's setup schedule 11-11E. Rev D_P58B Project Report 1.25New.03 4" xfId="1092"/>
    <cellStyle name="___compare chart for 188trolleys and 264 trolleys_King's setup schedule 11-11E. Rev D_P58B Project Report 1.25New.03 5" xfId="1093"/>
    <cellStyle name="___compare chart for 188trolleys and 264 trolleys_King's setup schedule 11-11E. Rev D_P58B Project Report 1.25New.03 6" xfId="1094"/>
    <cellStyle name="___compare chart for 188trolleys and 264 trolleys_King's setup schedule 11-11E. Rev D_P58B Project Report 1.25New.03 7" xfId="1095"/>
    <cellStyle name="___compare chart for 188trolleys and 264 trolleys_King's setup schedule 11-11E. Rev D_P58B Project Report 1.25New.03 8" xfId="1096"/>
    <cellStyle name="___compare chart for 188trolleys and 264 trolleys_King's setup schedule 11-11E. Rev D_P58B Project Report 1.25New.03 9" xfId="1097"/>
    <cellStyle name="___compare chart for 188trolleys and 264 trolleys_King's setup schedule 11-11E. Rev D_P58B Project Report 1.25New.03_LH Q22 work book " xfId="1098"/>
    <cellStyle name="___compare chart for 188trolleys and 264 trolleys_King's setup schedule 11-11E. Rev D_P58B Project Report 1.25New.03_LH Q22 work book  2" xfId="1099"/>
    <cellStyle name="___compare chart for 188trolleys and 264 trolleys_King's setup schedule 11-11E. Rev D_P58B Project Report 1.25New.03_LH Q22 work book  3" xfId="1100"/>
    <cellStyle name="___compare chart for 188trolleys and 264 trolleys_King's setup schedule 11-11E. Rev D_P58B Project Report 1.25New.03_LH Q22 work book  4" xfId="1101"/>
    <cellStyle name="___compare chart for 188trolleys and 264 trolleys_King's setup schedule 11-11E. Rev D_P58B Project Report 1.25New.03_LH Q22 work book  5" xfId="1102"/>
    <cellStyle name="___compare chart for 188trolleys and 264 trolleys_King's setup schedule 11-11E. Rev D_P58B Project Report 1.25New.03_LH Q22 work book  6" xfId="1103"/>
    <cellStyle name="___compare chart for 188trolleys and 264 trolleys_King's setup schedule 11-11E. Rev D_P58B Project Report 1.25New.03_LH Q22 work book  7" xfId="1104"/>
    <cellStyle name="___compare chart for 188trolleys and 264 trolleys_King's setup schedule 11-11E. Rev D_P58B Project Report 1.25New.03_LH Q22 work book  8" xfId="1105"/>
    <cellStyle name="___compare chart for 188trolleys and 264 trolleys_King's setup schedule 11-11E. Rev D_P58B Project Report 1.25New.03_LH Q22 work book  9" xfId="1106"/>
    <cellStyle name="___compare chart for 188trolleys and 264 trolleys_King's setup schedule 11-11E. Rev D_P58B Project Report 1.25New.03_LH Q77 Readiness v1.4.8" xfId="1107"/>
    <cellStyle name="___compare chart for 188trolleys and 264 trolleys_King's setup schedule 11-11E. Rev D_P58B Project Report 1.25New.03_LH Q77 Readiness v1.4.8 2" xfId="1108"/>
    <cellStyle name="___compare chart for 188trolleys and 264 trolleys_King's setup schedule 11-11E. Rev D_P58B Project Report 1.25New.03_LH Q77 Readiness v1.4.8 3" xfId="1109"/>
    <cellStyle name="___compare chart for 188trolleys and 264 trolleys_King's setup schedule 11-11E. Rev D_P58B Project Report 1.25New.03_LH Q77 Readiness v1.4.8 4" xfId="1110"/>
    <cellStyle name="___compare chart for 188trolleys and 264 trolleys_King's setup schedule 11-11E. Rev D_P58B Project Report 1.25New.03_LH Q77 Readiness v1.4.8 5" xfId="1111"/>
    <cellStyle name="___compare chart for 188trolleys and 264 trolleys_King's setup schedule 11-11E. Rev D_P58B Project Report 1.25New.03_LH Q77 Readiness v1.4.8 6" xfId="1112"/>
    <cellStyle name="___compare chart for 188trolleys and 264 trolleys_King's setup schedule 11-11E. Rev D_P58B Project Report 1.25New.03_LH Q77 Readiness v1.4.8 7" xfId="1113"/>
    <cellStyle name="___compare chart for 188trolleys and 264 trolleys_King's setup schedule 11-11E. Rev D_P58B Project Report 1.25New.03_LH Q77 Readiness v1.4.8 8" xfId="1114"/>
    <cellStyle name="___compare chart for 188trolleys and 264 trolleys_King's setup schedule 11-11E. Rev D_P58B Project Report 1.25New.03_LH Q77 Readiness v1.4.8 9" xfId="1115"/>
    <cellStyle name="___compare chart for 188trolleys and 264 trolleys_King's setup schedule 11-11E. Rev D_P58B Project Report 1.25New.03_Q37 Budget UPH120_2line Rev1d9" xfId="1116"/>
    <cellStyle name="___compare chart for 188trolleys and 264 trolleys_King's setup schedule 11-11E. Rev D_P58B Project Report 1.25New.03_Q37 Budget UPH120_2line Rev1d9 2" xfId="1117"/>
    <cellStyle name="___compare chart for 188trolleys and 264 trolleys_King's setup schedule 11-11E. Rev D_P58B Project Report 1.25New.03_Q37 Budget UPH120_2line Rev1d9 3" xfId="1118"/>
    <cellStyle name="___compare chart for 188trolleys and 264 trolleys_King's setup schedule 11-11E. Rev D_P58B Project Report 1.25New.03_Q37 Budget UPH120_2line Rev1d9 4" xfId="1119"/>
    <cellStyle name="___compare chart for 188trolleys and 264 trolleys_King's setup schedule 11-11E. Rev D_P58B Project Report 1.25New.03_Q37 Budget UPH120_2line Rev1d9 5" xfId="1120"/>
    <cellStyle name="___compare chart for 188trolleys and 264 trolleys_King's setup schedule 11-11E. Rev D_P58B Project Report 1.25New.03_Q37 Budget UPH120_2line Rev1d9 6" xfId="1121"/>
    <cellStyle name="___compare chart for 188trolleys and 264 trolleys_King's setup schedule 11-11E. Rev D_P58B Project Report 1.25New.03_Q37 Budget UPH120_2line Rev1d9 7" xfId="1122"/>
    <cellStyle name="___compare chart for 188trolleys and 264 trolleys_King's setup schedule 11-11E. Rev D_P58B Project Report 1.25New.03_Q37 Budget UPH120_2line Rev1d9 8" xfId="1123"/>
    <cellStyle name="___compare chart for 188trolleys and 264 trolleys_King's setup schedule 11-11E. Rev D_P58B Project Report 1.25New.03_Q37 Budget UPH120_2line Rev1d9 9" xfId="1124"/>
    <cellStyle name="___compare chart for 188trolleys and 264 trolleys_King's setup schedule 11-11E. Rev D_P58B Project Report 1.25New.03_Q37 Budget UPH120_2line Rev1d9_LH Q22 work book " xfId="1125"/>
    <cellStyle name="___compare chart for 188trolleys and 264 trolleys_King's setup schedule 11-11E. Rev D_P58B Project Report 1.25New.03_Q37 Budget UPH120_2line Rev1d9_LH Q22 work book  2" xfId="1126"/>
    <cellStyle name="___compare chart for 188trolleys and 264 trolleys_King's setup schedule 11-11E. Rev D_P58B Project Report 1.25New.03_Q37 Budget UPH120_2line Rev1d9_LH Q22 work book  3" xfId="1127"/>
    <cellStyle name="___compare chart for 188trolleys and 264 trolleys_King's setup schedule 11-11E. Rev D_P58B Project Report 1.25New.03_Q37 Budget UPH120_2line Rev1d9_LH Q22 work book  4" xfId="1128"/>
    <cellStyle name="___compare chart for 188trolleys and 264 trolleys_King's setup schedule 11-11E. Rev D_P58B Project Report 1.25New.03_Q37 Budget UPH120_2line Rev1d9_LH Q22 work book  5" xfId="1129"/>
    <cellStyle name="___compare chart for 188trolleys and 264 trolleys_King's setup schedule 11-11E. Rev D_P58B Project Report 1.25New.03_Q37 Budget UPH120_2line Rev1d9_LH Q22 work book  6" xfId="1130"/>
    <cellStyle name="___compare chart for 188trolleys and 264 trolleys_King's setup schedule 11-11E. Rev D_P58B Project Report 1.25New.03_Q37 Budget UPH120_2line Rev1d9_LH Q22 work book  7" xfId="1131"/>
    <cellStyle name="___compare chart for 188trolleys and 264 trolleys_King's setup schedule 11-11E. Rev D_P58B Project Report 1.25New.03_Q37 Budget UPH120_2line Rev1d9_LH Q22 work book  8" xfId="1132"/>
    <cellStyle name="___compare chart for 188trolleys and 264 trolleys_King's setup schedule 11-11E. Rev D_P58B Project Report 1.25New.03_Q37 Budget UPH120_2line Rev1d9_LH Q22 work book  9" xfId="1133"/>
    <cellStyle name="___compare chart for 188trolleys and 264 trolleys_King's setup schedule 11-11E. Rev D_P58B Project Report 1.25New.03_Q37 Budget UPH120_2line Rev1d9_LH Q77 Readiness v1.4.8" xfId="1134"/>
    <cellStyle name="___compare chart for 188trolleys and 264 trolleys_King's setup schedule 11-11E. Rev D_P58B Project Report 1.25New.03_Q37 Budget UPH120_2line Rev1d9_LH Q77 Readiness v1.4.8 2" xfId="1135"/>
    <cellStyle name="___compare chart for 188trolleys and 264 trolleys_King's setup schedule 11-11E. Rev D_P58B Project Report 1.25New.03_Q37 Budget UPH120_2line Rev1d9_LH Q77 Readiness v1.4.8 3" xfId="1136"/>
    <cellStyle name="___compare chart for 188trolleys and 264 trolleys_King's setup schedule 11-11E. Rev D_P58B Project Report 1.25New.03_Q37 Budget UPH120_2line Rev1d9_LH Q77 Readiness v1.4.8 4" xfId="1137"/>
    <cellStyle name="___compare chart for 188trolleys and 264 trolleys_King's setup schedule 11-11E. Rev D_P58B Project Report 1.25New.03_Q37 Budget UPH120_2line Rev1d9_LH Q77 Readiness v1.4.8 5" xfId="1138"/>
    <cellStyle name="___compare chart for 188trolleys and 264 trolleys_King's setup schedule 11-11E. Rev D_P58B Project Report 1.25New.03_Q37 Budget UPH120_2line Rev1d9_LH Q77 Readiness v1.4.8 6" xfId="1139"/>
    <cellStyle name="___compare chart for 188trolleys and 264 trolleys_King's setup schedule 11-11E. Rev D_P58B Project Report 1.25New.03_Q37 Budget UPH120_2line Rev1d9_LH Q77 Readiness v1.4.8 7" xfId="1140"/>
    <cellStyle name="___compare chart for 188trolleys and 264 trolleys_King's setup schedule 11-11E. Rev D_P58B Project Report 1.25New.03_Q37 Budget UPH120_2line Rev1d9_LH Q77 Readiness v1.4.8 8" xfId="1141"/>
    <cellStyle name="___compare chart for 188trolleys and 264 trolleys_King's setup schedule 11-11E. Rev D_P58B Project Report 1.25New.03_Q37 Budget UPH120_2line Rev1d9_LH Q77 Readiness v1.4.8 9" xfId="1142"/>
    <cellStyle name="___compare chart for 188trolleys and 264 trolleys_King's setup schedule 11-11E. Rev D_P58B Project Report 1.25New.03_Q37 Budget UPH120_2line Rev2d3" xfId="1143"/>
    <cellStyle name="___compare chart for 188trolleys and 264 trolleys_King's setup schedule 11-11E. Rev D_P58B Project Report 1.25New.03_Q37 Budget UPH120_2line Rev2d3 2" xfId="1144"/>
    <cellStyle name="___compare chart for 188trolleys and 264 trolleys_King's setup schedule 11-11E. Rev D_P58B Project Report 1.25New.03_Q37 Budget UPH120_2line Rev2d3 3" xfId="1145"/>
    <cellStyle name="___compare chart for 188trolleys and 264 trolleys_King's setup schedule 11-11E. Rev D_P58B Project Report 1.25New.03_Q37 Budget UPH120_2line Rev2d3 4" xfId="1146"/>
    <cellStyle name="___compare chart for 188trolleys and 264 trolleys_King's setup schedule 11-11E. Rev D_P58B Project Report 1.25New.03_Q37 Budget UPH120_2line Rev2d3 5" xfId="1147"/>
    <cellStyle name="___compare chart for 188trolleys and 264 trolleys_King's setup schedule 11-11E. Rev D_P58B Project Report 1.25New.03_Q37 Budget UPH120_2line Rev2d3 6" xfId="1148"/>
    <cellStyle name="___compare chart for 188trolleys and 264 trolleys_King's setup schedule 11-11E. Rev D_P58B Project Report 1.25New.03_Q37 Budget UPH120_2line Rev2d3 7" xfId="1149"/>
    <cellStyle name="___compare chart for 188trolleys and 264 trolleys_King's setup schedule 11-11E. Rev D_P58B Project Report 1.25New.03_Q37 Budget UPH120_2line Rev2d3 8" xfId="1150"/>
    <cellStyle name="___compare chart for 188trolleys and 264 trolleys_King's setup schedule 11-11E. Rev D_P58B Project Report 1.25New.03_Q37 Budget UPH120_2line Rev2d3 9" xfId="1151"/>
    <cellStyle name="___compare chart for 188trolleys and 264 trolleys_King's setup schedule 11-11E. Rev D_P58B Project Report 1.25New.03_Q37 Budget UPH120_2line Rev2d5" xfId="1152"/>
    <cellStyle name="___compare chart for 188trolleys and 264 trolleys_King's setup schedule 11-11E. Rev D_P58B Project Report 1.25New.03_Q37 Budget UPH120_2line Rev2d5 2" xfId="1153"/>
    <cellStyle name="___compare chart for 188trolleys and 264 trolleys_King's setup schedule 11-11E. Rev D_P58B Project Report 1.25New.03_Q37 Budget UPH120_2line Rev2d5 3" xfId="1154"/>
    <cellStyle name="___compare chart for 188trolleys and 264 trolleys_King's setup schedule 11-11E. Rev D_P58B Project Report 1.25New.03_Q37 Budget UPH120_2line Rev2d5 4" xfId="1155"/>
    <cellStyle name="___compare chart for 188trolleys and 264 trolleys_King's setup schedule 11-11E. Rev D_P58B Project Report 1.25New.03_Q37 Budget UPH120_2line Rev2d5 5" xfId="1156"/>
    <cellStyle name="___compare chart for 188trolleys and 264 trolleys_King's setup schedule 11-11E. Rev D_P58B Project Report 1.25New.03_Q37 Budget UPH120_2line Rev2d5 6" xfId="1157"/>
    <cellStyle name="___compare chart for 188trolleys and 264 trolleys_King's setup schedule 11-11E. Rev D_P58B Project Report 1.25New.03_Q37 Budget UPH120_2line Rev2d5 7" xfId="1158"/>
    <cellStyle name="___compare chart for 188trolleys and 264 trolleys_King's setup schedule 11-11E. Rev D_P58B Project Report 1.25New.03_Q37 Budget UPH120_2line Rev2d5 8" xfId="1159"/>
    <cellStyle name="___compare chart for 188trolleys and 264 trolleys_King's setup schedule 11-11E. Rev D_P58B Project Report 1.25New.03_Q37 Budget UPH120_2line Rev2d5 9" xfId="1160"/>
    <cellStyle name="___compare chart for 188trolleys and 264 trolleys_King's setup schedule 11-11E. Rev D_P58B Project Report 12.17" xfId="1161"/>
    <cellStyle name="___compare chart for 188trolleys and 264 trolleys_King's setup schedule 11-11E. Rev D_P58B Project Report 12.17 2" xfId="1162"/>
    <cellStyle name="___compare chart for 188trolleys and 264 trolleys_King's setup schedule 11-11E. Rev D_P58B Project Report 12.17 3" xfId="1163"/>
    <cellStyle name="___compare chart for 188trolleys and 264 trolleys_King's setup schedule 11-11E. Rev D_P58B Project Report 12.17 4" xfId="1164"/>
    <cellStyle name="___compare chart for 188trolleys and 264 trolleys_King's setup schedule 11-11E. Rev D_P58B Project Report 12.17 5" xfId="1165"/>
    <cellStyle name="___compare chart for 188trolleys and 264 trolleys_King's setup schedule 11-11E. Rev D_P58B Project Report 12.17 6" xfId="1166"/>
    <cellStyle name="___compare chart for 188trolleys and 264 trolleys_King's setup schedule 11-11E. Rev D_P58B Project Report 12.17 7" xfId="1167"/>
    <cellStyle name="___compare chart for 188trolleys and 264 trolleys_King's setup schedule 11-11E. Rev D_P58B Project Report 12.17 8" xfId="1168"/>
    <cellStyle name="___compare chart for 188trolleys and 264 trolleys_King's setup schedule 11-11E. Rev D_P58B Project Report 12.17 9" xfId="1169"/>
    <cellStyle name="___compare chart for 188trolleys and 264 trolleys_King's setup schedule 11-11E. Rev D_P58B Project Report 12.17_LH Q22 work book " xfId="1170"/>
    <cellStyle name="___compare chart for 188trolleys and 264 trolleys_King's setup schedule 11-11E. Rev D_P58B Project Report 12.17_LH Q22 work book  2" xfId="1171"/>
    <cellStyle name="___compare chart for 188trolleys and 264 trolleys_King's setup schedule 11-11E. Rev D_P58B Project Report 12.17_LH Q22 work book  3" xfId="1172"/>
    <cellStyle name="___compare chart for 188trolleys and 264 trolleys_King's setup schedule 11-11E. Rev D_P58B Project Report 12.17_LH Q22 work book  4" xfId="1173"/>
    <cellStyle name="___compare chart for 188trolleys and 264 trolleys_King's setup schedule 11-11E. Rev D_P58B Project Report 12.17_LH Q22 work book  5" xfId="1174"/>
    <cellStyle name="___compare chart for 188trolleys and 264 trolleys_King's setup schedule 11-11E. Rev D_P58B Project Report 12.17_LH Q22 work book  6" xfId="1175"/>
    <cellStyle name="___compare chart for 188trolleys and 264 trolleys_King's setup schedule 11-11E. Rev D_P58B Project Report 12.17_LH Q22 work book  7" xfId="1176"/>
    <cellStyle name="___compare chart for 188trolleys and 264 trolleys_King's setup schedule 11-11E. Rev D_P58B Project Report 12.17_LH Q22 work book  8" xfId="1177"/>
    <cellStyle name="___compare chart for 188trolleys and 264 trolleys_King's setup schedule 11-11E. Rev D_P58B Project Report 12.17_LH Q22 work book  9" xfId="1178"/>
    <cellStyle name="___compare chart for 188trolleys and 264 trolleys_King's setup schedule 11-11E. Rev D_P58B Project Report 12.17_LH Q77 Readiness v1.4.8" xfId="1179"/>
    <cellStyle name="___compare chart for 188trolleys and 264 trolleys_King's setup schedule 11-11E. Rev D_P58B Project Report 12.17_LH Q77 Readiness v1.4.8 2" xfId="1180"/>
    <cellStyle name="___compare chart for 188trolleys and 264 trolleys_King's setup schedule 11-11E. Rev D_P58B Project Report 12.17_LH Q77 Readiness v1.4.8 3" xfId="1181"/>
    <cellStyle name="___compare chart for 188trolleys and 264 trolleys_King's setup schedule 11-11E. Rev D_P58B Project Report 12.17_LH Q77 Readiness v1.4.8 4" xfId="1182"/>
    <cellStyle name="___compare chart for 188trolleys and 264 trolleys_King's setup schedule 11-11E. Rev D_P58B Project Report 12.17_LH Q77 Readiness v1.4.8 5" xfId="1183"/>
    <cellStyle name="___compare chart for 188trolleys and 264 trolleys_King's setup schedule 11-11E. Rev D_P58B Project Report 12.17_LH Q77 Readiness v1.4.8 6" xfId="1184"/>
    <cellStyle name="___compare chart for 188trolleys and 264 trolleys_King's setup schedule 11-11E. Rev D_P58B Project Report 12.17_LH Q77 Readiness v1.4.8 7" xfId="1185"/>
    <cellStyle name="___compare chart for 188trolleys and 264 trolleys_King's setup schedule 11-11E. Rev D_P58B Project Report 12.17_LH Q77 Readiness v1.4.8 8" xfId="1186"/>
    <cellStyle name="___compare chart for 188trolleys and 264 trolleys_King's setup schedule 11-11E. Rev D_P58B Project Report 12.17_LH Q77 Readiness v1.4.8 9" xfId="1187"/>
    <cellStyle name="___compare chart for 188trolleys and 264 trolleys_King's setup schedule 11-11E. Rev D_P58B Project Report 12.17_Q37 Budget UPH120_2line Rev1d9" xfId="1188"/>
    <cellStyle name="___compare chart for 188trolleys and 264 trolleys_King's setup schedule 11-11E. Rev D_P58B Project Report 12.17_Q37 Budget UPH120_2line Rev1d9 2" xfId="1189"/>
    <cellStyle name="___compare chart for 188trolleys and 264 trolleys_King's setup schedule 11-11E. Rev D_P58B Project Report 12.17_Q37 Budget UPH120_2line Rev1d9 3" xfId="1190"/>
    <cellStyle name="___compare chart for 188trolleys and 264 trolleys_King's setup schedule 11-11E. Rev D_P58B Project Report 12.17_Q37 Budget UPH120_2line Rev1d9 4" xfId="1191"/>
    <cellStyle name="___compare chart for 188trolleys and 264 trolleys_King's setup schedule 11-11E. Rev D_P58B Project Report 12.17_Q37 Budget UPH120_2line Rev1d9 5" xfId="1192"/>
    <cellStyle name="___compare chart for 188trolleys and 264 trolleys_King's setup schedule 11-11E. Rev D_P58B Project Report 12.17_Q37 Budget UPH120_2line Rev1d9 6" xfId="1193"/>
    <cellStyle name="___compare chart for 188trolleys and 264 trolleys_King's setup schedule 11-11E. Rev D_P58B Project Report 12.17_Q37 Budget UPH120_2line Rev1d9 7" xfId="1194"/>
    <cellStyle name="___compare chart for 188trolleys and 264 trolleys_King's setup schedule 11-11E. Rev D_P58B Project Report 12.17_Q37 Budget UPH120_2line Rev1d9 8" xfId="1195"/>
    <cellStyle name="___compare chart for 188trolleys and 264 trolleys_King's setup schedule 11-11E. Rev D_P58B Project Report 12.17_Q37 Budget UPH120_2line Rev1d9 9" xfId="1196"/>
    <cellStyle name="___compare chart for 188trolleys and 264 trolleys_King's setup schedule 11-11E. Rev D_P58B Project Report 12.17_Q37 Budget UPH120_2line Rev1d9_LH Q22 work book " xfId="1197"/>
    <cellStyle name="___compare chart for 188trolleys and 264 trolleys_King's setup schedule 11-11E. Rev D_P58B Project Report 12.17_Q37 Budget UPH120_2line Rev1d9_LH Q22 work book  2" xfId="1198"/>
    <cellStyle name="___compare chart for 188trolleys and 264 trolleys_King's setup schedule 11-11E. Rev D_P58B Project Report 12.17_Q37 Budget UPH120_2line Rev1d9_LH Q22 work book  3" xfId="1199"/>
    <cellStyle name="___compare chart for 188trolleys and 264 trolleys_King's setup schedule 11-11E. Rev D_P58B Project Report 12.17_Q37 Budget UPH120_2line Rev1d9_LH Q22 work book  4" xfId="1200"/>
    <cellStyle name="___compare chart for 188trolleys and 264 trolleys_King's setup schedule 11-11E. Rev D_P58B Project Report 12.17_Q37 Budget UPH120_2line Rev1d9_LH Q22 work book  5" xfId="1201"/>
    <cellStyle name="___compare chart for 188trolleys and 264 trolleys_King's setup schedule 11-11E. Rev D_P58B Project Report 12.17_Q37 Budget UPH120_2line Rev1d9_LH Q22 work book  6" xfId="1202"/>
    <cellStyle name="___compare chart for 188trolleys and 264 trolleys_King's setup schedule 11-11E. Rev D_P58B Project Report 12.17_Q37 Budget UPH120_2line Rev1d9_LH Q22 work book  7" xfId="1203"/>
    <cellStyle name="___compare chart for 188trolleys and 264 trolleys_King's setup schedule 11-11E. Rev D_P58B Project Report 12.17_Q37 Budget UPH120_2line Rev1d9_LH Q22 work book  8" xfId="1204"/>
    <cellStyle name="___compare chart for 188trolleys and 264 trolleys_King's setup schedule 11-11E. Rev D_P58B Project Report 12.17_Q37 Budget UPH120_2line Rev1d9_LH Q22 work book  9" xfId="1205"/>
    <cellStyle name="___compare chart for 188trolleys and 264 trolleys_King's setup schedule 11-11E. Rev D_P58B Project Report 12.17_Q37 Budget UPH120_2line Rev1d9_LH Q77 Readiness v1.4.8" xfId="1206"/>
    <cellStyle name="___compare chart for 188trolleys and 264 trolleys_King's setup schedule 11-11E. Rev D_P58B Project Report 12.17_Q37 Budget UPH120_2line Rev1d9_LH Q77 Readiness v1.4.8 2" xfId="1207"/>
    <cellStyle name="___compare chart for 188trolleys and 264 trolleys_King's setup schedule 11-11E. Rev D_P58B Project Report 12.17_Q37 Budget UPH120_2line Rev1d9_LH Q77 Readiness v1.4.8 3" xfId="1208"/>
    <cellStyle name="___compare chart for 188trolleys and 264 trolleys_King's setup schedule 11-11E. Rev D_P58B Project Report 12.17_Q37 Budget UPH120_2line Rev1d9_LH Q77 Readiness v1.4.8 4" xfId="1209"/>
    <cellStyle name="___compare chart for 188trolleys and 264 trolleys_King's setup schedule 11-11E. Rev D_P58B Project Report 12.17_Q37 Budget UPH120_2line Rev1d9_LH Q77 Readiness v1.4.8 5" xfId="1210"/>
    <cellStyle name="___compare chart for 188trolleys and 264 trolleys_King's setup schedule 11-11E. Rev D_P58B Project Report 12.17_Q37 Budget UPH120_2line Rev1d9_LH Q77 Readiness v1.4.8 6" xfId="1211"/>
    <cellStyle name="___compare chart for 188trolleys and 264 trolleys_King's setup schedule 11-11E. Rev D_P58B Project Report 12.17_Q37 Budget UPH120_2line Rev1d9_LH Q77 Readiness v1.4.8 7" xfId="1212"/>
    <cellStyle name="___compare chart for 188trolleys and 264 trolleys_King's setup schedule 11-11E. Rev D_P58B Project Report 12.17_Q37 Budget UPH120_2line Rev1d9_LH Q77 Readiness v1.4.8 8" xfId="1213"/>
    <cellStyle name="___compare chart for 188trolleys and 264 trolleys_King's setup schedule 11-11E. Rev D_P58B Project Report 12.17_Q37 Budget UPH120_2line Rev1d9_LH Q77 Readiness v1.4.8 9" xfId="1214"/>
    <cellStyle name="___compare chart for 188trolleys and 264 trolleys_King's setup schedule 11-11E. Rev D_P58B Project Report 12.17_Q37 Budget UPH120_2line Rev2d3" xfId="1215"/>
    <cellStyle name="___compare chart for 188trolleys and 264 trolleys_King's setup schedule 11-11E. Rev D_P58B Project Report 12.17_Q37 Budget UPH120_2line Rev2d3 2" xfId="1216"/>
    <cellStyle name="___compare chart for 188trolleys and 264 trolleys_King's setup schedule 11-11E. Rev D_P58B Project Report 12.17_Q37 Budget UPH120_2line Rev2d3 3" xfId="1217"/>
    <cellStyle name="___compare chart for 188trolleys and 264 trolleys_King's setup schedule 11-11E. Rev D_P58B Project Report 12.17_Q37 Budget UPH120_2line Rev2d3 4" xfId="1218"/>
    <cellStyle name="___compare chart for 188trolleys and 264 trolleys_King's setup schedule 11-11E. Rev D_P58B Project Report 12.17_Q37 Budget UPH120_2line Rev2d3 5" xfId="1219"/>
    <cellStyle name="___compare chart for 188trolleys and 264 trolleys_King's setup schedule 11-11E. Rev D_P58B Project Report 12.17_Q37 Budget UPH120_2line Rev2d3 6" xfId="1220"/>
    <cellStyle name="___compare chart for 188trolleys and 264 trolleys_King's setup schedule 11-11E. Rev D_P58B Project Report 12.17_Q37 Budget UPH120_2line Rev2d3 7" xfId="1221"/>
    <cellStyle name="___compare chart for 188trolleys and 264 trolleys_King's setup schedule 11-11E. Rev D_P58B Project Report 12.17_Q37 Budget UPH120_2line Rev2d3 8" xfId="1222"/>
    <cellStyle name="___compare chart for 188trolleys and 264 trolleys_King's setup schedule 11-11E. Rev D_P58B Project Report 12.17_Q37 Budget UPH120_2line Rev2d3 9" xfId="1223"/>
    <cellStyle name="___compare chart for 188trolleys and 264 trolleys_King's setup schedule 11-11E. Rev D_P58B Project Report 12.17_Q37 Budget UPH120_2line Rev2d5" xfId="1224"/>
    <cellStyle name="___compare chart for 188trolleys and 264 trolleys_King's setup schedule 11-11E. Rev D_P58B Project Report 12.17_Q37 Budget UPH120_2line Rev2d5 2" xfId="1225"/>
    <cellStyle name="___compare chart for 188trolleys and 264 trolleys_King's setup schedule 11-11E. Rev D_P58B Project Report 12.17_Q37 Budget UPH120_2line Rev2d5 3" xfId="1226"/>
    <cellStyle name="___compare chart for 188trolleys and 264 trolleys_King's setup schedule 11-11E. Rev D_P58B Project Report 12.17_Q37 Budget UPH120_2line Rev2d5 4" xfId="1227"/>
    <cellStyle name="___compare chart for 188trolleys and 264 trolleys_King's setup schedule 11-11E. Rev D_P58B Project Report 12.17_Q37 Budget UPH120_2line Rev2d5 5" xfId="1228"/>
    <cellStyle name="___compare chart for 188trolleys and 264 trolleys_King's setup schedule 11-11E. Rev D_P58B Project Report 12.17_Q37 Budget UPH120_2line Rev2d5 6" xfId="1229"/>
    <cellStyle name="___compare chart for 188trolleys and 264 trolleys_King's setup schedule 11-11E. Rev D_P58B Project Report 12.17_Q37 Budget UPH120_2line Rev2d5 7" xfId="1230"/>
    <cellStyle name="___compare chart for 188trolleys and 264 trolleys_King's setup schedule 11-11E. Rev D_P58B Project Report 12.17_Q37 Budget UPH120_2line Rev2d5 8" xfId="1231"/>
    <cellStyle name="___compare chart for 188trolleys and 264 trolleys_King's setup schedule 11-11E. Rev D_P58B Project Report 12.17_Q37 Budget UPH120_2line Rev2d5 9" xfId="1232"/>
    <cellStyle name="___compare chart for 188trolleys and 264 trolleys_King's setup schedule 11-11E. Rev D_P58B PVT  Engineering Preparation" xfId="1233"/>
    <cellStyle name="___compare chart for 188trolleys and 264 trolleys_King's setup schedule 11-11E. Rev D_P58B PVT  Engineering Preparation 2" xfId="1234"/>
    <cellStyle name="___compare chart for 188trolleys and 264 trolleys_King's setup schedule 11-11E. Rev D_P58B PVT  Engineering Preparation 3" xfId="1235"/>
    <cellStyle name="___compare chart for 188trolleys and 264 trolleys_King's setup schedule 11-11E. Rev D_P58B PVT  Engineering Preparation 4" xfId="1236"/>
    <cellStyle name="___compare chart for 188trolleys and 264 trolleys_King's setup schedule 11-11E. Rev D_P58B PVT  Engineering Preparation 5" xfId="1237"/>
    <cellStyle name="___compare chart for 188trolleys and 264 trolleys_King's setup schedule 11-11E. Rev D_P58B PVT  Engineering Preparation 6" xfId="1238"/>
    <cellStyle name="___compare chart for 188trolleys and 264 trolleys_King's setup schedule 11-11E. Rev D_P58B PVT  Engineering Preparation 7" xfId="1239"/>
    <cellStyle name="___compare chart for 188trolleys and 264 trolleys_King's setup schedule 11-11E. Rev D_P58B PVT  Engineering Preparation 8" xfId="1240"/>
    <cellStyle name="___compare chart for 188trolleys and 264 trolleys_King's setup schedule 11-11E. Rev D_P58B PVT  Engineering Preparation 9" xfId="1241"/>
    <cellStyle name="___compare chart for 188trolleys and 264 trolleys_King's setup schedule 11-11E. Rev D_P58B PVT  Engineering Preparation_LH Q22 work book " xfId="1242"/>
    <cellStyle name="___compare chart for 188trolleys and 264 trolleys_King's setup schedule 11-11E. Rev D_P58B PVT  Engineering Preparation_LH Q22 work book  2" xfId="1243"/>
    <cellStyle name="___compare chart for 188trolleys and 264 trolleys_King's setup schedule 11-11E. Rev D_P58B PVT  Engineering Preparation_LH Q22 work book  3" xfId="1244"/>
    <cellStyle name="___compare chart for 188trolleys and 264 trolleys_King's setup schedule 11-11E. Rev D_P58B PVT  Engineering Preparation_LH Q22 work book  4" xfId="1245"/>
    <cellStyle name="___compare chart for 188trolleys and 264 trolleys_King's setup schedule 11-11E. Rev D_P58B PVT  Engineering Preparation_LH Q22 work book  5" xfId="1246"/>
    <cellStyle name="___compare chart for 188trolleys and 264 trolleys_King's setup schedule 11-11E. Rev D_P58B PVT  Engineering Preparation_LH Q22 work book  6" xfId="1247"/>
    <cellStyle name="___compare chart for 188trolleys and 264 trolleys_King's setup schedule 11-11E. Rev D_P58B PVT  Engineering Preparation_LH Q22 work book  7" xfId="1248"/>
    <cellStyle name="___compare chart for 188trolleys and 264 trolleys_King's setup schedule 11-11E. Rev D_P58B PVT  Engineering Preparation_LH Q22 work book  8" xfId="1249"/>
    <cellStyle name="___compare chart for 188trolleys and 264 trolleys_King's setup schedule 11-11E. Rev D_P58B PVT  Engineering Preparation_LH Q22 work book  9" xfId="1250"/>
    <cellStyle name="___compare chart for 188trolleys and 264 trolleys_King's setup schedule 11-11E. Rev D_P58B PVT  Engineering Preparation_LH Q77 Readiness v1.4.8" xfId="1251"/>
    <cellStyle name="___compare chart for 188trolleys and 264 trolleys_King's setup schedule 11-11E. Rev D_P58B PVT  Engineering Preparation_LH Q77 Readiness v1.4.8 2" xfId="1252"/>
    <cellStyle name="___compare chart for 188trolleys and 264 trolleys_King's setup schedule 11-11E. Rev D_P58B PVT  Engineering Preparation_LH Q77 Readiness v1.4.8 3" xfId="1253"/>
    <cellStyle name="___compare chart for 188trolleys and 264 trolleys_King's setup schedule 11-11E. Rev D_P58B PVT  Engineering Preparation_LH Q77 Readiness v1.4.8 4" xfId="1254"/>
    <cellStyle name="___compare chart for 188trolleys and 264 trolleys_King's setup schedule 11-11E. Rev D_P58B PVT  Engineering Preparation_LH Q77 Readiness v1.4.8 5" xfId="1255"/>
    <cellStyle name="___compare chart for 188trolleys and 264 trolleys_King's setup schedule 11-11E. Rev D_P58B PVT  Engineering Preparation_LH Q77 Readiness v1.4.8 6" xfId="1256"/>
    <cellStyle name="___compare chart for 188trolleys and 264 trolleys_King's setup schedule 11-11E. Rev D_P58B PVT  Engineering Preparation_LH Q77 Readiness v1.4.8 7" xfId="1257"/>
    <cellStyle name="___compare chart for 188trolleys and 264 trolleys_King's setup schedule 11-11E. Rev D_P58B PVT  Engineering Preparation_LH Q77 Readiness v1.4.8 8" xfId="1258"/>
    <cellStyle name="___compare chart for 188trolleys and 264 trolleys_King's setup schedule 11-11E. Rev D_P58B PVT  Engineering Preparation_LH Q77 Readiness v1.4.8 9" xfId="1259"/>
    <cellStyle name="___compare chart for 188trolleys and 264 trolleys_King's setup schedule 11-11E. Rev D_P58B PVT  Engineering Preparation_Q37 Budget UPH120_2line Rev1d9" xfId="1260"/>
    <cellStyle name="___compare chart for 188trolleys and 264 trolleys_King's setup schedule 11-11E. Rev D_P58B PVT  Engineering Preparation_Q37 Budget UPH120_2line Rev1d9 2" xfId="1261"/>
    <cellStyle name="___compare chart for 188trolleys and 264 trolleys_King's setup schedule 11-11E. Rev D_P58B PVT  Engineering Preparation_Q37 Budget UPH120_2line Rev1d9 3" xfId="1262"/>
    <cellStyle name="___compare chart for 188trolleys and 264 trolleys_King's setup schedule 11-11E. Rev D_P58B PVT  Engineering Preparation_Q37 Budget UPH120_2line Rev1d9 4" xfId="1263"/>
    <cellStyle name="___compare chart for 188trolleys and 264 trolleys_King's setup schedule 11-11E. Rev D_P58B PVT  Engineering Preparation_Q37 Budget UPH120_2line Rev1d9 5" xfId="1264"/>
    <cellStyle name="___compare chart for 188trolleys and 264 trolleys_King's setup schedule 11-11E. Rev D_P58B PVT  Engineering Preparation_Q37 Budget UPH120_2line Rev1d9 6" xfId="1265"/>
    <cellStyle name="___compare chart for 188trolleys and 264 trolleys_King's setup schedule 11-11E. Rev D_P58B PVT  Engineering Preparation_Q37 Budget UPH120_2line Rev1d9 7" xfId="1266"/>
    <cellStyle name="___compare chart for 188trolleys and 264 trolleys_King's setup schedule 11-11E. Rev D_P58B PVT  Engineering Preparation_Q37 Budget UPH120_2line Rev1d9 8" xfId="1267"/>
    <cellStyle name="___compare chart for 188trolleys and 264 trolleys_King's setup schedule 11-11E. Rev D_P58B PVT  Engineering Preparation_Q37 Budget UPH120_2line Rev1d9 9" xfId="1268"/>
    <cellStyle name="___compare chart for 188trolleys and 264 trolleys_King's setup schedule 11-11E. Rev D_P58B PVT  Engineering Preparation_Q37 Budget UPH120_2line Rev1d9_LH Q22 work book " xfId="1269"/>
    <cellStyle name="___compare chart for 188trolleys and 264 trolleys_King's setup schedule 11-11E. Rev D_P58B PVT  Engineering Preparation_Q37 Budget UPH120_2line Rev1d9_LH Q22 work book  2" xfId="1270"/>
    <cellStyle name="___compare chart for 188trolleys and 264 trolleys_King's setup schedule 11-11E. Rev D_P58B PVT  Engineering Preparation_Q37 Budget UPH120_2line Rev1d9_LH Q22 work book  3" xfId="1271"/>
    <cellStyle name="___compare chart for 188trolleys and 264 trolleys_King's setup schedule 11-11E. Rev D_P58B PVT  Engineering Preparation_Q37 Budget UPH120_2line Rev1d9_LH Q22 work book  4" xfId="1272"/>
    <cellStyle name="___compare chart for 188trolleys and 264 trolleys_King's setup schedule 11-11E. Rev D_P58B PVT  Engineering Preparation_Q37 Budget UPH120_2line Rev1d9_LH Q22 work book  5" xfId="1273"/>
    <cellStyle name="___compare chart for 188trolleys and 264 trolleys_King's setup schedule 11-11E. Rev D_P58B PVT  Engineering Preparation_Q37 Budget UPH120_2line Rev1d9_LH Q22 work book  6" xfId="1274"/>
    <cellStyle name="___compare chart for 188trolleys and 264 trolleys_King's setup schedule 11-11E. Rev D_P58B PVT  Engineering Preparation_Q37 Budget UPH120_2line Rev1d9_LH Q22 work book  7" xfId="1275"/>
    <cellStyle name="___compare chart for 188trolleys and 264 trolleys_King's setup schedule 11-11E. Rev D_P58B PVT  Engineering Preparation_Q37 Budget UPH120_2line Rev1d9_LH Q22 work book  8" xfId="1276"/>
    <cellStyle name="___compare chart for 188trolleys and 264 trolleys_King's setup schedule 11-11E. Rev D_P58B PVT  Engineering Preparation_Q37 Budget UPH120_2line Rev1d9_LH Q22 work book  9" xfId="1277"/>
    <cellStyle name="___compare chart for 188trolleys and 264 trolleys_King's setup schedule 11-11E. Rev D_P58B PVT  Engineering Preparation_Q37 Budget UPH120_2line Rev1d9_LH Q77 Readiness v1.4.8" xfId="1278"/>
    <cellStyle name="___compare chart for 188trolleys and 264 trolleys_King's setup schedule 11-11E. Rev D_P58B PVT  Engineering Preparation_Q37 Budget UPH120_2line Rev1d9_LH Q77 Readiness v1.4.8 2" xfId="1279"/>
    <cellStyle name="___compare chart for 188trolleys and 264 trolleys_King's setup schedule 11-11E. Rev D_P58B PVT  Engineering Preparation_Q37 Budget UPH120_2line Rev1d9_LH Q77 Readiness v1.4.8 3" xfId="1280"/>
    <cellStyle name="___compare chart for 188trolleys and 264 trolleys_King's setup schedule 11-11E. Rev D_P58B PVT  Engineering Preparation_Q37 Budget UPH120_2line Rev1d9_LH Q77 Readiness v1.4.8 4" xfId="1281"/>
    <cellStyle name="___compare chart for 188trolleys and 264 trolleys_King's setup schedule 11-11E. Rev D_P58B PVT  Engineering Preparation_Q37 Budget UPH120_2line Rev1d9_LH Q77 Readiness v1.4.8 5" xfId="1282"/>
    <cellStyle name="___compare chart for 188trolleys and 264 trolleys_King's setup schedule 11-11E. Rev D_P58B PVT  Engineering Preparation_Q37 Budget UPH120_2line Rev1d9_LH Q77 Readiness v1.4.8 6" xfId="1283"/>
    <cellStyle name="___compare chart for 188trolleys and 264 trolleys_King's setup schedule 11-11E. Rev D_P58B PVT  Engineering Preparation_Q37 Budget UPH120_2line Rev1d9_LH Q77 Readiness v1.4.8 7" xfId="1284"/>
    <cellStyle name="___compare chart for 188trolleys and 264 trolleys_King's setup schedule 11-11E. Rev D_P58B PVT  Engineering Preparation_Q37 Budget UPH120_2line Rev1d9_LH Q77 Readiness v1.4.8 8" xfId="1285"/>
    <cellStyle name="___compare chart for 188trolleys and 264 trolleys_King's setup schedule 11-11E. Rev D_P58B PVT  Engineering Preparation_Q37 Budget UPH120_2line Rev1d9_LH Q77 Readiness v1.4.8 9" xfId="1286"/>
    <cellStyle name="___compare chart for 188trolleys and 264 trolleys_King's setup schedule 11-11E. Rev D_P58B PVT  Engineering Preparation_Q37 Budget UPH120_2line Rev2d3" xfId="1287"/>
    <cellStyle name="___compare chart for 188trolleys and 264 trolleys_King's setup schedule 11-11E. Rev D_P58B PVT  Engineering Preparation_Q37 Budget UPH120_2line Rev2d3 2" xfId="1288"/>
    <cellStyle name="___compare chart for 188trolleys and 264 trolleys_King's setup schedule 11-11E. Rev D_P58B PVT  Engineering Preparation_Q37 Budget UPH120_2line Rev2d3 3" xfId="1289"/>
    <cellStyle name="___compare chart for 188trolleys and 264 trolleys_King's setup schedule 11-11E. Rev D_P58B PVT  Engineering Preparation_Q37 Budget UPH120_2line Rev2d3 4" xfId="1290"/>
    <cellStyle name="___compare chart for 188trolleys and 264 trolleys_King's setup schedule 11-11E. Rev D_P58B PVT  Engineering Preparation_Q37 Budget UPH120_2line Rev2d3 5" xfId="1291"/>
    <cellStyle name="___compare chart for 188trolleys and 264 trolleys_King's setup schedule 11-11E. Rev D_P58B PVT  Engineering Preparation_Q37 Budget UPH120_2line Rev2d3 6" xfId="1292"/>
    <cellStyle name="___compare chart for 188trolleys and 264 trolleys_King's setup schedule 11-11E. Rev D_P58B PVT  Engineering Preparation_Q37 Budget UPH120_2line Rev2d3 7" xfId="1293"/>
    <cellStyle name="___compare chart for 188trolleys and 264 trolleys_King's setup schedule 11-11E. Rev D_P58B PVT  Engineering Preparation_Q37 Budget UPH120_2line Rev2d3 8" xfId="1294"/>
    <cellStyle name="___compare chart for 188trolleys and 264 trolleys_King's setup schedule 11-11E. Rev D_P58B PVT  Engineering Preparation_Q37 Budget UPH120_2line Rev2d3 9" xfId="1295"/>
    <cellStyle name="___compare chart for 188trolleys and 264 trolleys_King's setup schedule 11-11E. Rev D_P58B PVT  Engineering Preparation_Q37 Budget UPH120_2line Rev2d5" xfId="1296"/>
    <cellStyle name="___compare chart for 188trolleys and 264 trolleys_King's setup schedule 11-11E. Rev D_P58B PVT  Engineering Preparation_Q37 Budget UPH120_2line Rev2d5 2" xfId="1297"/>
    <cellStyle name="___compare chart for 188trolleys and 264 trolleys_King's setup schedule 11-11E. Rev D_P58B PVT  Engineering Preparation_Q37 Budget UPH120_2line Rev2d5 3" xfId="1298"/>
    <cellStyle name="___compare chart for 188trolleys and 264 trolleys_King's setup schedule 11-11E. Rev D_P58B PVT  Engineering Preparation_Q37 Budget UPH120_2line Rev2d5 4" xfId="1299"/>
    <cellStyle name="___compare chart for 188trolleys and 264 trolleys_King's setup schedule 11-11E. Rev D_P58B PVT  Engineering Preparation_Q37 Budget UPH120_2line Rev2d5 5" xfId="1300"/>
    <cellStyle name="___compare chart for 188trolleys and 264 trolleys_King's setup schedule 11-11E. Rev D_P58B PVT  Engineering Preparation_Q37 Budget UPH120_2line Rev2d5 6" xfId="1301"/>
    <cellStyle name="___compare chart for 188trolleys and 264 trolleys_King's setup schedule 11-11E. Rev D_P58B PVT  Engineering Preparation_Q37 Budget UPH120_2line Rev2d5 7" xfId="1302"/>
    <cellStyle name="___compare chart for 188trolleys and 264 trolleys_King's setup schedule 11-11E. Rev D_P58B PVT  Engineering Preparation_Q37 Budget UPH120_2line Rev2d5 8" xfId="1303"/>
    <cellStyle name="___compare chart for 188trolleys and 264 trolleys_King's setup schedule 11-11E. Rev D_P58B PVT  Engineering Preparation_Q37 Budget UPH120_2line Rev2d5 9" xfId="1304"/>
    <cellStyle name="___compare chart for 188trolleys and 264 trolleys_King's setup schedule 11-11E. Rev D_P58B_UPH50Equipmentnewline" xfId="1305"/>
    <cellStyle name="___compare chart for 188trolleys and 264 trolleys_King's setup schedule 11-11E. Rev D_P58B_UPH50Equipmentnewline 2" xfId="1306"/>
    <cellStyle name="___compare chart for 188trolleys and 264 trolleys_King's setup schedule 11-11E. Rev D_P58B_UPH50Equipmentnewline 3" xfId="1307"/>
    <cellStyle name="___compare chart for 188trolleys and 264 trolleys_King's setup schedule 11-11E. Rev D_P58B_UPH50Equipmentnewline 4" xfId="1308"/>
    <cellStyle name="___compare chart for 188trolleys and 264 trolleys_King's setup schedule 11-11E. Rev D_P58B_UPH50Equipmentnewline 5" xfId="1309"/>
    <cellStyle name="___compare chart for 188trolleys and 264 trolleys_King's setup schedule 11-11E. Rev D_P58B_UPH50Equipmentnewline 6" xfId="1310"/>
    <cellStyle name="___compare chart for 188trolleys and 264 trolleys_King's setup schedule 11-11E. Rev D_P58B_UPH50Equipmentnewline 7" xfId="1311"/>
    <cellStyle name="___compare chart for 188trolleys and 264 trolleys_King's setup schedule 11-11E. Rev D_P58B_UPH50Equipmentnewline 8" xfId="1312"/>
    <cellStyle name="___compare chart for 188trolleys and 264 trolleys_King's setup schedule 11-11E. Rev D_P58B_UPH50Equipmentnewline 9" xfId="1313"/>
    <cellStyle name="___compare chart for 188trolleys and 264 trolleys_King's setup schedule 11-11E. Rev D_P58B_UPH50Equipmentnewline_LH Q22 work book " xfId="1314"/>
    <cellStyle name="___compare chart for 188trolleys and 264 trolleys_King's setup schedule 11-11E. Rev D_P58B_UPH50Equipmentnewline_LH Q22 work book  2" xfId="1315"/>
    <cellStyle name="___compare chart for 188trolleys and 264 trolleys_King's setup schedule 11-11E. Rev D_P58B_UPH50Equipmentnewline_LH Q22 work book  3" xfId="1316"/>
    <cellStyle name="___compare chart for 188trolleys and 264 trolleys_King's setup schedule 11-11E. Rev D_P58B_UPH50Equipmentnewline_LH Q22 work book  4" xfId="1317"/>
    <cellStyle name="___compare chart for 188trolleys and 264 trolleys_King's setup schedule 11-11E. Rev D_P58B_UPH50Equipmentnewline_LH Q22 work book  5" xfId="1318"/>
    <cellStyle name="___compare chart for 188trolleys and 264 trolleys_King's setup schedule 11-11E. Rev D_P58B_UPH50Equipmentnewline_LH Q22 work book  6" xfId="1319"/>
    <cellStyle name="___compare chart for 188trolleys and 264 trolleys_King's setup schedule 11-11E. Rev D_P58B_UPH50Equipmentnewline_LH Q22 work book  7" xfId="1320"/>
    <cellStyle name="___compare chart for 188trolleys and 264 trolleys_King's setup schedule 11-11E. Rev D_P58B_UPH50Equipmentnewline_LH Q22 work book  8" xfId="1321"/>
    <cellStyle name="___compare chart for 188trolleys and 264 trolleys_King's setup schedule 11-11E. Rev D_P58B_UPH50Equipmentnewline_LH Q22 work book  9" xfId="1322"/>
    <cellStyle name="___compare chart for 188trolleys and 264 trolleys_King's setup schedule 11-11E. Rev D_P58B_UPH50Equipmentnewline_LH Q77 Readiness v1.4.8" xfId="1323"/>
    <cellStyle name="___compare chart for 188trolleys and 264 trolleys_King's setup schedule 11-11E. Rev D_P58B_UPH50Equipmentnewline_LH Q77 Readiness v1.4.8 2" xfId="1324"/>
    <cellStyle name="___compare chart for 188trolleys and 264 trolleys_King's setup schedule 11-11E. Rev D_P58B_UPH50Equipmentnewline_LH Q77 Readiness v1.4.8 3" xfId="1325"/>
    <cellStyle name="___compare chart for 188trolleys and 264 trolleys_King's setup schedule 11-11E. Rev D_P58B_UPH50Equipmentnewline_LH Q77 Readiness v1.4.8 4" xfId="1326"/>
    <cellStyle name="___compare chart for 188trolleys and 264 trolleys_King's setup schedule 11-11E. Rev D_P58B_UPH50Equipmentnewline_LH Q77 Readiness v1.4.8 5" xfId="1327"/>
    <cellStyle name="___compare chart for 188trolleys and 264 trolleys_King's setup schedule 11-11E. Rev D_P58B_UPH50Equipmentnewline_LH Q77 Readiness v1.4.8 6" xfId="1328"/>
    <cellStyle name="___compare chart for 188trolleys and 264 trolleys_King's setup schedule 11-11E. Rev D_P58B_UPH50Equipmentnewline_LH Q77 Readiness v1.4.8 7" xfId="1329"/>
    <cellStyle name="___compare chart for 188trolleys and 264 trolleys_King's setup schedule 11-11E. Rev D_P58B_UPH50Equipmentnewline_LH Q77 Readiness v1.4.8 8" xfId="1330"/>
    <cellStyle name="___compare chart for 188trolleys and 264 trolleys_King's setup schedule 11-11E. Rev D_P58B_UPH50Equipmentnewline_LH Q77 Readiness v1.4.8 9" xfId="1331"/>
    <cellStyle name="___compare chart for 188trolleys and 264 trolleys_King's setup schedule 11-11E. Rev D_P58B_UPH50Equipmentnewline_Q37 Budget UPH120_2line Rev1d9" xfId="1332"/>
    <cellStyle name="___compare chart for 188trolleys and 264 trolleys_King's setup schedule 11-11E. Rev D_P58B_UPH50Equipmentnewline_Q37 Budget UPH120_2line Rev1d9 2" xfId="1333"/>
    <cellStyle name="___compare chart for 188trolleys and 264 trolleys_King's setup schedule 11-11E. Rev D_P58B_UPH50Equipmentnewline_Q37 Budget UPH120_2line Rev1d9 3" xfId="1334"/>
    <cellStyle name="___compare chart for 188trolleys and 264 trolleys_King's setup schedule 11-11E. Rev D_P58B_UPH50Equipmentnewline_Q37 Budget UPH120_2line Rev1d9 4" xfId="1335"/>
    <cellStyle name="___compare chart for 188trolleys and 264 trolleys_King's setup schedule 11-11E. Rev D_P58B_UPH50Equipmentnewline_Q37 Budget UPH120_2line Rev1d9 5" xfId="1336"/>
    <cellStyle name="___compare chart for 188trolleys and 264 trolleys_King's setup schedule 11-11E. Rev D_P58B_UPH50Equipmentnewline_Q37 Budget UPH120_2line Rev1d9 6" xfId="1337"/>
    <cellStyle name="___compare chart for 188trolleys and 264 trolleys_King's setup schedule 11-11E. Rev D_P58B_UPH50Equipmentnewline_Q37 Budget UPH120_2line Rev1d9 7" xfId="1338"/>
    <cellStyle name="___compare chart for 188trolleys and 264 trolleys_King's setup schedule 11-11E. Rev D_P58B_UPH50Equipmentnewline_Q37 Budget UPH120_2line Rev1d9 8" xfId="1339"/>
    <cellStyle name="___compare chart for 188trolleys and 264 trolleys_King's setup schedule 11-11E. Rev D_P58B_UPH50Equipmentnewline_Q37 Budget UPH120_2line Rev1d9 9" xfId="1340"/>
    <cellStyle name="___compare chart for 188trolleys and 264 trolleys_King's setup schedule 11-11E. Rev D_P58B_UPH50Equipmentnewline_Q37 Budget UPH120_2line Rev1d9_LH Q22 work book " xfId="1341"/>
    <cellStyle name="___compare chart for 188trolleys and 264 trolleys_King's setup schedule 11-11E. Rev D_P58B_UPH50Equipmentnewline_Q37 Budget UPH120_2line Rev1d9_LH Q22 work book  2" xfId="1342"/>
    <cellStyle name="___compare chart for 188trolleys and 264 trolleys_King's setup schedule 11-11E. Rev D_P58B_UPH50Equipmentnewline_Q37 Budget UPH120_2line Rev1d9_LH Q22 work book  3" xfId="1343"/>
    <cellStyle name="___compare chart for 188trolleys and 264 trolleys_King's setup schedule 11-11E. Rev D_P58B_UPH50Equipmentnewline_Q37 Budget UPH120_2line Rev1d9_LH Q22 work book  4" xfId="1344"/>
    <cellStyle name="___compare chart for 188trolleys and 264 trolleys_King's setup schedule 11-11E. Rev D_P58B_UPH50Equipmentnewline_Q37 Budget UPH120_2line Rev1d9_LH Q22 work book  5" xfId="1345"/>
    <cellStyle name="___compare chart for 188trolleys and 264 trolleys_King's setup schedule 11-11E. Rev D_P58B_UPH50Equipmentnewline_Q37 Budget UPH120_2line Rev1d9_LH Q22 work book  6" xfId="1346"/>
    <cellStyle name="___compare chart for 188trolleys and 264 trolleys_King's setup schedule 11-11E. Rev D_P58B_UPH50Equipmentnewline_Q37 Budget UPH120_2line Rev1d9_LH Q22 work book  7" xfId="1347"/>
    <cellStyle name="___compare chart for 188trolleys and 264 trolleys_King's setup schedule 11-11E. Rev D_P58B_UPH50Equipmentnewline_Q37 Budget UPH120_2line Rev1d9_LH Q22 work book  8" xfId="1348"/>
    <cellStyle name="___compare chart for 188trolleys and 264 trolleys_King's setup schedule 11-11E. Rev D_P58B_UPH50Equipmentnewline_Q37 Budget UPH120_2line Rev1d9_LH Q22 work book  9" xfId="1349"/>
    <cellStyle name="___compare chart for 188trolleys and 264 trolleys_King's setup schedule 11-11E. Rev D_P58B_UPH50Equipmentnewline_Q37 Budget UPH120_2line Rev1d9_LH Q77 Readiness v1.4.8" xfId="1350"/>
    <cellStyle name="___compare chart for 188trolleys and 264 trolleys_King's setup schedule 11-11E. Rev D_P58B_UPH50Equipmentnewline_Q37 Budget UPH120_2line Rev1d9_LH Q77 Readiness v1.4.8 2" xfId="1351"/>
    <cellStyle name="___compare chart for 188trolleys and 264 trolleys_King's setup schedule 11-11E. Rev D_P58B_UPH50Equipmentnewline_Q37 Budget UPH120_2line Rev1d9_LH Q77 Readiness v1.4.8 3" xfId="1352"/>
    <cellStyle name="___compare chart for 188trolleys and 264 trolleys_King's setup schedule 11-11E. Rev D_P58B_UPH50Equipmentnewline_Q37 Budget UPH120_2line Rev1d9_LH Q77 Readiness v1.4.8 4" xfId="1353"/>
    <cellStyle name="___compare chart for 188trolleys and 264 trolleys_King's setup schedule 11-11E. Rev D_P58B_UPH50Equipmentnewline_Q37 Budget UPH120_2line Rev1d9_LH Q77 Readiness v1.4.8 5" xfId="1354"/>
    <cellStyle name="___compare chart for 188trolleys and 264 trolleys_King's setup schedule 11-11E. Rev D_P58B_UPH50Equipmentnewline_Q37 Budget UPH120_2line Rev1d9_LH Q77 Readiness v1.4.8 6" xfId="1355"/>
    <cellStyle name="___compare chart for 188trolleys and 264 trolleys_King's setup schedule 11-11E. Rev D_P58B_UPH50Equipmentnewline_Q37 Budget UPH120_2line Rev1d9_LH Q77 Readiness v1.4.8 7" xfId="1356"/>
    <cellStyle name="___compare chart for 188trolleys and 264 trolleys_King's setup schedule 11-11E. Rev D_P58B_UPH50Equipmentnewline_Q37 Budget UPH120_2line Rev1d9_LH Q77 Readiness v1.4.8 8" xfId="1357"/>
    <cellStyle name="___compare chart for 188trolleys and 264 trolleys_King's setup schedule 11-11E. Rev D_P58B_UPH50Equipmentnewline_Q37 Budget UPH120_2line Rev1d9_LH Q77 Readiness v1.4.8 9" xfId="1358"/>
    <cellStyle name="___compare chart for 188trolleys and 264 trolleys_King's setup schedule 11-11E. Rev D_P58B_UPH50Equipmentnewline_Q37 Budget UPH120_2line Rev2d3" xfId="1359"/>
    <cellStyle name="___compare chart for 188trolleys and 264 trolleys_King's setup schedule 11-11E. Rev D_P58B_UPH50Equipmentnewline_Q37 Budget UPH120_2line Rev2d3 2" xfId="1360"/>
    <cellStyle name="___compare chart for 188trolleys and 264 trolleys_King's setup schedule 11-11E. Rev D_P58B_UPH50Equipmentnewline_Q37 Budget UPH120_2line Rev2d3 3" xfId="1361"/>
    <cellStyle name="___compare chart for 188trolleys and 264 trolleys_King's setup schedule 11-11E. Rev D_P58B_UPH50Equipmentnewline_Q37 Budget UPH120_2line Rev2d3 4" xfId="1362"/>
    <cellStyle name="___compare chart for 188trolleys and 264 trolleys_King's setup schedule 11-11E. Rev D_P58B_UPH50Equipmentnewline_Q37 Budget UPH120_2line Rev2d3 5" xfId="1363"/>
    <cellStyle name="___compare chart for 188trolleys and 264 trolleys_King's setup schedule 11-11E. Rev D_P58B_UPH50Equipmentnewline_Q37 Budget UPH120_2line Rev2d3 6" xfId="1364"/>
    <cellStyle name="___compare chart for 188trolleys and 264 trolleys_King's setup schedule 11-11E. Rev D_P58B_UPH50Equipmentnewline_Q37 Budget UPH120_2line Rev2d3 7" xfId="1365"/>
    <cellStyle name="___compare chart for 188trolleys and 264 trolleys_King's setup schedule 11-11E. Rev D_P58B_UPH50Equipmentnewline_Q37 Budget UPH120_2line Rev2d3 8" xfId="1366"/>
    <cellStyle name="___compare chart for 188trolleys and 264 trolleys_King's setup schedule 11-11E. Rev D_P58B_UPH50Equipmentnewline_Q37 Budget UPH120_2line Rev2d3 9" xfId="1367"/>
    <cellStyle name="___compare chart for 188trolleys and 264 trolleys_King's setup schedule 11-11E. Rev D_P58B_UPH50Equipmentnewline_Q37 Budget UPH120_2line Rev2d5" xfId="1368"/>
    <cellStyle name="___compare chart for 188trolleys and 264 trolleys_King's setup schedule 11-11E. Rev D_P58B_UPH50Equipmentnewline_Q37 Budget UPH120_2line Rev2d5 2" xfId="1369"/>
    <cellStyle name="___compare chart for 188trolleys and 264 trolleys_King's setup schedule 11-11E. Rev D_P58B_UPH50Equipmentnewline_Q37 Budget UPH120_2line Rev2d5 3" xfId="1370"/>
    <cellStyle name="___compare chart for 188trolleys and 264 trolleys_King's setup schedule 11-11E. Rev D_P58B_UPH50Equipmentnewline_Q37 Budget UPH120_2line Rev2d5 4" xfId="1371"/>
    <cellStyle name="___compare chart for 188trolleys and 264 trolleys_King's setup schedule 11-11E. Rev D_P58B_UPH50Equipmentnewline_Q37 Budget UPH120_2line Rev2d5 5" xfId="1372"/>
    <cellStyle name="___compare chart for 188trolleys and 264 trolleys_King's setup schedule 11-11E. Rev D_P58B_UPH50Equipmentnewline_Q37 Budget UPH120_2line Rev2d5 6" xfId="1373"/>
    <cellStyle name="___compare chart for 188trolleys and 264 trolleys_King's setup schedule 11-11E. Rev D_P58B_UPH50Equipmentnewline_Q37 Budget UPH120_2line Rev2d5 7" xfId="1374"/>
    <cellStyle name="___compare chart for 188trolleys and 264 trolleys_King's setup schedule 11-11E. Rev D_P58B_UPH50Equipmentnewline_Q37 Budget UPH120_2line Rev2d5 8" xfId="1375"/>
    <cellStyle name="___compare chart for 188trolleys and 264 trolleys_King's setup schedule 11-11E. Rev D_P58B_UPH50Equipmentnewline_Q37 Budget UPH120_2line Rev2d5 9" xfId="1376"/>
    <cellStyle name="___compare chart for 188trolleys and 264 trolleys_King's setup schedule 11-11E. Rev D_Q37 Budget UPH120_2line Rev1d9" xfId="1377"/>
    <cellStyle name="___compare chart for 188trolleys and 264 trolleys_King's setup schedule 11-11E. Rev D_Q37 Budget UPH120_2line Rev1d9 2" xfId="1378"/>
    <cellStyle name="___compare chart for 188trolleys and 264 trolleys_King's setup schedule 11-11E. Rev D_Q37 Budget UPH120_2line Rev1d9 3" xfId="1379"/>
    <cellStyle name="___compare chart for 188trolleys and 264 trolleys_King's setup schedule 11-11E. Rev D_Q37 Budget UPH120_2line Rev1d9 4" xfId="1380"/>
    <cellStyle name="___compare chart for 188trolleys and 264 trolleys_King's setup schedule 11-11E. Rev D_Q37 Budget UPH120_2line Rev1d9 5" xfId="1381"/>
    <cellStyle name="___compare chart for 188trolleys and 264 trolleys_King's setup schedule 11-11E. Rev D_Q37 Budget UPH120_2line Rev1d9 6" xfId="1382"/>
    <cellStyle name="___compare chart for 188trolleys and 264 trolleys_King's setup schedule 11-11E. Rev D_Q37 Budget UPH120_2line Rev1d9 7" xfId="1383"/>
    <cellStyle name="___compare chart for 188trolleys and 264 trolleys_King's setup schedule 11-11E. Rev D_Q37 Budget UPH120_2line Rev1d9 8" xfId="1384"/>
    <cellStyle name="___compare chart for 188trolleys and 264 trolleys_King's setup schedule 11-11E. Rev D_Q37 Budget UPH120_2line Rev1d9 9" xfId="1385"/>
    <cellStyle name="___compare chart for 188trolleys and 264 trolleys_King's setup schedule 11-11E. Rev D_Q37 Budget UPH120_2line Rev1d9_LH Q22 work book " xfId="1386"/>
    <cellStyle name="___compare chart for 188trolleys and 264 trolleys_King's setup schedule 11-11E. Rev D_Q37 Budget UPH120_2line Rev1d9_LH Q22 work book  2" xfId="1387"/>
    <cellStyle name="___compare chart for 188trolleys and 264 trolleys_King's setup schedule 11-11E. Rev D_Q37 Budget UPH120_2line Rev1d9_LH Q22 work book  3" xfId="1388"/>
    <cellStyle name="___compare chart for 188trolleys and 264 trolleys_King's setup schedule 11-11E. Rev D_Q37 Budget UPH120_2line Rev1d9_LH Q22 work book  4" xfId="1389"/>
    <cellStyle name="___compare chart for 188trolleys and 264 trolleys_King's setup schedule 11-11E. Rev D_Q37 Budget UPH120_2line Rev1d9_LH Q22 work book  5" xfId="1390"/>
    <cellStyle name="___compare chart for 188trolleys and 264 trolleys_King's setup schedule 11-11E. Rev D_Q37 Budget UPH120_2line Rev1d9_LH Q22 work book  6" xfId="1391"/>
    <cellStyle name="___compare chart for 188trolleys and 264 trolleys_King's setup schedule 11-11E. Rev D_Q37 Budget UPH120_2line Rev1d9_LH Q22 work book  7" xfId="1392"/>
    <cellStyle name="___compare chart for 188trolleys and 264 trolleys_King's setup schedule 11-11E. Rev D_Q37 Budget UPH120_2line Rev1d9_LH Q22 work book  8" xfId="1393"/>
    <cellStyle name="___compare chart for 188trolleys and 264 trolleys_King's setup schedule 11-11E. Rev D_Q37 Budget UPH120_2line Rev1d9_LH Q22 work book  9" xfId="1394"/>
    <cellStyle name="___compare chart for 188trolleys and 264 trolleys_King's setup schedule 11-11E. Rev D_Q37 Budget UPH120_2line Rev1d9_LH Q77 Readiness v1.4.8" xfId="1395"/>
    <cellStyle name="___compare chart for 188trolleys and 264 trolleys_King's setup schedule 11-11E. Rev D_Q37 Budget UPH120_2line Rev1d9_LH Q77 Readiness v1.4.8 2" xfId="1396"/>
    <cellStyle name="___compare chart for 188trolleys and 264 trolleys_King's setup schedule 11-11E. Rev D_Q37 Budget UPH120_2line Rev1d9_LH Q77 Readiness v1.4.8 3" xfId="1397"/>
    <cellStyle name="___compare chart for 188trolleys and 264 trolleys_King's setup schedule 11-11E. Rev D_Q37 Budget UPH120_2line Rev1d9_LH Q77 Readiness v1.4.8 4" xfId="1398"/>
    <cellStyle name="___compare chart for 188trolleys and 264 trolleys_King's setup schedule 11-11E. Rev D_Q37 Budget UPH120_2line Rev1d9_LH Q77 Readiness v1.4.8 5" xfId="1399"/>
    <cellStyle name="___compare chart for 188trolleys and 264 trolleys_King's setup schedule 11-11E. Rev D_Q37 Budget UPH120_2line Rev1d9_LH Q77 Readiness v1.4.8 6" xfId="1400"/>
    <cellStyle name="___compare chart for 188trolleys and 264 trolleys_King's setup schedule 11-11E. Rev D_Q37 Budget UPH120_2line Rev1d9_LH Q77 Readiness v1.4.8 7" xfId="1401"/>
    <cellStyle name="___compare chart for 188trolleys and 264 trolleys_King's setup schedule 11-11E. Rev D_Q37 Budget UPH120_2line Rev1d9_LH Q77 Readiness v1.4.8 8" xfId="1402"/>
    <cellStyle name="___compare chart for 188trolleys and 264 trolleys_King's setup schedule 11-11E. Rev D_Q37 Budget UPH120_2line Rev1d9_LH Q77 Readiness v1.4.8 9" xfId="1403"/>
    <cellStyle name="___compare chart for 188trolleys and 264 trolleys_King's setup schedule 11-11E. Rev D_Q37 Budget UPH120_2line Rev2d3" xfId="1404"/>
    <cellStyle name="___compare chart for 188trolleys and 264 trolleys_King's setup schedule 11-11E. Rev D_Q37 Budget UPH120_2line Rev2d3 2" xfId="1405"/>
    <cellStyle name="___compare chart for 188trolleys and 264 trolleys_King's setup schedule 11-11E. Rev D_Q37 Budget UPH120_2line Rev2d3 3" xfId="1406"/>
    <cellStyle name="___compare chart for 188trolleys and 264 trolleys_King's setup schedule 11-11E. Rev D_Q37 Budget UPH120_2line Rev2d3 4" xfId="1407"/>
    <cellStyle name="___compare chart for 188trolleys and 264 trolleys_King's setup schedule 11-11E. Rev D_Q37 Budget UPH120_2line Rev2d3 5" xfId="1408"/>
    <cellStyle name="___compare chart for 188trolleys and 264 trolleys_King's setup schedule 11-11E. Rev D_Q37 Budget UPH120_2line Rev2d3 6" xfId="1409"/>
    <cellStyle name="___compare chart for 188trolleys and 264 trolleys_King's setup schedule 11-11E. Rev D_Q37 Budget UPH120_2line Rev2d3 7" xfId="1410"/>
    <cellStyle name="___compare chart for 188trolleys and 264 trolleys_King's setup schedule 11-11E. Rev D_Q37 Budget UPH120_2line Rev2d3 8" xfId="1411"/>
    <cellStyle name="___compare chart for 188trolleys and 264 trolleys_King's setup schedule 11-11E. Rev D_Q37 Budget UPH120_2line Rev2d3 9" xfId="1412"/>
    <cellStyle name="___compare chart for 188trolleys and 264 trolleys_King's setup schedule 11-11E. Rev D_Q37 Budget UPH120_2line Rev2d5" xfId="1413"/>
    <cellStyle name="___compare chart for 188trolleys and 264 trolleys_King's setup schedule 11-11E. Rev D_Q37 Budget UPH120_2line Rev2d5 2" xfId="1414"/>
    <cellStyle name="___compare chart for 188trolleys and 264 trolleys_King's setup schedule 11-11E. Rev D_Q37 Budget UPH120_2line Rev2d5 3" xfId="1415"/>
    <cellStyle name="___compare chart for 188trolleys and 264 trolleys_King's setup schedule 11-11E. Rev D_Q37 Budget UPH120_2line Rev2d5 4" xfId="1416"/>
    <cellStyle name="___compare chart for 188trolleys and 264 trolleys_King's setup schedule 11-11E. Rev D_Q37 Budget UPH120_2line Rev2d5 5" xfId="1417"/>
    <cellStyle name="___compare chart for 188trolleys and 264 trolleys_King's setup schedule 11-11E. Rev D_Q37 Budget UPH120_2line Rev2d5 6" xfId="1418"/>
    <cellStyle name="___compare chart for 188trolleys and 264 trolleys_King's setup schedule 11-11E. Rev D_Q37 Budget UPH120_2line Rev2d5 7" xfId="1419"/>
    <cellStyle name="___compare chart for 188trolleys and 264 trolleys_King's setup schedule 11-11E. Rev D_Q37 Budget UPH120_2line Rev2d5 8" xfId="1420"/>
    <cellStyle name="___compare chart for 188trolleys and 264 trolleys_King's setup schedule 11-11E. Rev D_Q37 Budget UPH120_2line Rev2d5 9" xfId="1421"/>
    <cellStyle name="___compare chart for 188trolleys and 264 trolleys_King's setup schedule 11-11E. Rev D_Q37 EVT Incremental Equipment List for 30UPH V1.0_0329" xfId="1422"/>
    <cellStyle name="___compare chart for 188trolleys and 264 trolleys_King's setup schedule 11-11E. Rev D_Q37 EVT Incremental Equipment List for 30UPH V1.0_0329 2" xfId="1423"/>
    <cellStyle name="___compare chart for 188trolleys and 264 trolleys_King's setup schedule 11-11E. Rev D_Q37 EVT Incremental Equipment List for 30UPH V1.0_0329 3" xfId="1424"/>
    <cellStyle name="___compare chart for 188trolleys and 264 trolleys_King's setup schedule 11-11E. Rev D_Q37 EVT Incremental Equipment List for 30UPH V1.0_0329 4" xfId="1425"/>
    <cellStyle name="___compare chart for 188trolleys and 264 trolleys_King's setup schedule 11-11E. Rev D_Q37 EVT Incremental Equipment List for 30UPH V1.0_0329 5" xfId="1426"/>
    <cellStyle name="___compare chart for 188trolleys and 264 trolleys_King's setup schedule 11-11E. Rev D_Q37 EVT Incremental Equipment List for 30UPH V1.0_0329 6" xfId="1427"/>
    <cellStyle name="___compare chart for 188trolleys and 264 trolleys_King's setup schedule 11-11E. Rev D_Q37 EVT Incremental Equipment List for 30UPH V1.0_0329 7" xfId="1428"/>
    <cellStyle name="___compare chart for 188trolleys and 264 trolleys_King's setup schedule 11-11E. Rev D_Q37 EVT Incremental Equipment List for 30UPH V1.0_0329 8" xfId="1429"/>
    <cellStyle name="___compare chart for 188trolleys and 264 trolleys_King's setup schedule 11-11E. Rev D_Q37 EVT Incremental Equipment List for 30UPH V1.0_0329 9" xfId="1430"/>
    <cellStyle name="___compare chart for 188trolleys and 264 trolleys_King's setup schedule 11-11E. Rev D_Q37 EVT Incremental Equipment List for 30UPH V1.0_0329_LH Q22 work book " xfId="1431"/>
    <cellStyle name="___compare chart for 188trolleys and 264 trolleys_King's setup schedule 11-11E. Rev D_Q37 EVT Incremental Equipment List for 30UPH V1.0_0329_LH Q22 work book  2" xfId="1432"/>
    <cellStyle name="___compare chart for 188trolleys and 264 trolleys_King's setup schedule 11-11E. Rev D_Q37 EVT Incremental Equipment List for 30UPH V1.0_0329_LH Q22 work book  3" xfId="1433"/>
    <cellStyle name="___compare chart for 188trolleys and 264 trolleys_King's setup schedule 11-11E. Rev D_Q37 EVT Incremental Equipment List for 30UPH V1.0_0329_LH Q22 work book  4" xfId="1434"/>
    <cellStyle name="___compare chart for 188trolleys and 264 trolleys_King's setup schedule 11-11E. Rev D_Q37 EVT Incremental Equipment List for 30UPH V1.0_0329_LH Q22 work book  5" xfId="1435"/>
    <cellStyle name="___compare chart for 188trolleys and 264 trolleys_King's setup schedule 11-11E. Rev D_Q37 EVT Incremental Equipment List for 30UPH V1.0_0329_LH Q22 work book  6" xfId="1436"/>
    <cellStyle name="___compare chart for 188trolleys and 264 trolleys_King's setup schedule 11-11E. Rev D_Q37 EVT Incremental Equipment List for 30UPH V1.0_0329_LH Q22 work book  7" xfId="1437"/>
    <cellStyle name="___compare chart for 188trolleys and 264 trolleys_King's setup schedule 11-11E. Rev D_Q37 EVT Incremental Equipment List for 30UPH V1.0_0329_LH Q22 work book  8" xfId="1438"/>
    <cellStyle name="___compare chart for 188trolleys and 264 trolleys_King's setup schedule 11-11E. Rev D_Q37 EVT Incremental Equipment List for 30UPH V1.0_0329_LH Q22 work book  9" xfId="1439"/>
    <cellStyle name="___compare chart for 188trolleys and 264 trolleys_King's setup schedule 11-11E. Rev D_Q37 EVT Incremental Equipment List for 30UPH V1.0_0329_LH Q77 Readiness v1.4.8" xfId="1440"/>
    <cellStyle name="___compare chart for 188trolleys and 264 trolleys_King's setup schedule 11-11E. Rev D_Q37 EVT Incremental Equipment List for 30UPH V1.0_0329_LH Q77 Readiness v1.4.8 2" xfId="1441"/>
    <cellStyle name="___compare chart for 188trolleys and 264 trolleys_King's setup schedule 11-11E. Rev D_Q37 EVT Incremental Equipment List for 30UPH V1.0_0329_LH Q77 Readiness v1.4.8 3" xfId="1442"/>
    <cellStyle name="___compare chart for 188trolleys and 264 trolleys_King's setup schedule 11-11E. Rev D_Q37 EVT Incremental Equipment List for 30UPH V1.0_0329_LH Q77 Readiness v1.4.8 4" xfId="1443"/>
    <cellStyle name="___compare chart for 188trolleys and 264 trolleys_King's setup schedule 11-11E. Rev D_Q37 EVT Incremental Equipment List for 30UPH V1.0_0329_LH Q77 Readiness v1.4.8 5" xfId="1444"/>
    <cellStyle name="___compare chart for 188trolleys and 264 trolleys_King's setup schedule 11-11E. Rev D_Q37 EVT Incremental Equipment List for 30UPH V1.0_0329_LH Q77 Readiness v1.4.8 6" xfId="1445"/>
    <cellStyle name="___compare chart for 188trolleys and 264 trolleys_King's setup schedule 11-11E. Rev D_Q37 EVT Incremental Equipment List for 30UPH V1.0_0329_LH Q77 Readiness v1.4.8 7" xfId="1446"/>
    <cellStyle name="___compare chart for 188trolleys and 264 trolleys_King's setup schedule 11-11E. Rev D_Q37 EVT Incremental Equipment List for 30UPH V1.0_0329_LH Q77 Readiness v1.4.8 8" xfId="1447"/>
    <cellStyle name="___compare chart for 188trolleys and 264 trolleys_King's setup schedule 11-11E. Rev D_Q37 EVT Incremental Equipment List for 30UPH V1.0_0329_LH Q77 Readiness v1.4.8 9" xfId="1448"/>
    <cellStyle name="___compare chart for 188trolleys and 264 trolleys_King's setup schedule 11-11E. Rev D_Q37 EVT Incremental Equipment List for 30UPH V1.0_0329_Q37 Budget UPH120_2line Rev1d9" xfId="1449"/>
    <cellStyle name="___compare chart for 188trolleys and 264 trolleys_King's setup schedule 11-11E. Rev D_Q37 EVT Incremental Equipment List for 30UPH V1.0_0329_Q37 Budget UPH120_2line Rev1d9 2" xfId="1450"/>
    <cellStyle name="___compare chart for 188trolleys and 264 trolleys_King's setup schedule 11-11E. Rev D_Q37 EVT Incremental Equipment List for 30UPH V1.0_0329_Q37 Budget UPH120_2line Rev1d9 3" xfId="1451"/>
    <cellStyle name="___compare chart for 188trolleys and 264 trolleys_King's setup schedule 11-11E. Rev D_Q37 EVT Incremental Equipment List for 30UPH V1.0_0329_Q37 Budget UPH120_2line Rev1d9 4" xfId="1452"/>
    <cellStyle name="___compare chart for 188trolleys and 264 trolleys_King's setup schedule 11-11E. Rev D_Q37 EVT Incremental Equipment List for 30UPH V1.0_0329_Q37 Budget UPH120_2line Rev1d9 5" xfId="1453"/>
    <cellStyle name="___compare chart for 188trolleys and 264 trolleys_King's setup schedule 11-11E. Rev D_Q37 EVT Incremental Equipment List for 30UPH V1.0_0329_Q37 Budget UPH120_2line Rev1d9 6" xfId="1454"/>
    <cellStyle name="___compare chart for 188trolleys and 264 trolleys_King's setup schedule 11-11E. Rev D_Q37 EVT Incremental Equipment List for 30UPH V1.0_0329_Q37 Budget UPH120_2line Rev1d9 7" xfId="1455"/>
    <cellStyle name="___compare chart for 188trolleys and 264 trolleys_King's setup schedule 11-11E. Rev D_Q37 EVT Incremental Equipment List for 30UPH V1.0_0329_Q37 Budget UPH120_2line Rev1d9 8" xfId="1456"/>
    <cellStyle name="___compare chart for 188trolleys and 264 trolleys_King's setup schedule 11-11E. Rev D_Q37 EVT Incremental Equipment List for 30UPH V1.0_0329_Q37 Budget UPH120_2line Rev1d9 9" xfId="1457"/>
    <cellStyle name="___compare chart for 188trolleys and 264 trolleys_King's setup schedule 11-11E. Rev D_Q37 EVT Incremental Equipment List for 30UPH V1.0_0329_Q37 Budget UPH120_2line Rev1d9_LH Q22 work book " xfId="1458"/>
    <cellStyle name="___compare chart for 188trolleys and 264 trolleys_King's setup schedule 11-11E. Rev D_Q37 EVT Incremental Equipment List for 30UPH V1.0_0329_Q37 Budget UPH120_2line Rev1d9_LH Q22 work book  2" xfId="1459"/>
    <cellStyle name="___compare chart for 188trolleys and 264 trolleys_King's setup schedule 11-11E. Rev D_Q37 EVT Incremental Equipment List for 30UPH V1.0_0329_Q37 Budget UPH120_2line Rev1d9_LH Q22 work book  3" xfId="1460"/>
    <cellStyle name="___compare chart for 188trolleys and 264 trolleys_King's setup schedule 11-11E. Rev D_Q37 EVT Incremental Equipment List for 30UPH V1.0_0329_Q37 Budget UPH120_2line Rev1d9_LH Q22 work book  4" xfId="1461"/>
    <cellStyle name="___compare chart for 188trolleys and 264 trolleys_King's setup schedule 11-11E. Rev D_Q37 EVT Incremental Equipment List for 30UPH V1.0_0329_Q37 Budget UPH120_2line Rev1d9_LH Q22 work book  5" xfId="1462"/>
    <cellStyle name="___compare chart for 188trolleys and 264 trolleys_King's setup schedule 11-11E. Rev D_Q37 EVT Incremental Equipment List for 30UPH V1.0_0329_Q37 Budget UPH120_2line Rev1d9_LH Q22 work book  6" xfId="1463"/>
    <cellStyle name="___compare chart for 188trolleys and 264 trolleys_King's setup schedule 11-11E. Rev D_Q37 EVT Incremental Equipment List for 30UPH V1.0_0329_Q37 Budget UPH120_2line Rev1d9_LH Q22 work book  7" xfId="1464"/>
    <cellStyle name="___compare chart for 188trolleys and 264 trolleys_King's setup schedule 11-11E. Rev D_Q37 EVT Incremental Equipment List for 30UPH V1.0_0329_Q37 Budget UPH120_2line Rev1d9_LH Q22 work book  8" xfId="1465"/>
    <cellStyle name="___compare chart for 188trolleys and 264 trolleys_King's setup schedule 11-11E. Rev D_Q37 EVT Incremental Equipment List for 30UPH V1.0_0329_Q37 Budget UPH120_2line Rev1d9_LH Q22 work book  9" xfId="1466"/>
    <cellStyle name="___compare chart for 188trolleys and 264 trolleys_King's setup schedule 11-11E. Rev D_Q37 EVT Incremental Equipment List for 30UPH V1.0_0329_Q37 Budget UPH120_2line Rev1d9_LH Q77 Readiness v1.4.8" xfId="1467"/>
    <cellStyle name="___compare chart for 188trolleys and 264 trolleys_King's setup schedule 11-11E. Rev D_Q37 EVT Incremental Equipment List for 30UPH V1.0_0329_Q37 Budget UPH120_2line Rev1d9_LH Q77 Readiness v1.4.8 2" xfId="1468"/>
    <cellStyle name="___compare chart for 188trolleys and 264 trolleys_King's setup schedule 11-11E. Rev D_Q37 EVT Incremental Equipment List for 30UPH V1.0_0329_Q37 Budget UPH120_2line Rev1d9_LH Q77 Readiness v1.4.8 3" xfId="1469"/>
    <cellStyle name="___compare chart for 188trolleys and 264 trolleys_King's setup schedule 11-11E. Rev D_Q37 EVT Incremental Equipment List for 30UPH V1.0_0329_Q37 Budget UPH120_2line Rev1d9_LH Q77 Readiness v1.4.8 4" xfId="1470"/>
    <cellStyle name="___compare chart for 188trolleys and 264 trolleys_King's setup schedule 11-11E. Rev D_Q37 EVT Incremental Equipment List for 30UPH V1.0_0329_Q37 Budget UPH120_2line Rev1d9_LH Q77 Readiness v1.4.8 5" xfId="1471"/>
    <cellStyle name="___compare chart for 188trolleys and 264 trolleys_King's setup schedule 11-11E. Rev D_Q37 EVT Incremental Equipment List for 30UPH V1.0_0329_Q37 Budget UPH120_2line Rev1d9_LH Q77 Readiness v1.4.8 6" xfId="1472"/>
    <cellStyle name="___compare chart for 188trolleys and 264 trolleys_King's setup schedule 11-11E. Rev D_Q37 EVT Incremental Equipment List for 30UPH V1.0_0329_Q37 Budget UPH120_2line Rev1d9_LH Q77 Readiness v1.4.8 7" xfId="1473"/>
    <cellStyle name="___compare chart for 188trolleys and 264 trolleys_King's setup schedule 11-11E. Rev D_Q37 EVT Incremental Equipment List for 30UPH V1.0_0329_Q37 Budget UPH120_2line Rev1d9_LH Q77 Readiness v1.4.8 8" xfId="1474"/>
    <cellStyle name="___compare chart for 188trolleys and 264 trolleys_King's setup schedule 11-11E. Rev D_Q37 EVT Incremental Equipment List for 30UPH V1.0_0329_Q37 Budget UPH120_2line Rev1d9_LH Q77 Readiness v1.4.8 9" xfId="1475"/>
    <cellStyle name="___compare chart for 188trolleys and 264 trolleys_King's setup schedule 11-11E. Rev D_Q37 EVT Incremental Equipment List for 30UPH V1.0_0329_Q37 Budget UPH120_2line Rev2d3" xfId="1476"/>
    <cellStyle name="___compare chart for 188trolleys and 264 trolleys_King's setup schedule 11-11E. Rev D_Q37 EVT Incremental Equipment List for 30UPH V1.0_0329_Q37 Budget UPH120_2line Rev2d3 2" xfId="1477"/>
    <cellStyle name="___compare chart for 188trolleys and 264 trolleys_King's setup schedule 11-11E. Rev D_Q37 EVT Incremental Equipment List for 30UPH V1.0_0329_Q37 Budget UPH120_2line Rev2d3 3" xfId="1478"/>
    <cellStyle name="___compare chart for 188trolleys and 264 trolleys_King's setup schedule 11-11E. Rev D_Q37 EVT Incremental Equipment List for 30UPH V1.0_0329_Q37 Budget UPH120_2line Rev2d3 4" xfId="1479"/>
    <cellStyle name="___compare chart for 188trolleys and 264 trolleys_King's setup schedule 11-11E. Rev D_Q37 EVT Incremental Equipment List for 30UPH V1.0_0329_Q37 Budget UPH120_2line Rev2d3 5" xfId="1480"/>
    <cellStyle name="___compare chart for 188trolleys and 264 trolleys_King's setup schedule 11-11E. Rev D_Q37 EVT Incremental Equipment List for 30UPH V1.0_0329_Q37 Budget UPH120_2line Rev2d3 6" xfId="1481"/>
    <cellStyle name="___compare chart for 188trolleys and 264 trolleys_King's setup schedule 11-11E. Rev D_Q37 EVT Incremental Equipment List for 30UPH V1.0_0329_Q37 Budget UPH120_2line Rev2d3 7" xfId="1482"/>
    <cellStyle name="___compare chart for 188trolleys and 264 trolleys_King's setup schedule 11-11E. Rev D_Q37 EVT Incremental Equipment List for 30UPH V1.0_0329_Q37 Budget UPH120_2line Rev2d3 8" xfId="1483"/>
    <cellStyle name="___compare chart for 188trolleys and 264 trolleys_King's setup schedule 11-11E. Rev D_Q37 EVT Incremental Equipment List for 30UPH V1.0_0329_Q37 Budget UPH120_2line Rev2d3 9" xfId="1484"/>
    <cellStyle name="___compare chart for 188trolleys and 264 trolleys_King's setup schedule 11-11E. Rev D_Q37 EVT Incremental Equipment List for 30UPH V1.0_0329_Q37 Budget UPH120_2line Rev2d5" xfId="1485"/>
    <cellStyle name="___compare chart for 188trolleys and 264 trolleys_King's setup schedule 11-11E. Rev D_Q37 EVT Incremental Equipment List for 30UPH V1.0_0329_Q37 Budget UPH120_2line Rev2d5 2" xfId="1486"/>
    <cellStyle name="___compare chart for 188trolleys and 264 trolleys_King's setup schedule 11-11E. Rev D_Q37 EVT Incremental Equipment List for 30UPH V1.0_0329_Q37 Budget UPH120_2line Rev2d5 3" xfId="1487"/>
    <cellStyle name="___compare chart for 188trolleys and 264 trolleys_King's setup schedule 11-11E. Rev D_Q37 EVT Incremental Equipment List for 30UPH V1.0_0329_Q37 Budget UPH120_2line Rev2d5 4" xfId="1488"/>
    <cellStyle name="___compare chart for 188trolleys and 264 trolleys_King's setup schedule 11-11E. Rev D_Q37 EVT Incremental Equipment List for 30UPH V1.0_0329_Q37 Budget UPH120_2line Rev2d5 5" xfId="1489"/>
    <cellStyle name="___compare chart for 188trolleys and 264 trolleys_King's setup schedule 11-11E. Rev D_Q37 EVT Incremental Equipment List for 30UPH V1.0_0329_Q37 Budget UPH120_2line Rev2d5 6" xfId="1490"/>
    <cellStyle name="___compare chart for 188trolleys and 264 trolleys_King's setup schedule 11-11E. Rev D_Q37 EVT Incremental Equipment List for 30UPH V1.0_0329_Q37 Budget UPH120_2line Rev2d5 7" xfId="1491"/>
    <cellStyle name="___compare chart for 188trolleys and 264 trolleys_King's setup schedule 11-11E. Rev D_Q37 EVT Incremental Equipment List for 30UPH V1.0_0329_Q37 Budget UPH120_2line Rev2d5 8" xfId="1492"/>
    <cellStyle name="___compare chart for 188trolleys and 264 trolleys_King's setup schedule 11-11E. Rev D_Q37 EVT Incremental Equipment List for 30UPH V1.0_0329_Q37 Budget UPH120_2line Rev2d5 9" xfId="1493"/>
    <cellStyle name="___compare chart for 188trolleys and 264 trolleys_King's setup schedule 11-11E. Rev D_Q37 EVT Investment Workbook V1.2_0401" xfId="1494"/>
    <cellStyle name="___compare chart for 188trolleys and 264 trolleys_King's setup schedule 11-11E. Rev D_Q37 EVT Investment Workbook V1.2_0401 2" xfId="1495"/>
    <cellStyle name="___compare chart for 188trolleys and 264 trolleys_King's setup schedule 11-11E. Rev D_Q37 EVT Investment Workbook V1.2_0401 3" xfId="1496"/>
    <cellStyle name="___compare chart for 188trolleys and 264 trolleys_King's setup schedule 11-11E. Rev D_Q37 EVT Investment Workbook V1.2_0401 4" xfId="1497"/>
    <cellStyle name="___compare chart for 188trolleys and 264 trolleys_King's setup schedule 11-11E. Rev D_Q37 EVT Investment Workbook V1.2_0401 5" xfId="1498"/>
    <cellStyle name="___compare chart for 188trolleys and 264 trolleys_King's setup schedule 11-11E. Rev D_Q37 EVT Investment Workbook V1.2_0401 6" xfId="1499"/>
    <cellStyle name="___compare chart for 188trolleys and 264 trolleys_King's setup schedule 11-11E. Rev D_Q37 EVT Investment Workbook V1.2_0401 7" xfId="1500"/>
    <cellStyle name="___compare chart for 188trolleys and 264 trolleys_King's setup schedule 11-11E. Rev D_Q37 EVT Investment Workbook V1.2_0401 8" xfId="1501"/>
    <cellStyle name="___compare chart for 188trolleys and 264 trolleys_King's setup schedule 11-11E. Rev D_Q37 EVT Investment Workbook V1.2_0401 9" xfId="1502"/>
    <cellStyle name="___compare chart for 188trolleys and 264 trolleys_King's setup schedule 11-11E. Rev D_Q37 EVT Investment Workbook V1.2_0401_LH Q22 work book " xfId="1503"/>
    <cellStyle name="___compare chart for 188trolleys and 264 trolleys_King's setup schedule 11-11E. Rev D_Q37 EVT Investment Workbook V1.2_0401_LH Q22 work book  2" xfId="1504"/>
    <cellStyle name="___compare chart for 188trolleys and 264 trolleys_King's setup schedule 11-11E. Rev D_Q37 EVT Investment Workbook V1.2_0401_LH Q22 work book  3" xfId="1505"/>
    <cellStyle name="___compare chart for 188trolleys and 264 trolleys_King's setup schedule 11-11E. Rev D_Q37 EVT Investment Workbook V1.2_0401_LH Q22 work book  4" xfId="1506"/>
    <cellStyle name="___compare chart for 188trolleys and 264 trolleys_King's setup schedule 11-11E. Rev D_Q37 EVT Investment Workbook V1.2_0401_LH Q22 work book  5" xfId="1507"/>
    <cellStyle name="___compare chart for 188trolleys and 264 trolleys_King's setup schedule 11-11E. Rev D_Q37 EVT Investment Workbook V1.2_0401_LH Q22 work book  6" xfId="1508"/>
    <cellStyle name="___compare chart for 188trolleys and 264 trolleys_King's setup schedule 11-11E. Rev D_Q37 EVT Investment Workbook V1.2_0401_LH Q22 work book  7" xfId="1509"/>
    <cellStyle name="___compare chart for 188trolleys and 264 trolleys_King's setup schedule 11-11E. Rev D_Q37 EVT Investment Workbook V1.2_0401_LH Q22 work book  8" xfId="1510"/>
    <cellStyle name="___compare chart for 188trolleys and 264 trolleys_King's setup schedule 11-11E. Rev D_Q37 EVT Investment Workbook V1.2_0401_LH Q22 work book  9" xfId="1511"/>
    <cellStyle name="___compare chart for 188trolleys and 264 trolleys_King's setup schedule 11-11E. Rev D_Q37 EVT Investment Workbook V1.2_0401_LH Q77 Readiness v1.4.8" xfId="1512"/>
    <cellStyle name="___compare chart for 188trolleys and 264 trolleys_King's setup schedule 11-11E. Rev D_Q37 EVT Investment Workbook V1.2_0401_LH Q77 Readiness v1.4.8 2" xfId="1513"/>
    <cellStyle name="___compare chart for 188trolleys and 264 trolleys_King's setup schedule 11-11E. Rev D_Q37 EVT Investment Workbook V1.2_0401_LH Q77 Readiness v1.4.8 3" xfId="1514"/>
    <cellStyle name="___compare chart for 188trolleys and 264 trolleys_King's setup schedule 11-11E. Rev D_Q37 EVT Investment Workbook V1.2_0401_LH Q77 Readiness v1.4.8 4" xfId="1515"/>
    <cellStyle name="___compare chart for 188trolleys and 264 trolleys_King's setup schedule 11-11E. Rev D_Q37 EVT Investment Workbook V1.2_0401_LH Q77 Readiness v1.4.8 5" xfId="1516"/>
    <cellStyle name="___compare chart for 188trolleys and 264 trolleys_King's setup schedule 11-11E. Rev D_Q37 EVT Investment Workbook V1.2_0401_LH Q77 Readiness v1.4.8 6" xfId="1517"/>
    <cellStyle name="___compare chart for 188trolleys and 264 trolleys_King's setup schedule 11-11E. Rev D_Q37 EVT Investment Workbook V1.2_0401_LH Q77 Readiness v1.4.8 7" xfId="1518"/>
    <cellStyle name="___compare chart for 188trolleys and 264 trolleys_King's setup schedule 11-11E. Rev D_Q37 EVT Investment Workbook V1.2_0401_LH Q77 Readiness v1.4.8 8" xfId="1519"/>
    <cellStyle name="___compare chart for 188trolleys and 264 trolleys_King's setup schedule 11-11E. Rev D_Q37 EVT Investment Workbook V1.2_0401_LH Q77 Readiness v1.4.8 9" xfId="1520"/>
    <cellStyle name="___compare chart for 188trolleys and 264 trolleys_King's setup schedule 11-11E. Rev D_Q37 EVT Investment Workbook V1.2_0401_Q37 Budget UPH120_2line Rev1d9" xfId="1521"/>
    <cellStyle name="___compare chart for 188trolleys and 264 trolleys_King's setup schedule 11-11E. Rev D_Q37 EVT Investment Workbook V1.2_0401_Q37 Budget UPH120_2line Rev1d9 2" xfId="1522"/>
    <cellStyle name="___compare chart for 188trolleys and 264 trolleys_King's setup schedule 11-11E. Rev D_Q37 EVT Investment Workbook V1.2_0401_Q37 Budget UPH120_2line Rev1d9 3" xfId="1523"/>
    <cellStyle name="___compare chart for 188trolleys and 264 trolleys_King's setup schedule 11-11E. Rev D_Q37 EVT Investment Workbook V1.2_0401_Q37 Budget UPH120_2line Rev1d9 4" xfId="1524"/>
    <cellStyle name="___compare chart for 188trolleys and 264 trolleys_King's setup schedule 11-11E. Rev D_Q37 EVT Investment Workbook V1.2_0401_Q37 Budget UPH120_2line Rev1d9 5" xfId="1525"/>
    <cellStyle name="___compare chart for 188trolleys and 264 trolleys_King's setup schedule 11-11E. Rev D_Q37 EVT Investment Workbook V1.2_0401_Q37 Budget UPH120_2line Rev1d9 6" xfId="1526"/>
    <cellStyle name="___compare chart for 188trolleys and 264 trolleys_King's setup schedule 11-11E. Rev D_Q37 EVT Investment Workbook V1.2_0401_Q37 Budget UPH120_2line Rev1d9 7" xfId="1527"/>
    <cellStyle name="___compare chart for 188trolleys and 264 trolleys_King's setup schedule 11-11E. Rev D_Q37 EVT Investment Workbook V1.2_0401_Q37 Budget UPH120_2line Rev1d9 8" xfId="1528"/>
    <cellStyle name="___compare chart for 188trolleys and 264 trolleys_King's setup schedule 11-11E. Rev D_Q37 EVT Investment Workbook V1.2_0401_Q37 Budget UPH120_2line Rev1d9 9" xfId="1529"/>
    <cellStyle name="___compare chart for 188trolleys and 264 trolleys_King's setup schedule 11-11E. Rev D_Q37 EVT Investment Workbook V1.2_0401_Q37 Budget UPH120_2line Rev1d9_LH Q22 work book " xfId="1530"/>
    <cellStyle name="___compare chart for 188trolleys and 264 trolleys_King's setup schedule 11-11E. Rev D_Q37 EVT Investment Workbook V1.2_0401_Q37 Budget UPH120_2line Rev1d9_LH Q22 work book  2" xfId="1531"/>
    <cellStyle name="___compare chart for 188trolleys and 264 trolleys_King's setup schedule 11-11E. Rev D_Q37 EVT Investment Workbook V1.2_0401_Q37 Budget UPH120_2line Rev1d9_LH Q22 work book  3" xfId="1532"/>
    <cellStyle name="___compare chart for 188trolleys and 264 trolleys_King's setup schedule 11-11E. Rev D_Q37 EVT Investment Workbook V1.2_0401_Q37 Budget UPH120_2line Rev1d9_LH Q22 work book  4" xfId="1533"/>
    <cellStyle name="___compare chart for 188trolleys and 264 trolleys_King's setup schedule 11-11E. Rev D_Q37 EVT Investment Workbook V1.2_0401_Q37 Budget UPH120_2line Rev1d9_LH Q22 work book  5" xfId="1534"/>
    <cellStyle name="___compare chart for 188trolleys and 264 trolleys_King's setup schedule 11-11E. Rev D_Q37 EVT Investment Workbook V1.2_0401_Q37 Budget UPH120_2line Rev1d9_LH Q22 work book  6" xfId="1535"/>
    <cellStyle name="___compare chart for 188trolleys and 264 trolleys_King's setup schedule 11-11E. Rev D_Q37 EVT Investment Workbook V1.2_0401_Q37 Budget UPH120_2line Rev1d9_LH Q22 work book  7" xfId="1536"/>
    <cellStyle name="___compare chart for 188trolleys and 264 trolleys_King's setup schedule 11-11E. Rev D_Q37 EVT Investment Workbook V1.2_0401_Q37 Budget UPH120_2line Rev1d9_LH Q22 work book  8" xfId="1537"/>
    <cellStyle name="___compare chart for 188trolleys and 264 trolleys_King's setup schedule 11-11E. Rev D_Q37 EVT Investment Workbook V1.2_0401_Q37 Budget UPH120_2line Rev1d9_LH Q22 work book  9" xfId="1538"/>
    <cellStyle name="___compare chart for 188trolleys and 264 trolleys_King's setup schedule 11-11E. Rev D_Q37 EVT Investment Workbook V1.2_0401_Q37 Budget UPH120_2line Rev1d9_LH Q77 Readiness v1.4.8" xfId="1539"/>
    <cellStyle name="___compare chart for 188trolleys and 264 trolleys_King's setup schedule 11-11E. Rev D_Q37 EVT Investment Workbook V1.2_0401_Q37 Budget UPH120_2line Rev1d9_LH Q77 Readiness v1.4.8 2" xfId="1540"/>
    <cellStyle name="___compare chart for 188trolleys and 264 trolleys_King's setup schedule 11-11E. Rev D_Q37 EVT Investment Workbook V1.2_0401_Q37 Budget UPH120_2line Rev1d9_LH Q77 Readiness v1.4.8 3" xfId="1541"/>
    <cellStyle name="___compare chart for 188trolleys and 264 trolleys_King's setup schedule 11-11E. Rev D_Q37 EVT Investment Workbook V1.2_0401_Q37 Budget UPH120_2line Rev1d9_LH Q77 Readiness v1.4.8 4" xfId="1542"/>
    <cellStyle name="___compare chart for 188trolleys and 264 trolleys_King's setup schedule 11-11E. Rev D_Q37 EVT Investment Workbook V1.2_0401_Q37 Budget UPH120_2line Rev1d9_LH Q77 Readiness v1.4.8 5" xfId="1543"/>
    <cellStyle name="___compare chart for 188trolleys and 264 trolleys_King's setup schedule 11-11E. Rev D_Q37 EVT Investment Workbook V1.2_0401_Q37 Budget UPH120_2line Rev1d9_LH Q77 Readiness v1.4.8 6" xfId="1544"/>
    <cellStyle name="___compare chart for 188trolleys and 264 trolleys_King's setup schedule 11-11E. Rev D_Q37 EVT Investment Workbook V1.2_0401_Q37 Budget UPH120_2line Rev1d9_LH Q77 Readiness v1.4.8 7" xfId="1545"/>
    <cellStyle name="___compare chart for 188trolleys and 264 trolleys_King's setup schedule 11-11E. Rev D_Q37 EVT Investment Workbook V1.2_0401_Q37 Budget UPH120_2line Rev1d9_LH Q77 Readiness v1.4.8 8" xfId="1546"/>
    <cellStyle name="___compare chart for 188trolleys and 264 trolleys_King's setup schedule 11-11E. Rev D_Q37 EVT Investment Workbook V1.2_0401_Q37 Budget UPH120_2line Rev1d9_LH Q77 Readiness v1.4.8 9" xfId="1547"/>
    <cellStyle name="___compare chart for 188trolleys and 264 trolleys_King's setup schedule 11-11E. Rev D_Q37 EVT Investment Workbook V1.2_0401_Q37 Budget UPH120_2line Rev2d3" xfId="1548"/>
    <cellStyle name="___compare chart for 188trolleys and 264 trolleys_King's setup schedule 11-11E. Rev D_Q37 EVT Investment Workbook V1.2_0401_Q37 Budget UPH120_2line Rev2d3 2" xfId="1549"/>
    <cellStyle name="___compare chart for 188trolleys and 264 trolleys_King's setup schedule 11-11E. Rev D_Q37 EVT Investment Workbook V1.2_0401_Q37 Budget UPH120_2line Rev2d3 3" xfId="1550"/>
    <cellStyle name="___compare chart for 188trolleys and 264 trolleys_King's setup schedule 11-11E. Rev D_Q37 EVT Investment Workbook V1.2_0401_Q37 Budget UPH120_2line Rev2d3 4" xfId="1551"/>
    <cellStyle name="___compare chart for 188trolleys and 264 trolleys_King's setup schedule 11-11E. Rev D_Q37 EVT Investment Workbook V1.2_0401_Q37 Budget UPH120_2line Rev2d3 5" xfId="1552"/>
    <cellStyle name="___compare chart for 188trolleys and 264 trolleys_King's setup schedule 11-11E. Rev D_Q37 EVT Investment Workbook V1.2_0401_Q37 Budget UPH120_2line Rev2d3 6" xfId="1553"/>
    <cellStyle name="___compare chart for 188trolleys and 264 trolleys_King's setup schedule 11-11E. Rev D_Q37 EVT Investment Workbook V1.2_0401_Q37 Budget UPH120_2line Rev2d3 7" xfId="1554"/>
    <cellStyle name="___compare chart for 188trolleys and 264 trolleys_King's setup schedule 11-11E. Rev D_Q37 EVT Investment Workbook V1.2_0401_Q37 Budget UPH120_2line Rev2d3 8" xfId="1555"/>
    <cellStyle name="___compare chart for 188trolleys and 264 trolleys_King's setup schedule 11-11E. Rev D_Q37 EVT Investment Workbook V1.2_0401_Q37 Budget UPH120_2line Rev2d3 9" xfId="1556"/>
    <cellStyle name="___compare chart for 188trolleys and 264 trolleys_King's setup schedule 11-11E. Rev D_Q37 EVT Investment Workbook V1.2_0401_Q37 Budget UPH120_2line Rev2d5" xfId="1557"/>
    <cellStyle name="___compare chart for 188trolleys and 264 trolleys_King's setup schedule 11-11E. Rev D_Q37 EVT Investment Workbook V1.2_0401_Q37 Budget UPH120_2line Rev2d5 2" xfId="1558"/>
    <cellStyle name="___compare chart for 188trolleys and 264 trolleys_King's setup schedule 11-11E. Rev D_Q37 EVT Investment Workbook V1.2_0401_Q37 Budget UPH120_2line Rev2d5 3" xfId="1559"/>
    <cellStyle name="___compare chart for 188trolleys and 264 trolleys_King's setup schedule 11-11E. Rev D_Q37 EVT Investment Workbook V1.2_0401_Q37 Budget UPH120_2line Rev2d5 4" xfId="1560"/>
    <cellStyle name="___compare chart for 188trolleys and 264 trolleys_King's setup schedule 11-11E. Rev D_Q37 EVT Investment Workbook V1.2_0401_Q37 Budget UPH120_2line Rev2d5 5" xfId="1561"/>
    <cellStyle name="___compare chart for 188trolleys and 264 trolleys_King's setup schedule 11-11E. Rev D_Q37 EVT Investment Workbook V1.2_0401_Q37 Budget UPH120_2line Rev2d5 6" xfId="1562"/>
    <cellStyle name="___compare chart for 188trolleys and 264 trolleys_King's setup schedule 11-11E. Rev D_Q37 EVT Investment Workbook V1.2_0401_Q37 Budget UPH120_2line Rev2d5 7" xfId="1563"/>
    <cellStyle name="___compare chart for 188trolleys and 264 trolleys_King's setup schedule 11-11E. Rev D_Q37 EVT Investment Workbook V1.2_0401_Q37 Budget UPH120_2line Rev2d5 8" xfId="1564"/>
    <cellStyle name="___compare chart for 188trolleys and 264 trolleys_King's setup schedule 11-11E. Rev D_Q37 EVT Investment Workbook V1.2_0401_Q37 Budget UPH120_2line Rev2d5 9" xfId="1565"/>
    <cellStyle name="___compare chart for 188trolleys and 264 trolleys_King's setup schedule 11-11E. Rev D_Q37_P58B_UPH50EList_1d2" xfId="1566"/>
    <cellStyle name="___compare chart for 188trolleys and 264 trolleys_King's setup schedule 11-11E. Rev D_Q37_P58B_UPH50EList_1d2 2" xfId="1567"/>
    <cellStyle name="___compare chart for 188trolleys and 264 trolleys_King's setup schedule 11-11E. Rev D_Q37_P58B_UPH50EList_1d2 3" xfId="1568"/>
    <cellStyle name="___compare chart for 188trolleys and 264 trolleys_King's setup schedule 11-11E. Rev D_Q37_P58B_UPH50EList_1d2 4" xfId="1569"/>
    <cellStyle name="___compare chart for 188trolleys and 264 trolleys_King's setup schedule 11-11E. Rev D_Q37_P58B_UPH50EList_1d2 5" xfId="1570"/>
    <cellStyle name="___compare chart for 188trolleys and 264 trolleys_King's setup schedule 11-11E. Rev D_Q37_P58B_UPH50EList_1d2 6" xfId="1571"/>
    <cellStyle name="___compare chart for 188trolleys and 264 trolleys_King's setup schedule 11-11E. Rev D_Q37_P58B_UPH50EList_1d2 7" xfId="1572"/>
    <cellStyle name="___compare chart for 188trolleys and 264 trolleys_King's setup schedule 11-11E. Rev D_Q37_P58B_UPH50EList_1d2 8" xfId="1573"/>
    <cellStyle name="___compare chart for 188trolleys and 264 trolleys_King's setup schedule 11-11E. Rev D_Q37_P58B_UPH50EList_1d2 9" xfId="1574"/>
    <cellStyle name="___compare chart for 188trolleys and 264 trolleys_King's setup schedule 11-11E. Rev D_Q37_P58B_UPH50EList_1d2_LH Q22 work book " xfId="1575"/>
    <cellStyle name="___compare chart for 188trolleys and 264 trolleys_King's setup schedule 11-11E. Rev D_Q37_P58B_UPH50EList_1d2_LH Q22 work book  2" xfId="1576"/>
    <cellStyle name="___compare chart for 188trolleys and 264 trolleys_King's setup schedule 11-11E. Rev D_Q37_P58B_UPH50EList_1d2_LH Q22 work book  3" xfId="1577"/>
    <cellStyle name="___compare chart for 188trolleys and 264 trolleys_King's setup schedule 11-11E. Rev D_Q37_P58B_UPH50EList_1d2_LH Q22 work book  4" xfId="1578"/>
    <cellStyle name="___compare chart for 188trolleys and 264 trolleys_King's setup schedule 11-11E. Rev D_Q37_P58B_UPH50EList_1d2_LH Q22 work book  5" xfId="1579"/>
    <cellStyle name="___compare chart for 188trolleys and 264 trolleys_King's setup schedule 11-11E. Rev D_Q37_P58B_UPH50EList_1d2_LH Q22 work book  6" xfId="1580"/>
    <cellStyle name="___compare chart for 188trolleys and 264 trolleys_King's setup schedule 11-11E. Rev D_Q37_P58B_UPH50EList_1d2_LH Q22 work book  7" xfId="1581"/>
    <cellStyle name="___compare chart for 188trolleys and 264 trolleys_King's setup schedule 11-11E. Rev D_Q37_P58B_UPH50EList_1d2_LH Q22 work book  8" xfId="1582"/>
    <cellStyle name="___compare chart for 188trolleys and 264 trolleys_King's setup schedule 11-11E. Rev D_Q37_P58B_UPH50EList_1d2_LH Q22 work book  9" xfId="1583"/>
    <cellStyle name="___compare chart for 188trolleys and 264 trolleys_King's setup schedule 11-11E. Rev D_Q37_P58B_UPH50EList_1d2_LH Q77 Readiness v1.4.8" xfId="1584"/>
    <cellStyle name="___compare chart for 188trolleys and 264 trolleys_King's setup schedule 11-11E. Rev D_Q37_P58B_UPH50EList_1d2_LH Q77 Readiness v1.4.8 2" xfId="1585"/>
    <cellStyle name="___compare chart for 188trolleys and 264 trolleys_King's setup schedule 11-11E. Rev D_Q37_P58B_UPH50EList_1d2_LH Q77 Readiness v1.4.8 3" xfId="1586"/>
    <cellStyle name="___compare chart for 188trolleys and 264 trolleys_King's setup schedule 11-11E. Rev D_Q37_P58B_UPH50EList_1d2_LH Q77 Readiness v1.4.8 4" xfId="1587"/>
    <cellStyle name="___compare chart for 188trolleys and 264 trolleys_King's setup schedule 11-11E. Rev D_Q37_P58B_UPH50EList_1d2_LH Q77 Readiness v1.4.8 5" xfId="1588"/>
    <cellStyle name="___compare chart for 188trolleys and 264 trolleys_King's setup schedule 11-11E. Rev D_Q37_P58B_UPH50EList_1d2_LH Q77 Readiness v1.4.8 6" xfId="1589"/>
    <cellStyle name="___compare chart for 188trolleys and 264 trolleys_King's setup schedule 11-11E. Rev D_Q37_P58B_UPH50EList_1d2_LH Q77 Readiness v1.4.8 7" xfId="1590"/>
    <cellStyle name="___compare chart for 188trolleys and 264 trolleys_King's setup schedule 11-11E. Rev D_Q37_P58B_UPH50EList_1d2_LH Q77 Readiness v1.4.8 8" xfId="1591"/>
    <cellStyle name="___compare chart for 188trolleys and 264 trolleys_King's setup schedule 11-11E. Rev D_Q37_P58B_UPH50EList_1d2_LH Q77 Readiness v1.4.8 9" xfId="1592"/>
    <cellStyle name="___compare chart for 188trolleys and 264 trolleys_King's setup schedule 11-11E. Rev D_Q37_P58B_UPH50EList_1d2_Q37 Budget UPH120_2line Rev1d9" xfId="1593"/>
    <cellStyle name="___compare chart for 188trolleys and 264 trolleys_King's setup schedule 11-11E. Rev D_Q37_P58B_UPH50EList_1d2_Q37 Budget UPH120_2line Rev1d9 2" xfId="1594"/>
    <cellStyle name="___compare chart for 188trolleys and 264 trolleys_King's setup schedule 11-11E. Rev D_Q37_P58B_UPH50EList_1d2_Q37 Budget UPH120_2line Rev1d9 3" xfId="1595"/>
    <cellStyle name="___compare chart for 188trolleys and 264 trolleys_King's setup schedule 11-11E. Rev D_Q37_P58B_UPH50EList_1d2_Q37 Budget UPH120_2line Rev1d9 4" xfId="1596"/>
    <cellStyle name="___compare chart for 188trolleys and 264 trolleys_King's setup schedule 11-11E. Rev D_Q37_P58B_UPH50EList_1d2_Q37 Budget UPH120_2line Rev1d9 5" xfId="1597"/>
    <cellStyle name="___compare chart for 188trolleys and 264 trolleys_King's setup schedule 11-11E. Rev D_Q37_P58B_UPH50EList_1d2_Q37 Budget UPH120_2line Rev1d9 6" xfId="1598"/>
    <cellStyle name="___compare chart for 188trolleys and 264 trolleys_King's setup schedule 11-11E. Rev D_Q37_P58B_UPH50EList_1d2_Q37 Budget UPH120_2line Rev1d9 7" xfId="1599"/>
    <cellStyle name="___compare chart for 188trolleys and 264 trolleys_King's setup schedule 11-11E. Rev D_Q37_P58B_UPH50EList_1d2_Q37 Budget UPH120_2line Rev1d9 8" xfId="1600"/>
    <cellStyle name="___compare chart for 188trolleys and 264 trolleys_King's setup schedule 11-11E. Rev D_Q37_P58B_UPH50EList_1d2_Q37 Budget UPH120_2line Rev1d9 9" xfId="1601"/>
    <cellStyle name="___compare chart for 188trolleys and 264 trolleys_King's setup schedule 11-11E. Rev D_Q37_P58B_UPH50EList_1d2_Q37 Budget UPH120_2line Rev1d9_LH Q22 work book " xfId="1602"/>
    <cellStyle name="___compare chart for 188trolleys and 264 trolleys_King's setup schedule 11-11E. Rev D_Q37_P58B_UPH50EList_1d2_Q37 Budget UPH120_2line Rev1d9_LH Q22 work book  2" xfId="1603"/>
    <cellStyle name="___compare chart for 188trolleys and 264 trolleys_King's setup schedule 11-11E. Rev D_Q37_P58B_UPH50EList_1d2_Q37 Budget UPH120_2line Rev1d9_LH Q22 work book  3" xfId="1604"/>
    <cellStyle name="___compare chart for 188trolleys and 264 trolleys_King's setup schedule 11-11E. Rev D_Q37_P58B_UPH50EList_1d2_Q37 Budget UPH120_2line Rev1d9_LH Q22 work book  4" xfId="1605"/>
    <cellStyle name="___compare chart for 188trolleys and 264 trolleys_King's setup schedule 11-11E. Rev D_Q37_P58B_UPH50EList_1d2_Q37 Budget UPH120_2line Rev1d9_LH Q22 work book  5" xfId="1606"/>
    <cellStyle name="___compare chart for 188trolleys and 264 trolleys_King's setup schedule 11-11E. Rev D_Q37_P58B_UPH50EList_1d2_Q37 Budget UPH120_2line Rev1d9_LH Q22 work book  6" xfId="1607"/>
    <cellStyle name="___compare chart for 188trolleys and 264 trolleys_King's setup schedule 11-11E. Rev D_Q37_P58B_UPH50EList_1d2_Q37 Budget UPH120_2line Rev1d9_LH Q22 work book  7" xfId="1608"/>
    <cellStyle name="___compare chart for 188trolleys and 264 trolleys_King's setup schedule 11-11E. Rev D_Q37_P58B_UPH50EList_1d2_Q37 Budget UPH120_2line Rev1d9_LH Q22 work book  8" xfId="1609"/>
    <cellStyle name="___compare chart for 188trolleys and 264 trolleys_King's setup schedule 11-11E. Rev D_Q37_P58B_UPH50EList_1d2_Q37 Budget UPH120_2line Rev1d9_LH Q22 work book  9" xfId="1610"/>
    <cellStyle name="___compare chart for 188trolleys and 264 trolleys_King's setup schedule 11-11E. Rev D_Q37_P58B_UPH50EList_1d2_Q37 Budget UPH120_2line Rev1d9_LH Q77 Readiness v1.4.8" xfId="1611"/>
    <cellStyle name="___compare chart for 188trolleys and 264 trolleys_King's setup schedule 11-11E. Rev D_Q37_P58B_UPH50EList_1d2_Q37 Budget UPH120_2line Rev1d9_LH Q77 Readiness v1.4.8 2" xfId="1612"/>
    <cellStyle name="___compare chart for 188trolleys and 264 trolleys_King's setup schedule 11-11E. Rev D_Q37_P58B_UPH50EList_1d2_Q37 Budget UPH120_2line Rev1d9_LH Q77 Readiness v1.4.8 3" xfId="1613"/>
    <cellStyle name="___compare chart for 188trolleys and 264 trolleys_King's setup schedule 11-11E. Rev D_Q37_P58B_UPH50EList_1d2_Q37 Budget UPH120_2line Rev1d9_LH Q77 Readiness v1.4.8 4" xfId="1614"/>
    <cellStyle name="___compare chart for 188trolleys and 264 trolleys_King's setup schedule 11-11E. Rev D_Q37_P58B_UPH50EList_1d2_Q37 Budget UPH120_2line Rev1d9_LH Q77 Readiness v1.4.8 5" xfId="1615"/>
    <cellStyle name="___compare chart for 188trolleys and 264 trolleys_King's setup schedule 11-11E. Rev D_Q37_P58B_UPH50EList_1d2_Q37 Budget UPH120_2line Rev1d9_LH Q77 Readiness v1.4.8 6" xfId="1616"/>
    <cellStyle name="___compare chart for 188trolleys and 264 trolleys_King's setup schedule 11-11E. Rev D_Q37_P58B_UPH50EList_1d2_Q37 Budget UPH120_2line Rev1d9_LH Q77 Readiness v1.4.8 7" xfId="1617"/>
    <cellStyle name="___compare chart for 188trolleys and 264 trolleys_King's setup schedule 11-11E. Rev D_Q37_P58B_UPH50EList_1d2_Q37 Budget UPH120_2line Rev1d9_LH Q77 Readiness v1.4.8 8" xfId="1618"/>
    <cellStyle name="___compare chart for 188trolleys and 264 trolleys_King's setup schedule 11-11E. Rev D_Q37_P58B_UPH50EList_1d2_Q37 Budget UPH120_2line Rev1d9_LH Q77 Readiness v1.4.8 9" xfId="1619"/>
    <cellStyle name="___compare chart for 188trolleys and 264 trolleys_King's setup schedule 11-11E. Rev D_Q37_P58B_UPH50EList_1d2_Q37 Budget UPH120_2line Rev2d3" xfId="1620"/>
    <cellStyle name="___compare chart for 188trolleys and 264 trolleys_King's setup schedule 11-11E. Rev D_Q37_P58B_UPH50EList_1d2_Q37 Budget UPH120_2line Rev2d3 2" xfId="1621"/>
    <cellStyle name="___compare chart for 188trolleys and 264 trolleys_King's setup schedule 11-11E. Rev D_Q37_P58B_UPH50EList_1d2_Q37 Budget UPH120_2line Rev2d3 3" xfId="1622"/>
    <cellStyle name="___compare chart for 188trolleys and 264 trolleys_King's setup schedule 11-11E. Rev D_Q37_P58B_UPH50EList_1d2_Q37 Budget UPH120_2line Rev2d3 4" xfId="1623"/>
    <cellStyle name="___compare chart for 188trolleys and 264 trolleys_King's setup schedule 11-11E. Rev D_Q37_P58B_UPH50EList_1d2_Q37 Budget UPH120_2line Rev2d3 5" xfId="1624"/>
    <cellStyle name="___compare chart for 188trolleys and 264 trolleys_King's setup schedule 11-11E. Rev D_Q37_P58B_UPH50EList_1d2_Q37 Budget UPH120_2line Rev2d3 6" xfId="1625"/>
    <cellStyle name="___compare chart for 188trolleys and 264 trolleys_King's setup schedule 11-11E. Rev D_Q37_P58B_UPH50EList_1d2_Q37 Budget UPH120_2line Rev2d3 7" xfId="1626"/>
    <cellStyle name="___compare chart for 188trolleys and 264 trolleys_King's setup schedule 11-11E. Rev D_Q37_P58B_UPH50EList_1d2_Q37 Budget UPH120_2line Rev2d3 8" xfId="1627"/>
    <cellStyle name="___compare chart for 188trolleys and 264 trolleys_King's setup schedule 11-11E. Rev D_Q37_P58B_UPH50EList_1d2_Q37 Budget UPH120_2line Rev2d3 9" xfId="1628"/>
    <cellStyle name="___compare chart for 188trolleys and 264 trolleys_King's setup schedule 11-11E. Rev D_Q37_P58B_UPH50EList_1d2_Q37 Budget UPH120_2line Rev2d5" xfId="1629"/>
    <cellStyle name="___compare chart for 188trolleys and 264 trolleys_King's setup schedule 11-11E. Rev D_Q37_P58B_UPH50EList_1d2_Q37 Budget UPH120_2line Rev2d5 2" xfId="1630"/>
    <cellStyle name="___compare chart for 188trolleys and 264 trolleys_King's setup schedule 11-11E. Rev D_Q37_P58B_UPH50EList_1d2_Q37 Budget UPH120_2line Rev2d5 3" xfId="1631"/>
    <cellStyle name="___compare chart for 188trolleys and 264 trolleys_King's setup schedule 11-11E. Rev D_Q37_P58B_UPH50EList_1d2_Q37 Budget UPH120_2line Rev2d5 4" xfId="1632"/>
    <cellStyle name="___compare chart for 188trolleys and 264 trolleys_King's setup schedule 11-11E. Rev D_Q37_P58B_UPH50EList_1d2_Q37 Budget UPH120_2line Rev2d5 5" xfId="1633"/>
    <cellStyle name="___compare chart for 188trolleys and 264 trolleys_King's setup schedule 11-11E. Rev D_Q37_P58B_UPH50EList_1d2_Q37 Budget UPH120_2line Rev2d5 6" xfId="1634"/>
    <cellStyle name="___compare chart for 188trolleys and 264 trolleys_King's setup schedule 11-11E. Rev D_Q37_P58B_UPH50EList_1d2_Q37 Budget UPH120_2line Rev2d5 7" xfId="1635"/>
    <cellStyle name="___compare chart for 188trolleys and 264 trolleys_King's setup schedule 11-11E. Rev D_Q37_P58B_UPH50EList_1d2_Q37 Budget UPH120_2line Rev2d5 8" xfId="1636"/>
    <cellStyle name="___compare chart for 188trolleys and 264 trolleys_King's setup schedule 11-11E. Rev D_Q37_P58B_UPH50EList_1d2_Q37 Budget UPH120_2line Rev2d5 9" xfId="1637"/>
    <cellStyle name="___compare chart for 188trolleys and 264 trolleys_King's setup schedule 11-11E. Rev D_Q37CapacityPlanRev0d5" xfId="1638"/>
    <cellStyle name="___compare chart for 188trolleys and 264 trolleys_King's setup schedule 11-11E. Rev D_Q37CapacityPlanRev0d5 2" xfId="1639"/>
    <cellStyle name="___compare chart for 188trolleys and 264 trolleys_King's setup schedule 11-11E. Rev D_Q37CapacityPlanRev0d5 3" xfId="1640"/>
    <cellStyle name="___compare chart for 188trolleys and 264 trolleys_King's setup schedule 11-11E. Rev D_Q37CapacityPlanRev0d5 4" xfId="1641"/>
    <cellStyle name="___compare chart for 188trolleys and 264 trolleys_King's setup schedule 11-11E. Rev D_Q37CapacityPlanRev0d5 5" xfId="1642"/>
    <cellStyle name="___compare chart for 188trolleys and 264 trolleys_King's setup schedule 11-11E. Rev D_Q37CapacityPlanRev0d5 6" xfId="1643"/>
    <cellStyle name="___compare chart for 188trolleys and 264 trolleys_King's setup schedule 11-11E. Rev D_Q37CapacityPlanRev0d5 7" xfId="1644"/>
    <cellStyle name="___compare chart for 188trolleys and 264 trolleys_King's setup schedule 11-11E. Rev D_Q37CapacityPlanRev0d5 8" xfId="1645"/>
    <cellStyle name="___compare chart for 188trolleys and 264 trolleys_King's setup schedule 11-11E. Rev D_Q37CapacityPlanRev0d5 9" xfId="1646"/>
    <cellStyle name="___compare chart for 188trolleys and 264 trolleys_King's setup schedule 11-11E. Rev D_Q37CapacityPlanRev0d5_LH Q22 work book " xfId="1647"/>
    <cellStyle name="___compare chart for 188trolleys and 264 trolleys_King's setup schedule 11-11E. Rev D_Q37CapacityPlanRev0d5_LH Q22 work book  2" xfId="1648"/>
    <cellStyle name="___compare chart for 188trolleys and 264 trolleys_King's setup schedule 11-11E. Rev D_Q37CapacityPlanRev0d5_LH Q22 work book  3" xfId="1649"/>
    <cellStyle name="___compare chart for 188trolleys and 264 trolleys_King's setup schedule 11-11E. Rev D_Q37CapacityPlanRev0d5_LH Q22 work book  4" xfId="1650"/>
    <cellStyle name="___compare chart for 188trolleys and 264 trolleys_King's setup schedule 11-11E. Rev D_Q37CapacityPlanRev0d5_LH Q22 work book  5" xfId="1651"/>
    <cellStyle name="___compare chart for 188trolleys and 264 trolleys_King's setup schedule 11-11E. Rev D_Q37CapacityPlanRev0d5_LH Q22 work book  6" xfId="1652"/>
    <cellStyle name="___compare chart for 188trolleys and 264 trolleys_King's setup schedule 11-11E. Rev D_Q37CapacityPlanRev0d5_LH Q22 work book  7" xfId="1653"/>
    <cellStyle name="___compare chart for 188trolleys and 264 trolleys_King's setup schedule 11-11E. Rev D_Q37CapacityPlanRev0d5_LH Q22 work book  8" xfId="1654"/>
    <cellStyle name="___compare chart for 188trolleys and 264 trolleys_King's setup schedule 11-11E. Rev D_Q37CapacityPlanRev0d5_LH Q22 work book  9" xfId="1655"/>
    <cellStyle name="___compare chart for 188trolleys and 264 trolleys_King's setup schedule 11-11E. Rev D_Q37CapacityPlanRev0d5_LH Q77 Readiness v1.4.8" xfId="1656"/>
    <cellStyle name="___compare chart for 188trolleys and 264 trolleys_King's setup schedule 11-11E. Rev D_Q37CapacityPlanRev0d5_LH Q77 Readiness v1.4.8 2" xfId="1657"/>
    <cellStyle name="___compare chart for 188trolleys and 264 trolleys_King's setup schedule 11-11E. Rev D_Q37CapacityPlanRev0d5_LH Q77 Readiness v1.4.8 3" xfId="1658"/>
    <cellStyle name="___compare chart for 188trolleys and 264 trolleys_King's setup schedule 11-11E. Rev D_Q37CapacityPlanRev0d5_LH Q77 Readiness v1.4.8 4" xfId="1659"/>
    <cellStyle name="___compare chart for 188trolleys and 264 trolleys_King's setup schedule 11-11E. Rev D_Q37CapacityPlanRev0d5_LH Q77 Readiness v1.4.8 5" xfId="1660"/>
    <cellStyle name="___compare chart for 188trolleys and 264 trolleys_King's setup schedule 11-11E. Rev D_Q37CapacityPlanRev0d5_LH Q77 Readiness v1.4.8 6" xfId="1661"/>
    <cellStyle name="___compare chart for 188trolleys and 264 trolleys_King's setup schedule 11-11E. Rev D_Q37CapacityPlanRev0d5_LH Q77 Readiness v1.4.8 7" xfId="1662"/>
    <cellStyle name="___compare chart for 188trolleys and 264 trolleys_King's setup schedule 11-11E. Rev D_Q37CapacityPlanRev0d5_LH Q77 Readiness v1.4.8 8" xfId="1663"/>
    <cellStyle name="___compare chart for 188trolleys and 264 trolleys_King's setup schedule 11-11E. Rev D_Q37CapacityPlanRev0d5_LH Q77 Readiness v1.4.8 9" xfId="1664"/>
    <cellStyle name="___compare chart for 188trolleys and 264 trolleys_King's setup schedule 11-11E. Rev D_Q37CapacityPlanRev0d5_Q37 Budget UPH120_2line Rev1d9" xfId="1665"/>
    <cellStyle name="___compare chart for 188trolleys and 264 trolleys_King's setup schedule 11-11E. Rev D_Q37CapacityPlanRev0d5_Q37 Budget UPH120_2line Rev1d9 2" xfId="1666"/>
    <cellStyle name="___compare chart for 188trolleys and 264 trolleys_King's setup schedule 11-11E. Rev D_Q37CapacityPlanRev0d5_Q37 Budget UPH120_2line Rev1d9 3" xfId="1667"/>
    <cellStyle name="___compare chart for 188trolleys and 264 trolleys_King's setup schedule 11-11E. Rev D_Q37CapacityPlanRev0d5_Q37 Budget UPH120_2line Rev1d9 4" xfId="1668"/>
    <cellStyle name="___compare chart for 188trolleys and 264 trolleys_King's setup schedule 11-11E. Rev D_Q37CapacityPlanRev0d5_Q37 Budget UPH120_2line Rev1d9 5" xfId="1669"/>
    <cellStyle name="___compare chart for 188trolleys and 264 trolleys_King's setup schedule 11-11E. Rev D_Q37CapacityPlanRev0d5_Q37 Budget UPH120_2line Rev1d9 6" xfId="1670"/>
    <cellStyle name="___compare chart for 188trolleys and 264 trolleys_King's setup schedule 11-11E. Rev D_Q37CapacityPlanRev0d5_Q37 Budget UPH120_2line Rev1d9 7" xfId="1671"/>
    <cellStyle name="___compare chart for 188trolleys and 264 trolleys_King's setup schedule 11-11E. Rev D_Q37CapacityPlanRev0d5_Q37 Budget UPH120_2line Rev1d9 8" xfId="1672"/>
    <cellStyle name="___compare chart for 188trolleys and 264 trolleys_King's setup schedule 11-11E. Rev D_Q37CapacityPlanRev0d5_Q37 Budget UPH120_2line Rev1d9 9" xfId="1673"/>
    <cellStyle name="___compare chart for 188trolleys and 264 trolleys_King's setup schedule 11-11E. Rev D_Q37CapacityPlanRev0d5_Q37 Budget UPH120_2line Rev1d9_LH Q22 work book " xfId="1674"/>
    <cellStyle name="___compare chart for 188trolleys and 264 trolleys_King's setup schedule 11-11E. Rev D_Q37CapacityPlanRev0d5_Q37 Budget UPH120_2line Rev1d9_LH Q22 work book  2" xfId="1675"/>
    <cellStyle name="___compare chart for 188trolleys and 264 trolleys_King's setup schedule 11-11E. Rev D_Q37CapacityPlanRev0d5_Q37 Budget UPH120_2line Rev1d9_LH Q22 work book  3" xfId="1676"/>
    <cellStyle name="___compare chart for 188trolleys and 264 trolleys_King's setup schedule 11-11E. Rev D_Q37CapacityPlanRev0d5_Q37 Budget UPH120_2line Rev1d9_LH Q22 work book  4" xfId="1677"/>
    <cellStyle name="___compare chart for 188trolleys and 264 trolleys_King's setup schedule 11-11E. Rev D_Q37CapacityPlanRev0d5_Q37 Budget UPH120_2line Rev1d9_LH Q22 work book  5" xfId="1678"/>
    <cellStyle name="___compare chart for 188trolleys and 264 trolleys_King's setup schedule 11-11E. Rev D_Q37CapacityPlanRev0d5_Q37 Budget UPH120_2line Rev1d9_LH Q22 work book  6" xfId="1679"/>
    <cellStyle name="___compare chart for 188trolleys and 264 trolleys_King's setup schedule 11-11E. Rev D_Q37CapacityPlanRev0d5_Q37 Budget UPH120_2line Rev1d9_LH Q22 work book  7" xfId="1680"/>
    <cellStyle name="___compare chart for 188trolleys and 264 trolleys_King's setup schedule 11-11E. Rev D_Q37CapacityPlanRev0d5_Q37 Budget UPH120_2line Rev1d9_LH Q22 work book  8" xfId="1681"/>
    <cellStyle name="___compare chart for 188trolleys and 264 trolleys_King's setup schedule 11-11E. Rev D_Q37CapacityPlanRev0d5_Q37 Budget UPH120_2line Rev1d9_LH Q22 work book  9" xfId="1682"/>
    <cellStyle name="___compare chart for 188trolleys and 264 trolleys_King's setup schedule 11-11E. Rev D_Q37CapacityPlanRev0d5_Q37 Budget UPH120_2line Rev1d9_LH Q77 Readiness v1.4.8" xfId="1683"/>
    <cellStyle name="___compare chart for 188trolleys and 264 trolleys_King's setup schedule 11-11E. Rev D_Q37CapacityPlanRev0d5_Q37 Budget UPH120_2line Rev1d9_LH Q77 Readiness v1.4.8 2" xfId="1684"/>
    <cellStyle name="___compare chart for 188trolleys and 264 trolleys_King's setup schedule 11-11E. Rev D_Q37CapacityPlanRev0d5_Q37 Budget UPH120_2line Rev1d9_LH Q77 Readiness v1.4.8 3" xfId="1685"/>
    <cellStyle name="___compare chart for 188trolleys and 264 trolleys_King's setup schedule 11-11E. Rev D_Q37CapacityPlanRev0d5_Q37 Budget UPH120_2line Rev1d9_LH Q77 Readiness v1.4.8 4" xfId="1686"/>
    <cellStyle name="___compare chart for 188trolleys and 264 trolleys_King's setup schedule 11-11E. Rev D_Q37CapacityPlanRev0d5_Q37 Budget UPH120_2line Rev1d9_LH Q77 Readiness v1.4.8 5" xfId="1687"/>
    <cellStyle name="___compare chart for 188trolleys and 264 trolleys_King's setup schedule 11-11E. Rev D_Q37CapacityPlanRev0d5_Q37 Budget UPH120_2line Rev1d9_LH Q77 Readiness v1.4.8 6" xfId="1688"/>
    <cellStyle name="___compare chart for 188trolleys and 264 trolleys_King's setup schedule 11-11E. Rev D_Q37CapacityPlanRev0d5_Q37 Budget UPH120_2line Rev1d9_LH Q77 Readiness v1.4.8 7" xfId="1689"/>
    <cellStyle name="___compare chart for 188trolleys and 264 trolleys_King's setup schedule 11-11E. Rev D_Q37CapacityPlanRev0d5_Q37 Budget UPH120_2line Rev1d9_LH Q77 Readiness v1.4.8 8" xfId="1690"/>
    <cellStyle name="___compare chart for 188trolleys and 264 trolleys_King's setup schedule 11-11E. Rev D_Q37CapacityPlanRev0d5_Q37 Budget UPH120_2line Rev1d9_LH Q77 Readiness v1.4.8 9" xfId="1691"/>
    <cellStyle name="___compare chart for 188trolleys and 264 trolleys_King's setup schedule 11-11E. Rev D_Q37CapacityPlanRev0d5_Q37 Budget UPH120_2line Rev2d3" xfId="1692"/>
    <cellStyle name="___compare chart for 188trolleys and 264 trolleys_King's setup schedule 11-11E. Rev D_Q37CapacityPlanRev0d5_Q37 Budget UPH120_2line Rev2d3 2" xfId="1693"/>
    <cellStyle name="___compare chart for 188trolleys and 264 trolleys_King's setup schedule 11-11E. Rev D_Q37CapacityPlanRev0d5_Q37 Budget UPH120_2line Rev2d3 3" xfId="1694"/>
    <cellStyle name="___compare chart for 188trolleys and 264 trolleys_King's setup schedule 11-11E. Rev D_Q37CapacityPlanRev0d5_Q37 Budget UPH120_2line Rev2d3 4" xfId="1695"/>
    <cellStyle name="___compare chart for 188trolleys and 264 trolleys_King's setup schedule 11-11E. Rev D_Q37CapacityPlanRev0d5_Q37 Budget UPH120_2line Rev2d3 5" xfId="1696"/>
    <cellStyle name="___compare chart for 188trolleys and 264 trolleys_King's setup schedule 11-11E. Rev D_Q37CapacityPlanRev0d5_Q37 Budget UPH120_2line Rev2d3 6" xfId="1697"/>
    <cellStyle name="___compare chart for 188trolleys and 264 trolleys_King's setup schedule 11-11E. Rev D_Q37CapacityPlanRev0d5_Q37 Budget UPH120_2line Rev2d3 7" xfId="1698"/>
    <cellStyle name="___compare chart for 188trolleys and 264 trolleys_King's setup schedule 11-11E. Rev D_Q37CapacityPlanRev0d5_Q37 Budget UPH120_2line Rev2d3 8" xfId="1699"/>
    <cellStyle name="___compare chart for 188trolleys and 264 trolleys_King's setup schedule 11-11E. Rev D_Q37CapacityPlanRev0d5_Q37 Budget UPH120_2line Rev2d3 9" xfId="1700"/>
    <cellStyle name="___compare chart for 188trolleys and 264 trolleys_King's setup schedule 11-11E. Rev D_Q37CapacityPlanRev0d5_Q37 Budget UPH120_2line Rev2d5" xfId="1701"/>
    <cellStyle name="___compare chart for 188trolleys and 264 trolleys_King's setup schedule 11-11E. Rev D_Q37CapacityPlanRev0d5_Q37 Budget UPH120_2line Rev2d5 2" xfId="1702"/>
    <cellStyle name="___compare chart for 188trolleys and 264 trolleys_King's setup schedule 11-11E. Rev D_Q37CapacityPlanRev0d5_Q37 Budget UPH120_2line Rev2d5 3" xfId="1703"/>
    <cellStyle name="___compare chart for 188trolleys and 264 trolleys_King's setup schedule 11-11E. Rev D_Q37CapacityPlanRev0d5_Q37 Budget UPH120_2line Rev2d5 4" xfId="1704"/>
    <cellStyle name="___compare chart for 188trolleys and 264 trolleys_King's setup schedule 11-11E. Rev D_Q37CapacityPlanRev0d5_Q37 Budget UPH120_2line Rev2d5 5" xfId="1705"/>
    <cellStyle name="___compare chart for 188trolleys and 264 trolleys_King's setup schedule 11-11E. Rev D_Q37CapacityPlanRev0d5_Q37 Budget UPH120_2line Rev2d5 6" xfId="1706"/>
    <cellStyle name="___compare chart for 188trolleys and 264 trolleys_King's setup schedule 11-11E. Rev D_Q37CapacityPlanRev0d5_Q37 Budget UPH120_2line Rev2d5 7" xfId="1707"/>
    <cellStyle name="___compare chart for 188trolleys and 264 trolleys_King's setup schedule 11-11E. Rev D_Q37CapacityPlanRev0d5_Q37 Budget UPH120_2line Rev2d5 8" xfId="1708"/>
    <cellStyle name="___compare chart for 188trolleys and 264 trolleys_King's setup schedule 11-11E. Rev D_Q37CapacityPlanRev0d5_Q37 Budget UPH120_2line Rev2d5 9" xfId="1709"/>
    <cellStyle name="___compare chart for 188trolleys and 264 trolleys_King's setup schedule 11-11E. Rev D_Q37ProcessUPH100May7Rev1d0" xfId="1710"/>
    <cellStyle name="___compare chart for 188trolleys and 264 trolleys_King's setup schedule 11-11E. Rev D_Q37ProcessUPH100May7Rev1d0 2" xfId="1711"/>
    <cellStyle name="___compare chart for 188trolleys and 264 trolleys_King's setup schedule 11-11E. Rev D_Q37ProcessUPH100May7Rev1d0 3" xfId="1712"/>
    <cellStyle name="___compare chart for 188trolleys and 264 trolleys_King's setup schedule 11-11E. Rev D_Q37ProcessUPH100May7Rev1d0 4" xfId="1713"/>
    <cellStyle name="___compare chart for 188trolleys and 264 trolleys_King's setup schedule 11-11E. Rev D_Q37ProcessUPH100May7Rev1d0 5" xfId="1714"/>
    <cellStyle name="___compare chart for 188trolleys and 264 trolleys_King's setup schedule 11-11E. Rev D_Q37ProcessUPH100May7Rev1d0 6" xfId="1715"/>
    <cellStyle name="___compare chart for 188trolleys and 264 trolleys_King's setup schedule 11-11E. Rev D_Q37ProcessUPH100May7Rev1d0 7" xfId="1716"/>
    <cellStyle name="___compare chart for 188trolleys and 264 trolleys_King's setup schedule 11-11E. Rev D_Q37ProcessUPH100May7Rev1d0 8" xfId="1717"/>
    <cellStyle name="___compare chart for 188trolleys and 264 trolleys_King's setup schedule 11-11E. Rev D_Q37ProcessUPH100May7Rev1d0 9" xfId="1718"/>
    <cellStyle name="___compare chart for 188trolleys and 264 trolleys_King's setup schedule 11-11E. Rev D_Q37ProcessUPH100May7Rev1d0_LH Q22 work book " xfId="1719"/>
    <cellStyle name="___compare chart for 188trolleys and 264 trolleys_King's setup schedule 11-11E. Rev D_Q37ProcessUPH100May7Rev1d0_LH Q22 work book  2" xfId="1720"/>
    <cellStyle name="___compare chart for 188trolleys and 264 trolleys_King's setup schedule 11-11E. Rev D_Q37ProcessUPH100May7Rev1d0_LH Q22 work book  3" xfId="1721"/>
    <cellStyle name="___compare chart for 188trolleys and 264 trolleys_King's setup schedule 11-11E. Rev D_Q37ProcessUPH100May7Rev1d0_LH Q22 work book  4" xfId="1722"/>
    <cellStyle name="___compare chart for 188trolleys and 264 trolleys_King's setup schedule 11-11E. Rev D_Q37ProcessUPH100May7Rev1d0_LH Q22 work book  5" xfId="1723"/>
    <cellStyle name="___compare chart for 188trolleys and 264 trolleys_King's setup schedule 11-11E. Rev D_Q37ProcessUPH100May7Rev1d0_LH Q22 work book  6" xfId="1724"/>
    <cellStyle name="___compare chart for 188trolleys and 264 trolleys_King's setup schedule 11-11E. Rev D_Q37ProcessUPH100May7Rev1d0_LH Q22 work book  7" xfId="1725"/>
    <cellStyle name="___compare chart for 188trolleys and 264 trolleys_King's setup schedule 11-11E. Rev D_Q37ProcessUPH100May7Rev1d0_LH Q22 work book  8" xfId="1726"/>
    <cellStyle name="___compare chart for 188trolleys and 264 trolleys_King's setup schedule 11-11E. Rev D_Q37ProcessUPH100May7Rev1d0_LH Q22 work book  9" xfId="1727"/>
    <cellStyle name="___compare chart for 188trolleys and 264 trolleys_King's setup schedule 11-11E. Rev D_Q37ProcessUPH100May7Rev1d0_LH Q77 Readiness v1.4.8" xfId="1728"/>
    <cellStyle name="___compare chart for 188trolleys and 264 trolleys_King's setup schedule 11-11E. Rev D_Q37ProcessUPH100May7Rev1d0_LH Q77 Readiness v1.4.8 2" xfId="1729"/>
    <cellStyle name="___compare chart for 188trolleys and 264 trolleys_King's setup schedule 11-11E. Rev D_Q37ProcessUPH100May7Rev1d0_LH Q77 Readiness v1.4.8 3" xfId="1730"/>
    <cellStyle name="___compare chart for 188trolleys and 264 trolleys_King's setup schedule 11-11E. Rev D_Q37ProcessUPH100May7Rev1d0_LH Q77 Readiness v1.4.8 4" xfId="1731"/>
    <cellStyle name="___compare chart for 188trolleys and 264 trolleys_King's setup schedule 11-11E. Rev D_Q37ProcessUPH100May7Rev1d0_LH Q77 Readiness v1.4.8 5" xfId="1732"/>
    <cellStyle name="___compare chart for 188trolleys and 264 trolleys_King's setup schedule 11-11E. Rev D_Q37ProcessUPH100May7Rev1d0_LH Q77 Readiness v1.4.8 6" xfId="1733"/>
    <cellStyle name="___compare chart for 188trolleys and 264 trolleys_King's setup schedule 11-11E. Rev D_Q37ProcessUPH100May7Rev1d0_LH Q77 Readiness v1.4.8 7" xfId="1734"/>
    <cellStyle name="___compare chart for 188trolleys and 264 trolleys_King's setup schedule 11-11E. Rev D_Q37ProcessUPH100May7Rev1d0_LH Q77 Readiness v1.4.8 8" xfId="1735"/>
    <cellStyle name="___compare chart for 188trolleys and 264 trolleys_King's setup schedule 11-11E. Rev D_Q37ProcessUPH100May7Rev1d0_LH Q77 Readiness v1.4.8 9" xfId="1736"/>
    <cellStyle name="___compare chart for 188trolleys and 264 trolleys_King's setup schedule 11-11E. Rev D_Q37ProcessUPH100May7Rev1d0_Q37 Budget UPH120_2line Rev1d9" xfId="1737"/>
    <cellStyle name="___compare chart for 188trolleys and 264 trolleys_King's setup schedule 11-11E. Rev D_Q37ProcessUPH100May7Rev1d0_Q37 Budget UPH120_2line Rev1d9 2" xfId="1738"/>
    <cellStyle name="___compare chart for 188trolleys and 264 trolleys_King's setup schedule 11-11E. Rev D_Q37ProcessUPH100May7Rev1d0_Q37 Budget UPH120_2line Rev1d9 3" xfId="1739"/>
    <cellStyle name="___compare chart for 188trolleys and 264 trolleys_King's setup schedule 11-11E. Rev D_Q37ProcessUPH100May7Rev1d0_Q37 Budget UPH120_2line Rev1d9 4" xfId="1740"/>
    <cellStyle name="___compare chart for 188trolleys and 264 trolleys_King's setup schedule 11-11E. Rev D_Q37ProcessUPH100May7Rev1d0_Q37 Budget UPH120_2line Rev1d9 5" xfId="1741"/>
    <cellStyle name="___compare chart for 188trolleys and 264 trolleys_King's setup schedule 11-11E. Rev D_Q37ProcessUPH100May7Rev1d0_Q37 Budget UPH120_2line Rev1d9 6" xfId="1742"/>
    <cellStyle name="___compare chart for 188trolleys and 264 trolleys_King's setup schedule 11-11E. Rev D_Q37ProcessUPH100May7Rev1d0_Q37 Budget UPH120_2line Rev1d9 7" xfId="1743"/>
    <cellStyle name="___compare chart for 188trolleys and 264 trolleys_King's setup schedule 11-11E. Rev D_Q37ProcessUPH100May7Rev1d0_Q37 Budget UPH120_2line Rev1d9 8" xfId="1744"/>
    <cellStyle name="___compare chart for 188trolleys and 264 trolleys_King's setup schedule 11-11E. Rev D_Q37ProcessUPH100May7Rev1d0_Q37 Budget UPH120_2line Rev1d9 9" xfId="1745"/>
    <cellStyle name="___compare chart for 188trolleys and 264 trolleys_King's setup schedule 11-11E. Rev D_Q37ProcessUPH100May7Rev1d0_Q37 Budget UPH120_2line Rev1d9_LH Q22 work book " xfId="1746"/>
    <cellStyle name="___compare chart for 188trolleys and 264 trolleys_King's setup schedule 11-11E. Rev D_Q37ProcessUPH100May7Rev1d0_Q37 Budget UPH120_2line Rev1d9_LH Q22 work book  2" xfId="1747"/>
    <cellStyle name="___compare chart for 188trolleys and 264 trolleys_King's setup schedule 11-11E. Rev D_Q37ProcessUPH100May7Rev1d0_Q37 Budget UPH120_2line Rev1d9_LH Q22 work book  3" xfId="1748"/>
    <cellStyle name="___compare chart for 188trolleys and 264 trolleys_King's setup schedule 11-11E. Rev D_Q37ProcessUPH100May7Rev1d0_Q37 Budget UPH120_2line Rev1d9_LH Q22 work book  4" xfId="1749"/>
    <cellStyle name="___compare chart for 188trolleys and 264 trolleys_King's setup schedule 11-11E. Rev D_Q37ProcessUPH100May7Rev1d0_Q37 Budget UPH120_2line Rev1d9_LH Q22 work book  5" xfId="1750"/>
    <cellStyle name="___compare chart for 188trolleys and 264 trolleys_King's setup schedule 11-11E. Rev D_Q37ProcessUPH100May7Rev1d0_Q37 Budget UPH120_2line Rev1d9_LH Q22 work book  6" xfId="1751"/>
    <cellStyle name="___compare chart for 188trolleys and 264 trolleys_King's setup schedule 11-11E. Rev D_Q37ProcessUPH100May7Rev1d0_Q37 Budget UPH120_2line Rev1d9_LH Q22 work book  7" xfId="1752"/>
    <cellStyle name="___compare chart for 188trolleys and 264 trolleys_King's setup schedule 11-11E. Rev D_Q37ProcessUPH100May7Rev1d0_Q37 Budget UPH120_2line Rev1d9_LH Q22 work book  8" xfId="1753"/>
    <cellStyle name="___compare chart for 188trolleys and 264 trolleys_King's setup schedule 11-11E. Rev D_Q37ProcessUPH100May7Rev1d0_Q37 Budget UPH120_2line Rev1d9_LH Q22 work book  9" xfId="1754"/>
    <cellStyle name="___compare chart for 188trolleys and 264 trolleys_King's setup schedule 11-11E. Rev D_Q37ProcessUPH100May7Rev1d0_Q37 Budget UPH120_2line Rev1d9_LH Q77 Readiness v1.4.8" xfId="1755"/>
    <cellStyle name="___compare chart for 188trolleys and 264 trolleys_King's setup schedule 11-11E. Rev D_Q37ProcessUPH100May7Rev1d0_Q37 Budget UPH120_2line Rev1d9_LH Q77 Readiness v1.4.8 2" xfId="1756"/>
    <cellStyle name="___compare chart for 188trolleys and 264 trolleys_King's setup schedule 11-11E. Rev D_Q37ProcessUPH100May7Rev1d0_Q37 Budget UPH120_2line Rev1d9_LH Q77 Readiness v1.4.8 3" xfId="1757"/>
    <cellStyle name="___compare chart for 188trolleys and 264 trolleys_King's setup schedule 11-11E. Rev D_Q37ProcessUPH100May7Rev1d0_Q37 Budget UPH120_2line Rev1d9_LH Q77 Readiness v1.4.8 4" xfId="1758"/>
    <cellStyle name="___compare chart for 188trolleys and 264 trolleys_King's setup schedule 11-11E. Rev D_Q37ProcessUPH100May7Rev1d0_Q37 Budget UPH120_2line Rev1d9_LH Q77 Readiness v1.4.8 5" xfId="1759"/>
    <cellStyle name="___compare chart for 188trolleys and 264 trolleys_King's setup schedule 11-11E. Rev D_Q37ProcessUPH100May7Rev1d0_Q37 Budget UPH120_2line Rev1d9_LH Q77 Readiness v1.4.8 6" xfId="1760"/>
    <cellStyle name="___compare chart for 188trolleys and 264 trolleys_King's setup schedule 11-11E. Rev D_Q37ProcessUPH100May7Rev1d0_Q37 Budget UPH120_2line Rev1d9_LH Q77 Readiness v1.4.8 7" xfId="1761"/>
    <cellStyle name="___compare chart for 188trolleys and 264 trolleys_King's setup schedule 11-11E. Rev D_Q37ProcessUPH100May7Rev1d0_Q37 Budget UPH120_2line Rev1d9_LH Q77 Readiness v1.4.8 8" xfId="1762"/>
    <cellStyle name="___compare chart for 188trolleys and 264 trolleys_King's setup schedule 11-11E. Rev D_Q37ProcessUPH100May7Rev1d0_Q37 Budget UPH120_2line Rev1d9_LH Q77 Readiness v1.4.8 9" xfId="1763"/>
    <cellStyle name="___compare chart for 188trolleys and 264 trolleys_King's setup schedule 11-11E. Rev D_Q37ProcessUPH100May7Rev1d0_Q37 Budget UPH120_2line Rev2d3" xfId="1764"/>
    <cellStyle name="___compare chart for 188trolleys and 264 trolleys_King's setup schedule 11-11E. Rev D_Q37ProcessUPH100May7Rev1d0_Q37 Budget UPH120_2line Rev2d3 2" xfId="1765"/>
    <cellStyle name="___compare chart for 188trolleys and 264 trolleys_King's setup schedule 11-11E. Rev D_Q37ProcessUPH100May7Rev1d0_Q37 Budget UPH120_2line Rev2d3 3" xfId="1766"/>
    <cellStyle name="___compare chart for 188trolleys and 264 trolleys_King's setup schedule 11-11E. Rev D_Q37ProcessUPH100May7Rev1d0_Q37 Budget UPH120_2line Rev2d3 4" xfId="1767"/>
    <cellStyle name="___compare chart for 188trolleys and 264 trolleys_King's setup schedule 11-11E. Rev D_Q37ProcessUPH100May7Rev1d0_Q37 Budget UPH120_2line Rev2d3 5" xfId="1768"/>
    <cellStyle name="___compare chart for 188trolleys and 264 trolleys_King's setup schedule 11-11E. Rev D_Q37ProcessUPH100May7Rev1d0_Q37 Budget UPH120_2line Rev2d3 6" xfId="1769"/>
    <cellStyle name="___compare chart for 188trolleys and 264 trolleys_King's setup schedule 11-11E. Rev D_Q37ProcessUPH100May7Rev1d0_Q37 Budget UPH120_2line Rev2d3 7" xfId="1770"/>
    <cellStyle name="___compare chart for 188trolleys and 264 trolleys_King's setup schedule 11-11E. Rev D_Q37ProcessUPH100May7Rev1d0_Q37 Budget UPH120_2line Rev2d3 8" xfId="1771"/>
    <cellStyle name="___compare chart for 188trolleys and 264 trolleys_King's setup schedule 11-11E. Rev D_Q37ProcessUPH100May7Rev1d0_Q37 Budget UPH120_2line Rev2d3 9" xfId="1772"/>
    <cellStyle name="___compare chart for 188trolleys and 264 trolleys_King's setup schedule 11-11E. Rev D_Q37ProcessUPH100May7Rev1d0_Q37 Budget UPH120_2line Rev2d5" xfId="1773"/>
    <cellStyle name="___compare chart for 188trolleys and 264 trolleys_King's setup schedule 11-11E. Rev D_Q37ProcessUPH100May7Rev1d0_Q37 Budget UPH120_2line Rev2d5 2" xfId="1774"/>
    <cellStyle name="___compare chart for 188trolleys and 264 trolleys_King's setup schedule 11-11E. Rev D_Q37ProcessUPH100May7Rev1d0_Q37 Budget UPH120_2line Rev2d5 3" xfId="1775"/>
    <cellStyle name="___compare chart for 188trolleys and 264 trolleys_King's setup schedule 11-11E. Rev D_Q37ProcessUPH100May7Rev1d0_Q37 Budget UPH120_2line Rev2d5 4" xfId="1776"/>
    <cellStyle name="___compare chart for 188trolleys and 264 trolleys_King's setup schedule 11-11E. Rev D_Q37ProcessUPH100May7Rev1d0_Q37 Budget UPH120_2line Rev2d5 5" xfId="1777"/>
    <cellStyle name="___compare chart for 188trolleys and 264 trolleys_King's setup schedule 11-11E. Rev D_Q37ProcessUPH100May7Rev1d0_Q37 Budget UPH120_2line Rev2d5 6" xfId="1778"/>
    <cellStyle name="___compare chart for 188trolleys and 264 trolleys_King's setup schedule 11-11E. Rev D_Q37ProcessUPH100May7Rev1d0_Q37 Budget UPH120_2line Rev2d5 7" xfId="1779"/>
    <cellStyle name="___compare chart for 188trolleys and 264 trolleys_King's setup schedule 11-11E. Rev D_Q37ProcessUPH100May7Rev1d0_Q37 Budget UPH120_2line Rev2d5 8" xfId="1780"/>
    <cellStyle name="___compare chart for 188trolleys and 264 trolleys_King's setup schedule 11-11E. Rev D_Q37ProcessUPH100May7Rev1d0_Q37 Budget UPH120_2line Rev2d5 9" xfId="1781"/>
    <cellStyle name="___compare chart for 188trolleys and 264 trolleys_King's setup schedule 11-11E. Rev D_Q37ProcessUPH180May3Rev1d0" xfId="1782"/>
    <cellStyle name="___compare chart for 188trolleys and 264 trolleys_King's setup schedule 11-11E. Rev D_Q37ProcessUPH180May3Rev1d0 2" xfId="1783"/>
    <cellStyle name="___compare chart for 188trolleys and 264 trolleys_King's setup schedule 11-11E. Rev D_Q37ProcessUPH180May3Rev1d0 3" xfId="1784"/>
    <cellStyle name="___compare chart for 188trolleys and 264 trolleys_King's setup schedule 11-11E. Rev D_Q37ProcessUPH180May3Rev1d0 4" xfId="1785"/>
    <cellStyle name="___compare chart for 188trolleys and 264 trolleys_King's setup schedule 11-11E. Rev D_Q37ProcessUPH180May3Rev1d0 5" xfId="1786"/>
    <cellStyle name="___compare chart for 188trolleys and 264 trolleys_King's setup schedule 11-11E. Rev D_Q37ProcessUPH180May3Rev1d0 6" xfId="1787"/>
    <cellStyle name="___compare chart for 188trolleys and 264 trolleys_King's setup schedule 11-11E. Rev D_Q37ProcessUPH180May3Rev1d0 7" xfId="1788"/>
    <cellStyle name="___compare chart for 188trolleys and 264 trolleys_King's setup schedule 11-11E. Rev D_Q37ProcessUPH180May3Rev1d0 8" xfId="1789"/>
    <cellStyle name="___compare chart for 188trolleys and 264 trolleys_King's setup schedule 11-11E. Rev D_Q37ProcessUPH180May3Rev1d0 9" xfId="1790"/>
    <cellStyle name="___compare chart for 188trolleys and 264 trolleys_King's setup schedule 11-11E. Rev D_Q37ProcessUPH180May3Rev1d0_LH Q22 work book " xfId="1791"/>
    <cellStyle name="___compare chart for 188trolleys and 264 trolleys_King's setup schedule 11-11E. Rev D_Q37ProcessUPH180May3Rev1d0_LH Q22 work book  2" xfId="1792"/>
    <cellStyle name="___compare chart for 188trolleys and 264 trolleys_King's setup schedule 11-11E. Rev D_Q37ProcessUPH180May3Rev1d0_LH Q22 work book  3" xfId="1793"/>
    <cellStyle name="___compare chart for 188trolleys and 264 trolleys_King's setup schedule 11-11E. Rev D_Q37ProcessUPH180May3Rev1d0_LH Q22 work book  4" xfId="1794"/>
    <cellStyle name="___compare chart for 188trolleys and 264 trolleys_King's setup schedule 11-11E. Rev D_Q37ProcessUPH180May3Rev1d0_LH Q22 work book  5" xfId="1795"/>
    <cellStyle name="___compare chart for 188trolleys and 264 trolleys_King's setup schedule 11-11E. Rev D_Q37ProcessUPH180May3Rev1d0_LH Q22 work book  6" xfId="1796"/>
    <cellStyle name="___compare chart for 188trolleys and 264 trolleys_King's setup schedule 11-11E. Rev D_Q37ProcessUPH180May3Rev1d0_LH Q22 work book  7" xfId="1797"/>
    <cellStyle name="___compare chart for 188trolleys and 264 trolleys_King's setup schedule 11-11E. Rev D_Q37ProcessUPH180May3Rev1d0_LH Q22 work book  8" xfId="1798"/>
    <cellStyle name="___compare chart for 188trolleys and 264 trolleys_King's setup schedule 11-11E. Rev D_Q37ProcessUPH180May3Rev1d0_LH Q22 work book  9" xfId="1799"/>
    <cellStyle name="___compare chart for 188trolleys and 264 trolleys_King's setup schedule 11-11E. Rev D_Q37ProcessUPH180May3Rev1d0_LH Q77 Readiness v1.4.8" xfId="1800"/>
    <cellStyle name="___compare chart for 188trolleys and 264 trolleys_King's setup schedule 11-11E. Rev D_Q37ProcessUPH180May3Rev1d0_LH Q77 Readiness v1.4.8 2" xfId="1801"/>
    <cellStyle name="___compare chart for 188trolleys and 264 trolleys_King's setup schedule 11-11E. Rev D_Q37ProcessUPH180May3Rev1d0_LH Q77 Readiness v1.4.8 3" xfId="1802"/>
    <cellStyle name="___compare chart for 188trolleys and 264 trolleys_King's setup schedule 11-11E. Rev D_Q37ProcessUPH180May3Rev1d0_LH Q77 Readiness v1.4.8 4" xfId="1803"/>
    <cellStyle name="___compare chart for 188trolleys and 264 trolleys_King's setup schedule 11-11E. Rev D_Q37ProcessUPH180May3Rev1d0_LH Q77 Readiness v1.4.8 5" xfId="1804"/>
    <cellStyle name="___compare chart for 188trolleys and 264 trolleys_King's setup schedule 11-11E. Rev D_Q37ProcessUPH180May3Rev1d0_LH Q77 Readiness v1.4.8 6" xfId="1805"/>
    <cellStyle name="___compare chart for 188trolleys and 264 trolleys_King's setup schedule 11-11E. Rev D_Q37ProcessUPH180May3Rev1d0_LH Q77 Readiness v1.4.8 7" xfId="1806"/>
    <cellStyle name="___compare chart for 188trolleys and 264 trolleys_King's setup schedule 11-11E. Rev D_Q37ProcessUPH180May3Rev1d0_LH Q77 Readiness v1.4.8 8" xfId="1807"/>
    <cellStyle name="___compare chart for 188trolleys and 264 trolleys_King's setup schedule 11-11E. Rev D_Q37ProcessUPH180May3Rev1d0_LH Q77 Readiness v1.4.8 9" xfId="1808"/>
    <cellStyle name="___compare chart for 188trolleys and 264 trolleys_King's setup schedule 11-11E. Rev D_Q37ProcessUPH180May3Rev1d0_Q37 Budget UPH120_2line Rev1d9" xfId="1809"/>
    <cellStyle name="___compare chart for 188trolleys and 264 trolleys_King's setup schedule 11-11E. Rev D_Q37ProcessUPH180May3Rev1d0_Q37 Budget UPH120_2line Rev1d9 2" xfId="1810"/>
    <cellStyle name="___compare chart for 188trolleys and 264 trolleys_King's setup schedule 11-11E. Rev D_Q37ProcessUPH180May3Rev1d0_Q37 Budget UPH120_2line Rev1d9 3" xfId="1811"/>
    <cellStyle name="___compare chart for 188trolleys and 264 trolleys_King's setup schedule 11-11E. Rev D_Q37ProcessUPH180May3Rev1d0_Q37 Budget UPH120_2line Rev1d9 4" xfId="1812"/>
    <cellStyle name="___compare chart for 188trolleys and 264 trolleys_King's setup schedule 11-11E. Rev D_Q37ProcessUPH180May3Rev1d0_Q37 Budget UPH120_2line Rev1d9 5" xfId="1813"/>
    <cellStyle name="___compare chart for 188trolleys and 264 trolleys_King's setup schedule 11-11E. Rev D_Q37ProcessUPH180May3Rev1d0_Q37 Budget UPH120_2line Rev1d9 6" xfId="1814"/>
    <cellStyle name="___compare chart for 188trolleys and 264 trolleys_King's setup schedule 11-11E. Rev D_Q37ProcessUPH180May3Rev1d0_Q37 Budget UPH120_2line Rev1d9 7" xfId="1815"/>
    <cellStyle name="___compare chart for 188trolleys and 264 trolleys_King's setup schedule 11-11E. Rev D_Q37ProcessUPH180May3Rev1d0_Q37 Budget UPH120_2line Rev1d9 8" xfId="1816"/>
    <cellStyle name="___compare chart for 188trolleys and 264 trolleys_King's setup schedule 11-11E. Rev D_Q37ProcessUPH180May3Rev1d0_Q37 Budget UPH120_2line Rev1d9 9" xfId="1817"/>
    <cellStyle name="___compare chart for 188trolleys and 264 trolleys_King's setup schedule 11-11E. Rev D_Q37ProcessUPH180May3Rev1d0_Q37 Budget UPH120_2line Rev1d9_LH Q22 work book " xfId="1818"/>
    <cellStyle name="___compare chart for 188trolleys and 264 trolleys_King's setup schedule 11-11E. Rev D_Q37ProcessUPH180May3Rev1d0_Q37 Budget UPH120_2line Rev1d9_LH Q22 work book  2" xfId="1819"/>
    <cellStyle name="___compare chart for 188trolleys and 264 trolleys_King's setup schedule 11-11E. Rev D_Q37ProcessUPH180May3Rev1d0_Q37 Budget UPH120_2line Rev1d9_LH Q22 work book  3" xfId="1820"/>
    <cellStyle name="___compare chart for 188trolleys and 264 trolleys_King's setup schedule 11-11E. Rev D_Q37ProcessUPH180May3Rev1d0_Q37 Budget UPH120_2line Rev1d9_LH Q22 work book  4" xfId="1821"/>
    <cellStyle name="___compare chart for 188trolleys and 264 trolleys_King's setup schedule 11-11E. Rev D_Q37ProcessUPH180May3Rev1d0_Q37 Budget UPH120_2line Rev1d9_LH Q22 work book  5" xfId="1822"/>
    <cellStyle name="___compare chart for 188trolleys and 264 trolleys_King's setup schedule 11-11E. Rev D_Q37ProcessUPH180May3Rev1d0_Q37 Budget UPH120_2line Rev1d9_LH Q22 work book  6" xfId="1823"/>
    <cellStyle name="___compare chart for 188trolleys and 264 trolleys_King's setup schedule 11-11E. Rev D_Q37ProcessUPH180May3Rev1d0_Q37 Budget UPH120_2line Rev1d9_LH Q22 work book  7" xfId="1824"/>
    <cellStyle name="___compare chart for 188trolleys and 264 trolleys_King's setup schedule 11-11E. Rev D_Q37ProcessUPH180May3Rev1d0_Q37 Budget UPH120_2line Rev1d9_LH Q22 work book  8" xfId="1825"/>
    <cellStyle name="___compare chart for 188trolleys and 264 trolleys_King's setup schedule 11-11E. Rev D_Q37ProcessUPH180May3Rev1d0_Q37 Budget UPH120_2line Rev1d9_LH Q22 work book  9" xfId="1826"/>
    <cellStyle name="___compare chart for 188trolleys and 264 trolleys_King's setup schedule 11-11E. Rev D_Q37ProcessUPH180May3Rev1d0_Q37 Budget UPH120_2line Rev1d9_LH Q77 Readiness v1.4.8" xfId="1827"/>
    <cellStyle name="___compare chart for 188trolleys and 264 trolleys_King's setup schedule 11-11E. Rev D_Q37ProcessUPH180May3Rev1d0_Q37 Budget UPH120_2line Rev1d9_LH Q77 Readiness v1.4.8 2" xfId="1828"/>
    <cellStyle name="___compare chart for 188trolleys and 264 trolleys_King's setup schedule 11-11E. Rev D_Q37ProcessUPH180May3Rev1d0_Q37 Budget UPH120_2line Rev1d9_LH Q77 Readiness v1.4.8 3" xfId="1829"/>
    <cellStyle name="___compare chart for 188trolleys and 264 trolleys_King's setup schedule 11-11E. Rev D_Q37ProcessUPH180May3Rev1d0_Q37 Budget UPH120_2line Rev1d9_LH Q77 Readiness v1.4.8 4" xfId="1830"/>
    <cellStyle name="___compare chart for 188trolleys and 264 trolleys_King's setup schedule 11-11E. Rev D_Q37ProcessUPH180May3Rev1d0_Q37 Budget UPH120_2line Rev1d9_LH Q77 Readiness v1.4.8 5" xfId="1831"/>
    <cellStyle name="___compare chart for 188trolleys and 264 trolleys_King's setup schedule 11-11E. Rev D_Q37ProcessUPH180May3Rev1d0_Q37 Budget UPH120_2line Rev1d9_LH Q77 Readiness v1.4.8 6" xfId="1832"/>
    <cellStyle name="___compare chart for 188trolleys and 264 trolleys_King's setup schedule 11-11E. Rev D_Q37ProcessUPH180May3Rev1d0_Q37 Budget UPH120_2line Rev1d9_LH Q77 Readiness v1.4.8 7" xfId="1833"/>
    <cellStyle name="___compare chart for 188trolleys and 264 trolleys_King's setup schedule 11-11E. Rev D_Q37ProcessUPH180May3Rev1d0_Q37 Budget UPH120_2line Rev1d9_LH Q77 Readiness v1.4.8 8" xfId="1834"/>
    <cellStyle name="___compare chart for 188trolleys and 264 trolleys_King's setup schedule 11-11E. Rev D_Q37ProcessUPH180May3Rev1d0_Q37 Budget UPH120_2line Rev1d9_LH Q77 Readiness v1.4.8 9" xfId="1835"/>
    <cellStyle name="___compare chart for 188trolleys and 264 trolleys_King's setup schedule 11-11E. Rev D_Q37ProcessUPH180May3Rev1d0_Q37 Budget UPH120_2line Rev2d3" xfId="1836"/>
    <cellStyle name="___compare chart for 188trolleys and 264 trolleys_King's setup schedule 11-11E. Rev D_Q37ProcessUPH180May3Rev1d0_Q37 Budget UPH120_2line Rev2d3 2" xfId="1837"/>
    <cellStyle name="___compare chart for 188trolleys and 264 trolleys_King's setup schedule 11-11E. Rev D_Q37ProcessUPH180May3Rev1d0_Q37 Budget UPH120_2line Rev2d3 3" xfId="1838"/>
    <cellStyle name="___compare chart for 188trolleys and 264 trolleys_King's setup schedule 11-11E. Rev D_Q37ProcessUPH180May3Rev1d0_Q37 Budget UPH120_2line Rev2d3 4" xfId="1839"/>
    <cellStyle name="___compare chart for 188trolleys and 264 trolleys_King's setup schedule 11-11E. Rev D_Q37ProcessUPH180May3Rev1d0_Q37 Budget UPH120_2line Rev2d3 5" xfId="1840"/>
    <cellStyle name="___compare chart for 188trolleys and 264 trolleys_King's setup schedule 11-11E. Rev D_Q37ProcessUPH180May3Rev1d0_Q37 Budget UPH120_2line Rev2d3 6" xfId="1841"/>
    <cellStyle name="___compare chart for 188trolleys and 264 trolleys_King's setup schedule 11-11E. Rev D_Q37ProcessUPH180May3Rev1d0_Q37 Budget UPH120_2line Rev2d3 7" xfId="1842"/>
    <cellStyle name="___compare chart for 188trolleys and 264 trolleys_King's setup schedule 11-11E. Rev D_Q37ProcessUPH180May3Rev1d0_Q37 Budget UPH120_2line Rev2d3 8" xfId="1843"/>
    <cellStyle name="___compare chart for 188trolleys and 264 trolleys_King's setup schedule 11-11E. Rev D_Q37ProcessUPH180May3Rev1d0_Q37 Budget UPH120_2line Rev2d3 9" xfId="1844"/>
    <cellStyle name="___compare chart for 188trolleys and 264 trolleys_King's setup schedule 11-11E. Rev D_Q37ProcessUPH180May3Rev1d0_Q37 Budget UPH120_2line Rev2d5" xfId="1845"/>
    <cellStyle name="___compare chart for 188trolleys and 264 trolleys_King's setup schedule 11-11E. Rev D_Q37ProcessUPH180May3Rev1d0_Q37 Budget UPH120_2line Rev2d5 2" xfId="1846"/>
    <cellStyle name="___compare chart for 188trolleys and 264 trolleys_King's setup schedule 11-11E. Rev D_Q37ProcessUPH180May3Rev1d0_Q37 Budget UPH120_2line Rev2d5 3" xfId="1847"/>
    <cellStyle name="___compare chart for 188trolleys and 264 trolleys_King's setup schedule 11-11E. Rev D_Q37ProcessUPH180May3Rev1d0_Q37 Budget UPH120_2line Rev2d5 4" xfId="1848"/>
    <cellStyle name="___compare chart for 188trolleys and 264 trolleys_King's setup schedule 11-11E. Rev D_Q37ProcessUPH180May3Rev1d0_Q37 Budget UPH120_2line Rev2d5 5" xfId="1849"/>
    <cellStyle name="___compare chart for 188trolleys and 264 trolleys_King's setup schedule 11-11E. Rev D_Q37ProcessUPH180May3Rev1d0_Q37 Budget UPH120_2line Rev2d5 6" xfId="1850"/>
    <cellStyle name="___compare chart for 188trolleys and 264 trolleys_King's setup schedule 11-11E. Rev D_Q37ProcessUPH180May3Rev1d0_Q37 Budget UPH120_2line Rev2d5 7" xfId="1851"/>
    <cellStyle name="___compare chart for 188trolleys and 264 trolleys_King's setup schedule 11-11E. Rev D_Q37ProcessUPH180May3Rev1d0_Q37 Budget UPH120_2line Rev2d5 8" xfId="1852"/>
    <cellStyle name="___compare chart for 188trolleys and 264 trolleys_King's setup schedule 11-11E. Rev D_Q37ProcessUPH180May3Rev1d0_Q37 Budget UPH120_2line Rev2d5 9" xfId="1853"/>
    <cellStyle name="___compare chart for 188trolleys and 264 trolleys_King's setup schedule 11-11E. Rev D_Q37ReworkProcessUPH50Rev1d0" xfId="1854"/>
    <cellStyle name="___compare chart for 188trolleys and 264 trolleys_King's setup schedule 11-11E. Rev D_Q37ReworkProcessUPH50Rev1d0 2" xfId="1855"/>
    <cellStyle name="___compare chart for 188trolleys and 264 trolleys_King's setup schedule 11-11E. Rev D_Q37ReworkProcessUPH50Rev1d0 3" xfId="1856"/>
    <cellStyle name="___compare chart for 188trolleys and 264 trolleys_King's setup schedule 11-11E. Rev D_Q37ReworkProcessUPH50Rev1d0 4" xfId="1857"/>
    <cellStyle name="___compare chart for 188trolleys and 264 trolleys_King's setup schedule 11-11E. Rev D_Q37ReworkProcessUPH50Rev1d0 5" xfId="1858"/>
    <cellStyle name="___compare chart for 188trolleys and 264 trolleys_King's setup schedule 11-11E. Rev D_Q37ReworkProcessUPH50Rev1d0 6" xfId="1859"/>
    <cellStyle name="___compare chart for 188trolleys and 264 trolleys_King's setup schedule 11-11E. Rev D_Q37ReworkProcessUPH50Rev1d0 7" xfId="1860"/>
    <cellStyle name="___compare chart for 188trolleys and 264 trolleys_King's setup schedule 11-11E. Rev D_Q37ReworkProcessUPH50Rev1d0 8" xfId="1861"/>
    <cellStyle name="___compare chart for 188trolleys and 264 trolleys_King's setup schedule 11-11E. Rev D_Q37ReworkProcessUPH50Rev1d0 9" xfId="1862"/>
    <cellStyle name="___compare chart for 188trolleys and 264 trolleys_King's setup schedule 11-11E. Rev D_Q37ReworkProcessUPH50Rev1d0_LH Q22 work book " xfId="1863"/>
    <cellStyle name="___compare chart for 188trolleys and 264 trolleys_King's setup schedule 11-11E. Rev D_Q37ReworkProcessUPH50Rev1d0_LH Q22 work book  2" xfId="1864"/>
    <cellStyle name="___compare chart for 188trolleys and 264 trolleys_King's setup schedule 11-11E. Rev D_Q37ReworkProcessUPH50Rev1d0_LH Q22 work book  3" xfId="1865"/>
    <cellStyle name="___compare chart for 188trolleys and 264 trolleys_King's setup schedule 11-11E. Rev D_Q37ReworkProcessUPH50Rev1d0_LH Q22 work book  4" xfId="1866"/>
    <cellStyle name="___compare chart for 188trolleys and 264 trolleys_King's setup schedule 11-11E. Rev D_Q37ReworkProcessUPH50Rev1d0_LH Q22 work book  5" xfId="1867"/>
    <cellStyle name="___compare chart for 188trolleys and 264 trolleys_King's setup schedule 11-11E. Rev D_Q37ReworkProcessUPH50Rev1d0_LH Q22 work book  6" xfId="1868"/>
    <cellStyle name="___compare chart for 188trolleys and 264 trolleys_King's setup schedule 11-11E. Rev D_Q37ReworkProcessUPH50Rev1d0_LH Q22 work book  7" xfId="1869"/>
    <cellStyle name="___compare chart for 188trolleys and 264 trolleys_King's setup schedule 11-11E. Rev D_Q37ReworkProcessUPH50Rev1d0_LH Q22 work book  8" xfId="1870"/>
    <cellStyle name="___compare chart for 188trolleys and 264 trolleys_King's setup schedule 11-11E. Rev D_Q37ReworkProcessUPH50Rev1d0_LH Q22 work book  9" xfId="1871"/>
    <cellStyle name="___compare chart for 188trolleys and 264 trolleys_King's setup schedule 11-11E. Rev D_Q37ReworkProcessUPH50Rev1d0_LH Q77 Readiness v1.4.8" xfId="1872"/>
    <cellStyle name="___compare chart for 188trolleys and 264 trolleys_King's setup schedule 11-11E. Rev D_Q37ReworkProcessUPH50Rev1d0_LH Q77 Readiness v1.4.8 2" xfId="1873"/>
    <cellStyle name="___compare chart for 188trolleys and 264 trolleys_King's setup schedule 11-11E. Rev D_Q37ReworkProcessUPH50Rev1d0_LH Q77 Readiness v1.4.8 3" xfId="1874"/>
    <cellStyle name="___compare chart for 188trolleys and 264 trolleys_King's setup schedule 11-11E. Rev D_Q37ReworkProcessUPH50Rev1d0_LH Q77 Readiness v1.4.8 4" xfId="1875"/>
    <cellStyle name="___compare chart for 188trolleys and 264 trolleys_King's setup schedule 11-11E. Rev D_Q37ReworkProcessUPH50Rev1d0_LH Q77 Readiness v1.4.8 5" xfId="1876"/>
    <cellStyle name="___compare chart for 188trolleys and 264 trolleys_King's setup schedule 11-11E. Rev D_Q37ReworkProcessUPH50Rev1d0_LH Q77 Readiness v1.4.8 6" xfId="1877"/>
    <cellStyle name="___compare chart for 188trolleys and 264 trolleys_King's setup schedule 11-11E. Rev D_Q37ReworkProcessUPH50Rev1d0_LH Q77 Readiness v1.4.8 7" xfId="1878"/>
    <cellStyle name="___compare chart for 188trolleys and 264 trolleys_King's setup schedule 11-11E. Rev D_Q37ReworkProcessUPH50Rev1d0_LH Q77 Readiness v1.4.8 8" xfId="1879"/>
    <cellStyle name="___compare chart for 188trolleys and 264 trolleys_King's setup schedule 11-11E. Rev D_Q37ReworkProcessUPH50Rev1d0_LH Q77 Readiness v1.4.8 9" xfId="1880"/>
    <cellStyle name="___compare chart for 188trolleys and 264 trolleys_King's setup schedule 11-11E. Rev D_Q37ReworkProcessUPH50Rev1d0_Q37 Budget UPH120_2line Rev1d9" xfId="1881"/>
    <cellStyle name="___compare chart for 188trolleys and 264 trolleys_King's setup schedule 11-11E. Rev D_Q37ReworkProcessUPH50Rev1d0_Q37 Budget UPH120_2line Rev1d9 2" xfId="1882"/>
    <cellStyle name="___compare chart for 188trolleys and 264 trolleys_King's setup schedule 11-11E. Rev D_Q37ReworkProcessUPH50Rev1d0_Q37 Budget UPH120_2line Rev1d9 3" xfId="1883"/>
    <cellStyle name="___compare chart for 188trolleys and 264 trolleys_King's setup schedule 11-11E. Rev D_Q37ReworkProcessUPH50Rev1d0_Q37 Budget UPH120_2line Rev1d9 4" xfId="1884"/>
    <cellStyle name="___compare chart for 188trolleys and 264 trolleys_King's setup schedule 11-11E. Rev D_Q37ReworkProcessUPH50Rev1d0_Q37 Budget UPH120_2line Rev1d9 5" xfId="1885"/>
    <cellStyle name="___compare chart for 188trolleys and 264 trolleys_King's setup schedule 11-11E. Rev D_Q37ReworkProcessUPH50Rev1d0_Q37 Budget UPH120_2line Rev1d9 6" xfId="1886"/>
    <cellStyle name="___compare chart for 188trolleys and 264 trolleys_King's setup schedule 11-11E. Rev D_Q37ReworkProcessUPH50Rev1d0_Q37 Budget UPH120_2line Rev1d9 7" xfId="1887"/>
    <cellStyle name="___compare chart for 188trolleys and 264 trolleys_King's setup schedule 11-11E. Rev D_Q37ReworkProcessUPH50Rev1d0_Q37 Budget UPH120_2line Rev1d9 8" xfId="1888"/>
    <cellStyle name="___compare chart for 188trolleys and 264 trolleys_King's setup schedule 11-11E. Rev D_Q37ReworkProcessUPH50Rev1d0_Q37 Budget UPH120_2line Rev1d9 9" xfId="1889"/>
    <cellStyle name="___compare chart for 188trolleys and 264 trolleys_King's setup schedule 11-11E. Rev D_Q37ReworkProcessUPH50Rev1d0_Q37 Budget UPH120_2line Rev1d9_LH Q22 work book " xfId="1890"/>
    <cellStyle name="___compare chart for 188trolleys and 264 trolleys_King's setup schedule 11-11E. Rev D_Q37ReworkProcessUPH50Rev1d0_Q37 Budget UPH120_2line Rev1d9_LH Q22 work book  2" xfId="1891"/>
    <cellStyle name="___compare chart for 188trolleys and 264 trolleys_King's setup schedule 11-11E. Rev D_Q37ReworkProcessUPH50Rev1d0_Q37 Budget UPH120_2line Rev1d9_LH Q22 work book  3" xfId="1892"/>
    <cellStyle name="___compare chart for 188trolleys and 264 trolleys_King's setup schedule 11-11E. Rev D_Q37ReworkProcessUPH50Rev1d0_Q37 Budget UPH120_2line Rev1d9_LH Q22 work book  4" xfId="1893"/>
    <cellStyle name="___compare chart for 188trolleys and 264 trolleys_King's setup schedule 11-11E. Rev D_Q37ReworkProcessUPH50Rev1d0_Q37 Budget UPH120_2line Rev1d9_LH Q22 work book  5" xfId="1894"/>
    <cellStyle name="___compare chart for 188trolleys and 264 trolleys_King's setup schedule 11-11E. Rev D_Q37ReworkProcessUPH50Rev1d0_Q37 Budget UPH120_2line Rev1d9_LH Q22 work book  6" xfId="1895"/>
    <cellStyle name="___compare chart for 188trolleys and 264 trolleys_King's setup schedule 11-11E. Rev D_Q37ReworkProcessUPH50Rev1d0_Q37 Budget UPH120_2line Rev1d9_LH Q22 work book  7" xfId="1896"/>
    <cellStyle name="___compare chart for 188trolleys and 264 trolleys_King's setup schedule 11-11E. Rev D_Q37ReworkProcessUPH50Rev1d0_Q37 Budget UPH120_2line Rev1d9_LH Q22 work book  8" xfId="1897"/>
    <cellStyle name="___compare chart for 188trolleys and 264 trolleys_King's setup schedule 11-11E. Rev D_Q37ReworkProcessUPH50Rev1d0_Q37 Budget UPH120_2line Rev1d9_LH Q22 work book  9" xfId="1898"/>
    <cellStyle name="___compare chart for 188trolleys and 264 trolleys_King's setup schedule 11-11E. Rev D_Q37ReworkProcessUPH50Rev1d0_Q37 Budget UPH120_2line Rev1d9_LH Q77 Readiness v1.4.8" xfId="1899"/>
    <cellStyle name="___compare chart for 188trolleys and 264 trolleys_King's setup schedule 11-11E. Rev D_Q37ReworkProcessUPH50Rev1d0_Q37 Budget UPH120_2line Rev1d9_LH Q77 Readiness v1.4.8 2" xfId="1900"/>
    <cellStyle name="___compare chart for 188trolleys and 264 trolleys_King's setup schedule 11-11E. Rev D_Q37ReworkProcessUPH50Rev1d0_Q37 Budget UPH120_2line Rev1d9_LH Q77 Readiness v1.4.8 3" xfId="1901"/>
    <cellStyle name="___compare chart for 188trolleys and 264 trolleys_King's setup schedule 11-11E. Rev D_Q37ReworkProcessUPH50Rev1d0_Q37 Budget UPH120_2line Rev1d9_LH Q77 Readiness v1.4.8 4" xfId="1902"/>
    <cellStyle name="___compare chart for 188trolleys and 264 trolleys_King's setup schedule 11-11E. Rev D_Q37ReworkProcessUPH50Rev1d0_Q37 Budget UPH120_2line Rev1d9_LH Q77 Readiness v1.4.8 5" xfId="1903"/>
    <cellStyle name="___compare chart for 188trolleys and 264 trolleys_King's setup schedule 11-11E. Rev D_Q37ReworkProcessUPH50Rev1d0_Q37 Budget UPH120_2line Rev1d9_LH Q77 Readiness v1.4.8 6" xfId="1904"/>
    <cellStyle name="___compare chart for 188trolleys and 264 trolleys_King's setup schedule 11-11E. Rev D_Q37ReworkProcessUPH50Rev1d0_Q37 Budget UPH120_2line Rev1d9_LH Q77 Readiness v1.4.8 7" xfId="1905"/>
    <cellStyle name="___compare chart for 188trolleys and 264 trolleys_King's setup schedule 11-11E. Rev D_Q37ReworkProcessUPH50Rev1d0_Q37 Budget UPH120_2line Rev1d9_LH Q77 Readiness v1.4.8 8" xfId="1906"/>
    <cellStyle name="___compare chart for 188trolleys and 264 trolleys_King's setup schedule 11-11E. Rev D_Q37ReworkProcessUPH50Rev1d0_Q37 Budget UPH120_2line Rev1d9_LH Q77 Readiness v1.4.8 9" xfId="1907"/>
    <cellStyle name="___compare chart for 188trolleys and 264 trolleys_King's setup schedule 11-11E. Rev D_Q37ReworkProcessUPH50Rev1d0_Q37 Budget UPH120_2line Rev2d3" xfId="1908"/>
    <cellStyle name="___compare chart for 188trolleys and 264 trolleys_King's setup schedule 11-11E. Rev D_Q37ReworkProcessUPH50Rev1d0_Q37 Budget UPH120_2line Rev2d3 2" xfId="1909"/>
    <cellStyle name="___compare chart for 188trolleys and 264 trolleys_King's setup schedule 11-11E. Rev D_Q37ReworkProcessUPH50Rev1d0_Q37 Budget UPH120_2line Rev2d3 3" xfId="1910"/>
    <cellStyle name="___compare chart for 188trolleys and 264 trolleys_King's setup schedule 11-11E. Rev D_Q37ReworkProcessUPH50Rev1d0_Q37 Budget UPH120_2line Rev2d3 4" xfId="1911"/>
    <cellStyle name="___compare chart for 188trolleys and 264 trolleys_King's setup schedule 11-11E. Rev D_Q37ReworkProcessUPH50Rev1d0_Q37 Budget UPH120_2line Rev2d3 5" xfId="1912"/>
    <cellStyle name="___compare chart for 188trolleys and 264 trolleys_King's setup schedule 11-11E. Rev D_Q37ReworkProcessUPH50Rev1d0_Q37 Budget UPH120_2line Rev2d3 6" xfId="1913"/>
    <cellStyle name="___compare chart for 188trolleys and 264 trolleys_King's setup schedule 11-11E. Rev D_Q37ReworkProcessUPH50Rev1d0_Q37 Budget UPH120_2line Rev2d3 7" xfId="1914"/>
    <cellStyle name="___compare chart for 188trolleys and 264 trolleys_King's setup schedule 11-11E. Rev D_Q37ReworkProcessUPH50Rev1d0_Q37 Budget UPH120_2line Rev2d3 8" xfId="1915"/>
    <cellStyle name="___compare chart for 188trolleys and 264 trolleys_King's setup schedule 11-11E. Rev D_Q37ReworkProcessUPH50Rev1d0_Q37 Budget UPH120_2line Rev2d3 9" xfId="1916"/>
    <cellStyle name="___compare chart for 188trolleys and 264 trolleys_King's setup schedule 11-11E. Rev D_Q37ReworkProcessUPH50Rev1d0_Q37 Budget UPH120_2line Rev2d5" xfId="1917"/>
    <cellStyle name="___compare chart for 188trolleys and 264 trolleys_King's setup schedule 11-11E. Rev D_Q37ReworkProcessUPH50Rev1d0_Q37 Budget UPH120_2line Rev2d5 2" xfId="1918"/>
    <cellStyle name="___compare chart for 188trolleys and 264 trolleys_King's setup schedule 11-11E. Rev D_Q37ReworkProcessUPH50Rev1d0_Q37 Budget UPH120_2line Rev2d5 3" xfId="1919"/>
    <cellStyle name="___compare chart for 188trolleys and 264 trolleys_King's setup schedule 11-11E. Rev D_Q37ReworkProcessUPH50Rev1d0_Q37 Budget UPH120_2line Rev2d5 4" xfId="1920"/>
    <cellStyle name="___compare chart for 188trolleys and 264 trolleys_King's setup schedule 11-11E. Rev D_Q37ReworkProcessUPH50Rev1d0_Q37 Budget UPH120_2line Rev2d5 5" xfId="1921"/>
    <cellStyle name="___compare chart for 188trolleys and 264 trolleys_King's setup schedule 11-11E. Rev D_Q37ReworkProcessUPH50Rev1d0_Q37 Budget UPH120_2line Rev2d5 6" xfId="1922"/>
    <cellStyle name="___compare chart for 188trolleys and 264 trolleys_King's setup schedule 11-11E. Rev D_Q37ReworkProcessUPH50Rev1d0_Q37 Budget UPH120_2line Rev2d5 7" xfId="1923"/>
    <cellStyle name="___compare chart for 188trolleys and 264 trolleys_King's setup schedule 11-11E. Rev D_Q37ReworkProcessUPH50Rev1d0_Q37 Budget UPH120_2line Rev2d5 8" xfId="1924"/>
    <cellStyle name="___compare chart for 188trolleys and 264 trolleys_King's setup schedule 11-11E. Rev D_Q37ReworkProcessUPH50Rev1d0_Q37 Budget UPH120_2line Rev2d5 9" xfId="1925"/>
    <cellStyle name="___Cost_PLS_G4" xfId="1926"/>
    <cellStyle name="___Cost_PLS_G4_N82 bezel (new fixture)flowchart--- 1029" xfId="1927"/>
    <cellStyle name="___Cost_PLS_G4_N82 bezel (new fixture)flowchart--- 1029_B2B4 machine estimation_B250+B425_V0 2(with MAG)" xfId="1928"/>
    <cellStyle name="___Cost_PLS_G4_N82 bezel (new fixture)flowchart--- 1029_B2B4 machine list_0412" xfId="1929"/>
    <cellStyle name="___Cost_PLS_G4_N82 bezel (new fixture)flowchart--- 1029_N90 N94 machine list_0414V01" xfId="1930"/>
    <cellStyle name="___Cost_PLS_G4_N82 bezel (new fixture)flowchart--- 1029_N90 N94 machine list_0414V01-Apple" xfId="1931"/>
    <cellStyle name="___Cost_PLS_G4_N82 bezel (new fixture)flowchart--- 1029_N90 N94 machine list_20110415V02-Apple" xfId="1932"/>
    <cellStyle name="___Cost_PLS_G4_N82 bezel (new fixture)flowchart--- 1029_N90 N94 machine list_20110415V03-Apple" xfId="1933"/>
    <cellStyle name="___Cost_PLS_G4_N82 bezel (new fixture)flowchart--- 1120" xfId="1934"/>
    <cellStyle name="___Cost_PLS_G4_N82 bezel (new fixture)flowchart--- 1120_B2B4 machine estimation_B250+B425_V0 2(with MAG)" xfId="1935"/>
    <cellStyle name="___Cost_PLS_G4_N82 bezel (new fixture)flowchart--- 1120_B2B4 machine list_0412" xfId="1936"/>
    <cellStyle name="___Cost_PLS_G4_N82 bezel (new fixture)flowchart--- 1120_N90 N94 machine list_0414V01" xfId="1937"/>
    <cellStyle name="___Cost_PLS_G4_N82 bezel (new fixture)flowchart--- 1120_N90 N94 machine list_0414V01-Apple" xfId="1938"/>
    <cellStyle name="___Cost_PLS_G4_N82 bezel (new fixture)flowchart--- 1120_N90 N94 machine list_20110415V02-Apple" xfId="1939"/>
    <cellStyle name="___Cost_PLS_G4_N82 bezel (new fixture)flowchart--- 1120_N90 N94 machine list_20110415V03-Apple" xfId="1940"/>
    <cellStyle name="___Cost_PLS_G4_N82 bezel flowchart--- 1210" xfId="1941"/>
    <cellStyle name="___Cost_PLS_G4_N82 bezel flowchart--- 1210_B2B4 machine estimation_B250+B425_V0 2(with MAG)" xfId="1942"/>
    <cellStyle name="___Cost_PLS_G4_N82 bezel flowchart--- 1210_B2B4 machine list_0412" xfId="1943"/>
    <cellStyle name="___Cost_PLS_G4_N82 bezel flowchart--- 1210_N90 N94 machine list_0414V01" xfId="1944"/>
    <cellStyle name="___Cost_PLS_G4_N82 bezel flowchart--- 1210_N90 N94 machine list_0414V01-Apple" xfId="1945"/>
    <cellStyle name="___Cost_PLS_G4_N82 bezel flowchart--- 1210_N90 N94 machine list_20110415V02-Apple" xfId="1946"/>
    <cellStyle name="___Cost_PLS_G4_N82 bezel flowchart--- 1210_N90 N94 machine list_20110415V03-Apple" xfId="1947"/>
    <cellStyle name="___Cost_PLS_G4_N82 Bezel Flowchart_(forEVT1)_r00-071029(1)" xfId="1948"/>
    <cellStyle name="___Cost_PLS_G4_N82 Bezel Flowchart_(forEVT1)_r00-071029(1)_B2B4 machine estimation_B250+B425_V0 2(with MAG)" xfId="1949"/>
    <cellStyle name="___Cost_PLS_G4_N82 Bezel Flowchart_(forEVT1)_r00-071029(1)_B2B4 machine list_0412" xfId="1950"/>
    <cellStyle name="___Cost_PLS_G4_N82 Bezel Flowchart_(forEVT1)_r00-071029(1)_N90 N94 machine list_0414V01" xfId="1951"/>
    <cellStyle name="___Cost_PLS_G4_N82 Bezel Flowchart_(forEVT1)_r00-071029(1)_N90 N94 machine list_0414V01-Apple" xfId="1952"/>
    <cellStyle name="___Cost_PLS_G4_N82 Bezel Flowchart_(forEVT1)_r00-071029(1)_N90 N94 machine list_20110415V02-Apple" xfId="1953"/>
    <cellStyle name="___Cost_PLS_G4_N82 Bezel Flowchart_(forEVT1)_r00-071029(1)_N90 N94 machine list_20110415V03-Apple" xfId="1954"/>
    <cellStyle name="___Cost_PLS_G4_N82_Bezel_Flowchart_EVT1_20071203(1)" xfId="1955"/>
    <cellStyle name="___Cost_PLS_G4_N82_Bezel_Flowchart_EVT1_20071203(1)_B2B4 machine estimation_B250+B425_V0 2(with MAG)" xfId="1956"/>
    <cellStyle name="___Cost_PLS_G4_N82_Bezel_Flowchart_EVT1_20071203(1)_B2B4 machine list_0412" xfId="1957"/>
    <cellStyle name="___Cost_PLS_G4_N82_Bezel_Flowchart_EVT1_20071203(1)_N90 N94 machine list_0414V01" xfId="1958"/>
    <cellStyle name="___Cost_PLS_G4_N82_Bezel_Flowchart_EVT1_20071203(1)_N90 N94 machine list_0414V01-Apple" xfId="1959"/>
    <cellStyle name="___Cost_PLS_G4_N82_Bezel_Flowchart_EVT1_20071203(1)_N90 N94 machine list_20110415V02-Apple" xfId="1960"/>
    <cellStyle name="___Cost_PLS_G4_N82_Bezel_Flowchart_EVT1_20071203(1)_N90 N94 machine list_20110415V03-Apple" xfId="1961"/>
    <cellStyle name="___Cost_PLS_G4_N82_Bezel制程良率_200712032007128102314" xfId="1962"/>
    <cellStyle name="___Cost_PLS_G4_N82_Bezel制程良率_200712032007128102314_B2B4 machine estimation_B250+B425_V0 2(with MAG)" xfId="1963"/>
    <cellStyle name="___Cost_PLS_G4_N82_Bezel制程良率_200712032007128102314_B2B4 machine list_0412" xfId="1964"/>
    <cellStyle name="___Cost_PLS_G4_N82_Bezel制程良率_200712032007128102314_N90 N94 machine list_0414V01" xfId="1965"/>
    <cellStyle name="___Cost_PLS_G4_N82_Bezel制程良率_200712032007128102314_N90 N94 machine list_0414V01-Apple" xfId="1966"/>
    <cellStyle name="___Cost_PLS_G4_N82_Bezel制程良率_200712032007128102314_N90 N94 machine list_20110415V02-Apple" xfId="1967"/>
    <cellStyle name="___Cost_PLS_G4_N82_Bezel制程良率_200712032007128102314_N90 N94 machine list_20110415V03-Apple" xfId="1968"/>
    <cellStyle name="___Cost_PLS_G4_Q49 Cost12-19" xfId="1969"/>
    <cellStyle name="___Cost_PLS_G4_Q49 Cost12-19_N82 bezel (new fixture)flowchart--- 1029" xfId="1970"/>
    <cellStyle name="___Cost_PLS_G4_Q49 Cost12-19_N82 bezel (new fixture)flowchart--- 1029_B2B4 machine estimation_B250+B425_V0 2(with MAG)" xfId="1971"/>
    <cellStyle name="___Cost_PLS_G4_Q49 Cost12-19_N82 bezel (new fixture)flowchart--- 1029_B2B4 machine list_0412" xfId="1972"/>
    <cellStyle name="___Cost_PLS_G4_Q49 Cost12-19_N82 bezel (new fixture)flowchart--- 1029_N90 N94 machine list_0414V01" xfId="1973"/>
    <cellStyle name="___Cost_PLS_G4_Q49 Cost12-19_N82 bezel (new fixture)flowchart--- 1029_N90 N94 machine list_0414V01-Apple" xfId="1974"/>
    <cellStyle name="___Cost_PLS_G4_Q49 Cost12-19_N82 bezel (new fixture)flowchart--- 1029_N90 N94 machine list_20110415V02-Apple" xfId="1975"/>
    <cellStyle name="___Cost_PLS_G4_Q49 Cost12-19_N82 bezel (new fixture)flowchart--- 1029_N90 N94 machine list_20110415V03-Apple" xfId="1976"/>
    <cellStyle name="___Cost_PLS_G4_Q49 Cost12-19_N82 bezel (new fixture)flowchart--- 1120" xfId="1977"/>
    <cellStyle name="___Cost_PLS_G4_Q49 Cost12-19_N82 bezel (new fixture)flowchart--- 1120_B2B4 machine estimation_B250+B425_V0 2(with MAG)" xfId="1978"/>
    <cellStyle name="___Cost_PLS_G4_Q49 Cost12-19_N82 bezel (new fixture)flowchart--- 1120_B2B4 machine list_0412" xfId="1979"/>
    <cellStyle name="___Cost_PLS_G4_Q49 Cost12-19_N82 bezel (new fixture)flowchart--- 1120_N90 N94 machine list_0414V01" xfId="1980"/>
    <cellStyle name="___Cost_PLS_G4_Q49 Cost12-19_N82 bezel (new fixture)flowchart--- 1120_N90 N94 machine list_0414V01-Apple" xfId="1981"/>
    <cellStyle name="___Cost_PLS_G4_Q49 Cost12-19_N82 bezel (new fixture)flowchart--- 1120_N90 N94 machine list_20110415V02-Apple" xfId="1982"/>
    <cellStyle name="___Cost_PLS_G4_Q49 Cost12-19_N82 bezel (new fixture)flowchart--- 1120_N90 N94 machine list_20110415V03-Apple" xfId="1983"/>
    <cellStyle name="___Cost_PLS_G4_Q49 Cost12-19_N82 bezel flowchart--- 1210" xfId="1984"/>
    <cellStyle name="___Cost_PLS_G4_Q49 Cost12-19_N82 bezel flowchart--- 1210_B2B4 machine estimation_B250+B425_V0 2(with MAG)" xfId="1985"/>
    <cellStyle name="___Cost_PLS_G4_Q49 Cost12-19_N82 bezel flowchart--- 1210_B2B4 machine list_0412" xfId="1986"/>
    <cellStyle name="___Cost_PLS_G4_Q49 Cost12-19_N82 bezel flowchart--- 1210_N90 N94 machine list_0414V01" xfId="1987"/>
    <cellStyle name="___Cost_PLS_G4_Q49 Cost12-19_N82 bezel flowchart--- 1210_N90 N94 machine list_0414V01-Apple" xfId="1988"/>
    <cellStyle name="___Cost_PLS_G4_Q49 Cost12-19_N82 bezel flowchart--- 1210_N90 N94 machine list_20110415V02-Apple" xfId="1989"/>
    <cellStyle name="___Cost_PLS_G4_Q49 Cost12-19_N82 bezel flowchart--- 1210_N90 N94 machine list_20110415V03-Apple" xfId="1990"/>
    <cellStyle name="___Cost_PLS_G4_Q49 Cost12-19_N82 Bezel Flowchart_(forEVT1)_r00-071029(1)" xfId="1991"/>
    <cellStyle name="___Cost_PLS_G4_Q49 Cost12-19_N82 Bezel Flowchart_(forEVT1)_r00-071029(1)_B2B4 machine estimation_B250+B425_V0 2(with MAG)" xfId="1992"/>
    <cellStyle name="___Cost_PLS_G4_Q49 Cost12-19_N82 Bezel Flowchart_(forEVT1)_r00-071029(1)_B2B4 machine list_0412" xfId="1993"/>
    <cellStyle name="___Cost_PLS_G4_Q49 Cost12-19_N82 Bezel Flowchart_(forEVT1)_r00-071029(1)_N90 N94 machine list_0414V01" xfId="1994"/>
    <cellStyle name="___Cost_PLS_G4_Q49 Cost12-19_N82 Bezel Flowchart_(forEVT1)_r00-071029(1)_N90 N94 machine list_0414V01-Apple" xfId="1995"/>
    <cellStyle name="___Cost_PLS_G4_Q49 Cost12-19_N82 Bezel Flowchart_(forEVT1)_r00-071029(1)_N90 N94 machine list_20110415V02-Apple" xfId="1996"/>
    <cellStyle name="___Cost_PLS_G4_Q49 Cost12-19_N82 Bezel Flowchart_(forEVT1)_r00-071029(1)_N90 N94 machine list_20110415V03-Apple" xfId="1997"/>
    <cellStyle name="___Cost_PLS_G4_Q49 Cost12-19_N82_Bezel_Flowchart_EVT1_20071203(1)" xfId="1998"/>
    <cellStyle name="___Cost_PLS_G4_Q49 Cost12-19_N82_Bezel_Flowchart_EVT1_20071203(1)_B2B4 machine estimation_B250+B425_V0 2(with MAG)" xfId="1999"/>
    <cellStyle name="___Cost_PLS_G4_Q49 Cost12-19_N82_Bezel_Flowchart_EVT1_20071203(1)_B2B4 machine list_0412" xfId="2000"/>
    <cellStyle name="___Cost_PLS_G4_Q49 Cost12-19_N82_Bezel_Flowchart_EVT1_20071203(1)_N90 N94 machine list_0414V01" xfId="2001"/>
    <cellStyle name="___Cost_PLS_G4_Q49 Cost12-19_N82_Bezel_Flowchart_EVT1_20071203(1)_N90 N94 machine list_0414V01-Apple" xfId="2002"/>
    <cellStyle name="___Cost_PLS_G4_Q49 Cost12-19_N82_Bezel_Flowchart_EVT1_20071203(1)_N90 N94 machine list_20110415V02-Apple" xfId="2003"/>
    <cellStyle name="___Cost_PLS_G4_Q49 Cost12-19_N82_Bezel_Flowchart_EVT1_20071203(1)_N90 N94 machine list_20110415V03-Apple" xfId="2004"/>
    <cellStyle name="___Cost_PLS_G4_Q49 Cost12-19_N82_Bezel制程良率_200712032007128102314" xfId="2005"/>
    <cellStyle name="___Cost_PLS_G4_Q49 Cost12-19_N82_Bezel制程良率_200712032007128102314_B2B4 machine estimation_B250+B425_V0 2(with MAG)" xfId="2006"/>
    <cellStyle name="___Cost_PLS_G4_Q49 Cost12-19_N82_Bezel制程良率_200712032007128102314_B2B4 machine list_0412" xfId="2007"/>
    <cellStyle name="___Cost_PLS_G4_Q49 Cost12-19_N82_Bezel制程良率_200712032007128102314_N90 N94 machine list_0414V01" xfId="2008"/>
    <cellStyle name="___Cost_PLS_G4_Q49 Cost12-19_N82_Bezel制程良率_200712032007128102314_N90 N94 machine list_0414V01-Apple" xfId="2009"/>
    <cellStyle name="___Cost_PLS_G4_Q49 Cost12-19_N82_Bezel制程良率_200712032007128102314_N90 N94 machine list_20110415V02-Apple" xfId="2010"/>
    <cellStyle name="___Cost_PLS_G4_Q49 Cost12-19_N82_Bezel制程良率_200712032007128102314_N90 N94 machine list_20110415V03-Apple" xfId="2011"/>
    <cellStyle name="___Cost_PLS_G4_Q49 Cost12-19_Q88 cost quote" xfId="2012"/>
    <cellStyle name="___Cost_PLS_G4_Q88 cost quote" xfId="2013"/>
    <cellStyle name="___CPK__" xfId="2014"/>
    <cellStyle name="___CPK__ 10" xfId="2015"/>
    <cellStyle name="___CPK__ 11" xfId="2016"/>
    <cellStyle name="___CPK__ 12" xfId="2017"/>
    <cellStyle name="___CPK__ 13" xfId="2018"/>
    <cellStyle name="___CPK__ 2" xfId="2019"/>
    <cellStyle name="___CPK__ 2 2" xfId="2020"/>
    <cellStyle name="___CPK__ 3" xfId="2021"/>
    <cellStyle name="___CPK__ 4" xfId="2022"/>
    <cellStyle name="___CPK__ 5" xfId="2023"/>
    <cellStyle name="___CPK__ 6" xfId="2024"/>
    <cellStyle name="___CPK__ 7" xfId="2025"/>
    <cellStyle name="___CPK__ 8" xfId="2026"/>
    <cellStyle name="___CPK__ 9" xfId="2027"/>
    <cellStyle name="___Czech P62 Capacity Plan V1" xfId="2028"/>
    <cellStyle name="___Czech P62 Capacity Plan V1 2" xfId="2029"/>
    <cellStyle name="___Czech P62 Capacity Plan V1 3" xfId="2030"/>
    <cellStyle name="___Czech P62 Capacity Plan V1 4" xfId="2031"/>
    <cellStyle name="___Czech P62 Capacity Plan V1 5" xfId="2032"/>
    <cellStyle name="___Czech P62 Capacity Plan V1 6" xfId="2033"/>
    <cellStyle name="___Czech P62 Capacity Plan V1 7" xfId="2034"/>
    <cellStyle name="___Czech P62 Capacity Plan V1 8" xfId="2035"/>
    <cellStyle name="___Czech P62 Capacity Plan V1 9" xfId="2036"/>
    <cellStyle name="___Czech P62 Capacity Plan V1_Equipment List 12" xfId="2037"/>
    <cellStyle name="___Czech P62 Capacity Plan V1_Equipment List 12 2" xfId="2038"/>
    <cellStyle name="___Czech P62 Capacity Plan V1_Equipment List 12 3" xfId="2039"/>
    <cellStyle name="___Czech P62 Capacity Plan V1_Equipment List 12 4" xfId="2040"/>
    <cellStyle name="___Czech P62 Capacity Plan V1_Equipment List 12 5" xfId="2041"/>
    <cellStyle name="___Czech P62 Capacity Plan V1_Equipment List 12 6" xfId="2042"/>
    <cellStyle name="___Czech P62 Capacity Plan V1_Equipment List 12 7" xfId="2043"/>
    <cellStyle name="___Czech P62 Capacity Plan V1_Equipment List 12 8" xfId="2044"/>
    <cellStyle name="___Czech P62 Capacity Plan V1_Equipment List 12 9" xfId="2045"/>
    <cellStyle name="___Czech P62 Capacity Plan V1_P58B capacity plan    2003-01-03" xfId="2046"/>
    <cellStyle name="___Czech P62 Capacity Plan V1_P58B capacity plan    2003-01-03 2" xfId="2047"/>
    <cellStyle name="___Czech P62 Capacity Plan V1_P58B capacity plan    2003-01-03 3" xfId="2048"/>
    <cellStyle name="___Czech P62 Capacity Plan V1_P58B capacity plan    2003-01-03 4" xfId="2049"/>
    <cellStyle name="___Czech P62 Capacity Plan V1_P58B capacity plan    2003-01-03 5" xfId="2050"/>
    <cellStyle name="___Czech P62 Capacity Plan V1_P58B capacity plan    2003-01-03 6" xfId="2051"/>
    <cellStyle name="___Czech P62 Capacity Plan V1_P58B capacity plan    2003-01-03 7" xfId="2052"/>
    <cellStyle name="___Czech P62 Capacity Plan V1_P58B capacity plan    2003-01-03 8" xfId="2053"/>
    <cellStyle name="___Czech P62 Capacity Plan V1_P58B capacity plan    2003-01-03 9" xfId="2054"/>
    <cellStyle name="___Czech P62 Capacity Plan V1_P58B capacity plan   REV.B2002-12-25" xfId="2055"/>
    <cellStyle name="___Czech P62 Capacity Plan V1_P58B capacity plan   REV.B2002-12-25 2" xfId="2056"/>
    <cellStyle name="___Czech P62 Capacity Plan V1_P58B capacity plan   REV.B2002-12-25 3" xfId="2057"/>
    <cellStyle name="___Czech P62 Capacity Plan V1_P58B capacity plan   REV.B2002-12-25 4" xfId="2058"/>
    <cellStyle name="___Czech P62 Capacity Plan V1_P58B capacity plan   REV.B2002-12-25 5" xfId="2059"/>
    <cellStyle name="___Czech P62 Capacity Plan V1_P58B capacity plan   REV.B2002-12-25 6" xfId="2060"/>
    <cellStyle name="___Czech P62 Capacity Plan V1_P58B capacity plan   REV.B2002-12-25 7" xfId="2061"/>
    <cellStyle name="___Czech P62 Capacity Plan V1_P58B capacity plan   REV.B2002-12-25 8" xfId="2062"/>
    <cellStyle name="___Czech P62 Capacity Plan V1_P58B capacity plan   REV.B2002-12-25 9" xfId="2063"/>
    <cellStyle name="___Czech P62 Capacity Plan V1_P58B line reconfiguration milestone" xfId="2064"/>
    <cellStyle name="___Czech P62 Capacity Plan V1_P58B Project Report 03-01-07" xfId="2065"/>
    <cellStyle name="___Czech P62 Capacity Plan V1_P58B Project Report 1.16.03" xfId="2066"/>
    <cellStyle name="___Czech P62 Capacity Plan V1_P58B Project Report 1.16.03 2" xfId="2067"/>
    <cellStyle name="___Czech P62 Capacity Plan V1_P58B Project Report 1.16.03 3" xfId="2068"/>
    <cellStyle name="___Czech P62 Capacity Plan V1_P58B Project Report 1.16.03 4" xfId="2069"/>
    <cellStyle name="___Czech P62 Capacity Plan V1_P58B Project Report 1.16.03 5" xfId="2070"/>
    <cellStyle name="___Czech P62 Capacity Plan V1_P58B Project Report 1.16.03 6" xfId="2071"/>
    <cellStyle name="___Czech P62 Capacity Plan V1_P58B Project Report 1.16.03 7" xfId="2072"/>
    <cellStyle name="___Czech P62 Capacity Plan V1_P58B Project Report 1.16.03 8" xfId="2073"/>
    <cellStyle name="___Czech P62 Capacity Plan V1_P58B Project Report 1.16.03 9" xfId="2074"/>
    <cellStyle name="___Czech P62 Capacity Plan V1_P58B Project Report 1.25New.03" xfId="2075"/>
    <cellStyle name="___Czech P62 Capacity Plan V1_P58B Project Report 1.25New.03 2" xfId="2076"/>
    <cellStyle name="___Czech P62 Capacity Plan V1_P58B Project Report 1.25New.03 3" xfId="2077"/>
    <cellStyle name="___Czech P62 Capacity Plan V1_P58B Project Report 1.25New.03 4" xfId="2078"/>
    <cellStyle name="___Czech P62 Capacity Plan V1_P58B Project Report 1.25New.03 5" xfId="2079"/>
    <cellStyle name="___Czech P62 Capacity Plan V1_P58B Project Report 1.25New.03 6" xfId="2080"/>
    <cellStyle name="___Czech P62 Capacity Plan V1_P58B Project Report 1.25New.03 7" xfId="2081"/>
    <cellStyle name="___Czech P62 Capacity Plan V1_P58B Project Report 1.25New.03 8" xfId="2082"/>
    <cellStyle name="___Czech P62 Capacity Plan V1_P58B Project Report 1.25New.03 9" xfId="2083"/>
    <cellStyle name="___Czech P62 Capacity Plan V1_P58B Project Report 1.25New.03_Q37 EVT Investment Workbook V1.2_0401" xfId="2084"/>
    <cellStyle name="___Czech P62 Capacity Plan V1_P58B Project Report 12.17" xfId="2085"/>
    <cellStyle name="___Czech P62 Capacity Plan V1_P58B PVT  Engineering Preparation" xfId="2086"/>
    <cellStyle name="___Czech P62 Capacity Plan V1_P58B_UPH50Equipmentnewline" xfId="2087"/>
    <cellStyle name="___Czech P62 Capacity Plan V1_Q37 EVT Eng. Workbook V1.0_0331" xfId="2088"/>
    <cellStyle name="___Czech P62 Capacity Plan V1_Q37 EVT Incremental Equipment List for 30UPH V1.0_0329" xfId="2089"/>
    <cellStyle name="___Czech P62 Capacity Plan V1_Q37 EVT Incremental Equipment List for 30UPH V1.0_0329_1" xfId="2090"/>
    <cellStyle name="___Czech P62 Capacity Plan V1_Q37 EVT Incremental Equipment List for 30UPH V1.0_0329_1 2" xfId="2091"/>
    <cellStyle name="___Czech P62 Capacity Plan V1_Q37 EVT Incremental Equipment List for 30UPH V1.0_0329_1 3" xfId="2092"/>
    <cellStyle name="___Czech P62 Capacity Plan V1_Q37 EVT Incremental Equipment List for 30UPH V1.0_0329_1 4" xfId="2093"/>
    <cellStyle name="___Czech P62 Capacity Plan V1_Q37 EVT Incremental Equipment List for 30UPH V1.0_0329_1 5" xfId="2094"/>
    <cellStyle name="___Czech P62 Capacity Plan V1_Q37 EVT Incremental Equipment List for 30UPH V1.0_0329_1 6" xfId="2095"/>
    <cellStyle name="___Czech P62 Capacity Plan V1_Q37 EVT Incremental Equipment List for 30UPH V1.0_0329_1 7" xfId="2096"/>
    <cellStyle name="___Czech P62 Capacity Plan V1_Q37 EVT Incremental Equipment List for 30UPH V1.0_0329_1 8" xfId="2097"/>
    <cellStyle name="___Czech P62 Capacity Plan V1_Q37 EVT Incremental Equipment List for 30UPH V1.0_0329_1 9" xfId="2098"/>
    <cellStyle name="___Czech P62 Capacity Plan V1_Q37 EVT Incremental Equipment List for 30UPH V1.1_0331" xfId="2099"/>
    <cellStyle name="___Czech P62 Capacity Plan V1_Q37 EVT Incremental Equipment List for 30UPH V1.1_0331 2" xfId="2100"/>
    <cellStyle name="___Czech P62 Capacity Plan V1_Q37 EVT Incremental Equipment List for 30UPH V1.1_0331 3" xfId="2101"/>
    <cellStyle name="___Czech P62 Capacity Plan V1_Q37 EVT Incremental Equipment List for 30UPH V1.1_0331 4" xfId="2102"/>
    <cellStyle name="___Czech P62 Capacity Plan V1_Q37 EVT Incremental Equipment List for 30UPH V1.1_0331 5" xfId="2103"/>
    <cellStyle name="___Czech P62 Capacity Plan V1_Q37 EVT Incremental Equipment List for 30UPH V1.1_0331 6" xfId="2104"/>
    <cellStyle name="___Czech P62 Capacity Plan V1_Q37 EVT Incremental Equipment List for 30UPH V1.1_0331 7" xfId="2105"/>
    <cellStyle name="___Czech P62 Capacity Plan V1_Q37 EVT Incremental Equipment List for 30UPH V1.1_0331 8" xfId="2106"/>
    <cellStyle name="___Czech P62 Capacity Plan V1_Q37 EVT Incremental Equipment List for 30UPH V1.1_0331 9" xfId="2107"/>
    <cellStyle name="___Czech P62 Capacity Plan V1_Q37 EVT Investment Workbook V1.2_0401" xfId="2108"/>
    <cellStyle name="___Czech P62 Capacity Plan V1_Q37_P58B_L4_UPH50EList_1d3" xfId="2109"/>
    <cellStyle name="___Czech P62 Capacity Plan V1_Q37_P58B_UPH50EList_1d2" xfId="2110"/>
    <cellStyle name="___Czech P62 Capacity Plan V1_Q37_P58B_UPH50EList_1d2 2" xfId="2111"/>
    <cellStyle name="___Czech P62 Capacity Plan V1_Q37_P58B_UPH50EList_1d2 3" xfId="2112"/>
    <cellStyle name="___Czech P62 Capacity Plan V1_Q37_P58B_UPH50EList_1d2 4" xfId="2113"/>
    <cellStyle name="___Czech P62 Capacity Plan V1_Q37_P58B_UPH50EList_1d2 5" xfId="2114"/>
    <cellStyle name="___Czech P62 Capacity Plan V1_Q37_P58B_UPH50EList_1d2 6" xfId="2115"/>
    <cellStyle name="___Czech P62 Capacity Plan V1_Q37_P58B_UPH50EList_1d2 7" xfId="2116"/>
    <cellStyle name="___Czech P62 Capacity Plan V1_Q37_P58B_UPH50EList_1d2 8" xfId="2117"/>
    <cellStyle name="___Czech P62 Capacity Plan V1_Q37_P58B_UPH50EList_1d2 9" xfId="2118"/>
    <cellStyle name="___Czech P62 Capacity Plan V1_Q37CapacityPlanRev0d2" xfId="2119"/>
    <cellStyle name="___Czech P62 Capacity Plan V1_Q37CapacityPlanRev0d5" xfId="2120"/>
    <cellStyle name="___Czech P62 Capacity Plan V1_Q37CapacityPlanRev0d7" xfId="2121"/>
    <cellStyle name="___Czech P62 Capacity Plan V1_Q37EFList_UPH180_Rev02" xfId="2122"/>
    <cellStyle name="___Czech P62 Capacity Plan V1_Q37EFList_UPH180_Rev02_Q37CapacityPlanRev0d2" xfId="2123"/>
    <cellStyle name="___Czech P62 Capacity Plan V1_Q37EFList_UPH180_Rev02_Q37CapacityPlanRev0d2 2" xfId="2124"/>
    <cellStyle name="___Czech P62 Capacity Plan V1_Q37EFList_UPH180_Rev02_Q37CapacityPlanRev0d2 3" xfId="2125"/>
    <cellStyle name="___Czech P62 Capacity Plan V1_Q37EFList_UPH180_Rev02_Q37CapacityPlanRev0d2 4" xfId="2126"/>
    <cellStyle name="___Czech P62 Capacity Plan V1_Q37EFList_UPH180_Rev02_Q37CapacityPlanRev0d2 5" xfId="2127"/>
    <cellStyle name="___Czech P62 Capacity Plan V1_Q37EFList_UPH180_Rev02_Q37CapacityPlanRev0d2 6" xfId="2128"/>
    <cellStyle name="___Czech P62 Capacity Plan V1_Q37EFList_UPH180_Rev02_Q37CapacityPlanRev0d2 7" xfId="2129"/>
    <cellStyle name="___Czech P62 Capacity Plan V1_Q37EFList_UPH180_Rev02_Q37CapacityPlanRev0d2 8" xfId="2130"/>
    <cellStyle name="___Czech P62 Capacity Plan V1_Q37EFList_UPH180_Rev02_Q37CapacityPlanRev0d2 9" xfId="2131"/>
    <cellStyle name="___Czech P62 Capacity Plan V1_Q37EFList_UPH180_Rev02_Q37CapacityPlanRev0d5" xfId="2132"/>
    <cellStyle name="___Czech P62 Capacity Plan V1_Q37EFList_UPH180_Rev02_Q37CapacityPlanRev0d5 2" xfId="2133"/>
    <cellStyle name="___Czech P62 Capacity Plan V1_Q37EFList_UPH180_Rev02_Q37CapacityPlanRev0d5 3" xfId="2134"/>
    <cellStyle name="___Czech P62 Capacity Plan V1_Q37EFList_UPH180_Rev02_Q37CapacityPlanRev0d5 4" xfId="2135"/>
    <cellStyle name="___Czech P62 Capacity Plan V1_Q37EFList_UPH180_Rev02_Q37CapacityPlanRev0d5 5" xfId="2136"/>
    <cellStyle name="___Czech P62 Capacity Plan V1_Q37EFList_UPH180_Rev02_Q37CapacityPlanRev0d5 6" xfId="2137"/>
    <cellStyle name="___Czech P62 Capacity Plan V1_Q37EFList_UPH180_Rev02_Q37CapacityPlanRev0d5 7" xfId="2138"/>
    <cellStyle name="___Czech P62 Capacity Plan V1_Q37EFList_UPH180_Rev02_Q37CapacityPlanRev0d5 8" xfId="2139"/>
    <cellStyle name="___Czech P62 Capacity Plan V1_Q37EFList_UPH180_Rev02_Q37CapacityPlanRev0d5 9" xfId="2140"/>
    <cellStyle name="___Czech P62 Capacity Plan V1_Q37EFList_UPH180_Rev02_Q37CapacityPlanRev0d7" xfId="2141"/>
    <cellStyle name="___Czech P62 Capacity Plan V1_Q37EFList_UPH180_Rev02_Q37CapacityPlanRev0d7 2" xfId="2142"/>
    <cellStyle name="___Czech P62 Capacity Plan V1_Q37EFList_UPH180_Rev02_Q37CapacityPlanRev0d7 3" xfId="2143"/>
    <cellStyle name="___Czech P62 Capacity Plan V1_Q37EFList_UPH180_Rev02_Q37CapacityPlanRev0d7 4" xfId="2144"/>
    <cellStyle name="___Czech P62 Capacity Plan V1_Q37EFList_UPH180_Rev02_Q37CapacityPlanRev0d7 5" xfId="2145"/>
    <cellStyle name="___Czech P62 Capacity Plan V1_Q37EFList_UPH180_Rev02_Q37CapacityPlanRev0d7 6" xfId="2146"/>
    <cellStyle name="___Czech P62 Capacity Plan V1_Q37EFList_UPH180_Rev02_Q37CapacityPlanRev0d7 7" xfId="2147"/>
    <cellStyle name="___Czech P62 Capacity Plan V1_Q37EFList_UPH180_Rev02_Q37CapacityPlanRev0d7 8" xfId="2148"/>
    <cellStyle name="___Czech P62 Capacity Plan V1_Q37EFList_UPH180_Rev02_Q37CapacityPlanRev0d7 9" xfId="2149"/>
    <cellStyle name="___Czech P62 Capacity Plan V1_Q37L1_EFList_UPH180_Rev03" xfId="2150"/>
    <cellStyle name="___Czech P62 Capacity Plan V1_Q37L2_EFList_UPH100_Rev01" xfId="2151"/>
    <cellStyle name="___Czech P62 Capacity Plan V1_Q37ProcessUPH100May7Rev1d0" xfId="2152"/>
    <cellStyle name="___Czech P62 Capacity Plan V1_Q37ProcessUPH100May7Rev1d0 2" xfId="2153"/>
    <cellStyle name="___Czech P62 Capacity Plan V1_Q37ProcessUPH100May7Rev1d0 3" xfId="2154"/>
    <cellStyle name="___Czech P62 Capacity Plan V1_Q37ProcessUPH100May7Rev1d0 4" xfId="2155"/>
    <cellStyle name="___Czech P62 Capacity Plan V1_Q37ProcessUPH100May7Rev1d0 5" xfId="2156"/>
    <cellStyle name="___Czech P62 Capacity Plan V1_Q37ProcessUPH100May7Rev1d0 6" xfId="2157"/>
    <cellStyle name="___Czech P62 Capacity Plan V1_Q37ProcessUPH100May7Rev1d0 7" xfId="2158"/>
    <cellStyle name="___Czech P62 Capacity Plan V1_Q37ProcessUPH100May7Rev1d0 8" xfId="2159"/>
    <cellStyle name="___Czech P62 Capacity Plan V1_Q37ProcessUPH100May7Rev1d0 9" xfId="2160"/>
    <cellStyle name="___Czech P62 Capacity Plan V1_Q37ProcessUPH150_20030426" xfId="2161"/>
    <cellStyle name="___Czech P62 Capacity Plan V1_Q37ProcessUPH150_20030426 2" xfId="2162"/>
    <cellStyle name="___Czech P62 Capacity Plan V1_Q37ProcessUPH150_20030426 3" xfId="2163"/>
    <cellStyle name="___Czech P62 Capacity Plan V1_Q37ProcessUPH150_20030426 4" xfId="2164"/>
    <cellStyle name="___Czech P62 Capacity Plan V1_Q37ProcessUPH150_20030426 5" xfId="2165"/>
    <cellStyle name="___Czech P62 Capacity Plan V1_Q37ProcessUPH150_20030426 6" xfId="2166"/>
    <cellStyle name="___Czech P62 Capacity Plan V1_Q37ProcessUPH150_20030426 7" xfId="2167"/>
    <cellStyle name="___Czech P62 Capacity Plan V1_Q37ProcessUPH150_20030426 8" xfId="2168"/>
    <cellStyle name="___Czech P62 Capacity Plan V1_Q37ProcessUPH150_20030426 9" xfId="2169"/>
    <cellStyle name="___Czech P62 Capacity Plan V1_Q37ReworkProcessUPH50Rev1d0" xfId="2170"/>
    <cellStyle name="___Czech P62 Capacity Plan V1_Q37ReworkProcessUPH50Rev1d0 2" xfId="2171"/>
    <cellStyle name="___Czech P62 Capacity Plan V1_Q37ReworkProcessUPH50Rev1d0 3" xfId="2172"/>
    <cellStyle name="___Czech P62 Capacity Plan V1_Q37ReworkProcessUPH50Rev1d0 4" xfId="2173"/>
    <cellStyle name="___Czech P62 Capacity Plan V1_Q37ReworkProcessUPH50Rev1d0 5" xfId="2174"/>
    <cellStyle name="___Czech P62 Capacity Plan V1_Q37ReworkProcessUPH50Rev1d0 6" xfId="2175"/>
    <cellStyle name="___Czech P62 Capacity Plan V1_Q37ReworkProcessUPH50Rev1d0 7" xfId="2176"/>
    <cellStyle name="___Czech P62 Capacity Plan V1_Q37ReworkProcessUPH50Rev1d0 8" xfId="2177"/>
    <cellStyle name="___Czech P62 Capacity Plan V1_Q37ReworkProcessUPH50Rev1d0 9" xfId="2178"/>
    <cellStyle name="___Czech P62 Capacity Plan V1_Q37UPH180BudgetRev0d1" xfId="2179"/>
    <cellStyle name="___Czech P62 Capacity Plan V1_Q37UPH180BudgetRev0d1 2" xfId="2180"/>
    <cellStyle name="___Czech P62 Capacity Plan V1_Q37UPH180BudgetRev0d1 3" xfId="2181"/>
    <cellStyle name="___Czech P62 Capacity Plan V1_Q37UPH180BudgetRev0d1 4" xfId="2182"/>
    <cellStyle name="___Czech P62 Capacity Plan V1_Q37UPH180BudgetRev0d1 5" xfId="2183"/>
    <cellStyle name="___Czech P62 Capacity Plan V1_Q37UPH180BudgetRev0d1 6" xfId="2184"/>
    <cellStyle name="___Czech P62 Capacity Plan V1_Q37UPH180BudgetRev0d1 7" xfId="2185"/>
    <cellStyle name="___Czech P62 Capacity Plan V1_Q37UPH180BudgetRev0d1 8" xfId="2186"/>
    <cellStyle name="___Czech P62 Capacity Plan V1_Q37UPH180BudgetRev0d1 9" xfId="2187"/>
    <cellStyle name="___El Cap BOM" xfId="2188"/>
    <cellStyle name="___EOL  CZ DTV FOR P51 " xfId="2189"/>
    <cellStyle name="___G4 training" xfId="2190"/>
    <cellStyle name="___G4 training 2" xfId="2191"/>
    <cellStyle name="___G4 training 3" xfId="2192"/>
    <cellStyle name="___G4 training 4" xfId="2193"/>
    <cellStyle name="___G4 training 5" xfId="2194"/>
    <cellStyle name="___G4 training 6" xfId="2195"/>
    <cellStyle name="___G4 training 7" xfId="2196"/>
    <cellStyle name="___G4 training 8" xfId="2197"/>
    <cellStyle name="___G4 training 9" xfId="2198"/>
    <cellStyle name="___G4 training_30" xfId="2199"/>
    <cellStyle name="___G4 training_30 2" xfId="2200"/>
    <cellStyle name="___G4 training_30 3" xfId="2201"/>
    <cellStyle name="___G4 training_30 4" xfId="2202"/>
    <cellStyle name="___G4 training_30 5" xfId="2203"/>
    <cellStyle name="___G4 training_30 6" xfId="2204"/>
    <cellStyle name="___G4 training_30 7" xfId="2205"/>
    <cellStyle name="___G4 training_30 8" xfId="2206"/>
    <cellStyle name="___G4 training_30 9" xfId="2207"/>
    <cellStyle name="___G4 training_30_LH Q22 work book " xfId="2208"/>
    <cellStyle name="___G4 training_30_LH Q22 work book  2" xfId="2209"/>
    <cellStyle name="___G4 training_30_LH Q22 work book  3" xfId="2210"/>
    <cellStyle name="___G4 training_30_LH Q22 work book  4" xfId="2211"/>
    <cellStyle name="___G4 training_30_LH Q22 work book  5" xfId="2212"/>
    <cellStyle name="___G4 training_30_LH Q22 work book  6" xfId="2213"/>
    <cellStyle name="___G4 training_30_LH Q22 work book  7" xfId="2214"/>
    <cellStyle name="___G4 training_30_LH Q22 work book  8" xfId="2215"/>
    <cellStyle name="___G4 training_30_LH Q22 work book  9" xfId="2216"/>
    <cellStyle name="___G4 training_30_LH Q77 Readiness v1.4.8" xfId="2217"/>
    <cellStyle name="___G4 training_30_LH Q77 Readiness v1.4.8 2" xfId="2218"/>
    <cellStyle name="___G4 training_30_LH Q77 Readiness v1.4.8 3" xfId="2219"/>
    <cellStyle name="___G4 training_30_LH Q77 Readiness v1.4.8 4" xfId="2220"/>
    <cellStyle name="___G4 training_30_LH Q77 Readiness v1.4.8 5" xfId="2221"/>
    <cellStyle name="___G4 training_30_LH Q77 Readiness v1.4.8 6" xfId="2222"/>
    <cellStyle name="___G4 training_30_LH Q77 Readiness v1.4.8 7" xfId="2223"/>
    <cellStyle name="___G4 training_30_LH Q77 Readiness v1.4.8 8" xfId="2224"/>
    <cellStyle name="___G4 training_30_LH Q77 Readiness v1.4.8 9" xfId="2225"/>
    <cellStyle name="___G4 training_30_Q37 Budget UPH120_2line Rev1d9" xfId="2226"/>
    <cellStyle name="___G4 training_30_Q37 Budget UPH120_2line Rev1d9 2" xfId="2227"/>
    <cellStyle name="___G4 training_30_Q37 Budget UPH120_2line Rev1d9 3" xfId="2228"/>
    <cellStyle name="___G4 training_30_Q37 Budget UPH120_2line Rev1d9 4" xfId="2229"/>
    <cellStyle name="___G4 training_30_Q37 Budget UPH120_2line Rev1d9 5" xfId="2230"/>
    <cellStyle name="___G4 training_30_Q37 Budget UPH120_2line Rev1d9 6" xfId="2231"/>
    <cellStyle name="___G4 training_30_Q37 Budget UPH120_2line Rev1d9 7" xfId="2232"/>
    <cellStyle name="___G4 training_30_Q37 Budget UPH120_2line Rev1d9 8" xfId="2233"/>
    <cellStyle name="___G4 training_30_Q37 Budget UPH120_2line Rev1d9 9" xfId="2234"/>
    <cellStyle name="___G4 training_30_Q37 Budget UPH120_2line Rev1d9_LH Q22 work book " xfId="2235"/>
    <cellStyle name="___G4 training_30_Q37 Budget UPH120_2line Rev1d9_LH Q22 work book  2" xfId="2236"/>
    <cellStyle name="___G4 training_30_Q37 Budget UPH120_2line Rev1d9_LH Q22 work book  3" xfId="2237"/>
    <cellStyle name="___G4 training_30_Q37 Budget UPH120_2line Rev1d9_LH Q22 work book  4" xfId="2238"/>
    <cellStyle name="___G4 training_30_Q37 Budget UPH120_2line Rev1d9_LH Q22 work book  5" xfId="2239"/>
    <cellStyle name="___G4 training_30_Q37 Budget UPH120_2line Rev1d9_LH Q22 work book  6" xfId="2240"/>
    <cellStyle name="___G4 training_30_Q37 Budget UPH120_2line Rev1d9_LH Q22 work book  7" xfId="2241"/>
    <cellStyle name="___G4 training_30_Q37 Budget UPH120_2line Rev1d9_LH Q22 work book  8" xfId="2242"/>
    <cellStyle name="___G4 training_30_Q37 Budget UPH120_2line Rev1d9_LH Q22 work book  9" xfId="2243"/>
    <cellStyle name="___G4 training_30_Q37 Budget UPH120_2line Rev1d9_LH Q77 Readiness v1.4.8" xfId="2244"/>
    <cellStyle name="___G4 training_30_Q37 Budget UPH120_2line Rev1d9_LH Q77 Readiness v1.4.8 2" xfId="2245"/>
    <cellStyle name="___G4 training_30_Q37 Budget UPH120_2line Rev1d9_LH Q77 Readiness v1.4.8 3" xfId="2246"/>
    <cellStyle name="___G4 training_30_Q37 Budget UPH120_2line Rev1d9_LH Q77 Readiness v1.4.8 4" xfId="2247"/>
    <cellStyle name="___G4 training_30_Q37 Budget UPH120_2line Rev1d9_LH Q77 Readiness v1.4.8 5" xfId="2248"/>
    <cellStyle name="___G4 training_30_Q37 Budget UPH120_2line Rev1d9_LH Q77 Readiness v1.4.8 6" xfId="2249"/>
    <cellStyle name="___G4 training_30_Q37 Budget UPH120_2line Rev1d9_LH Q77 Readiness v1.4.8 7" xfId="2250"/>
    <cellStyle name="___G4 training_30_Q37 Budget UPH120_2line Rev1d9_LH Q77 Readiness v1.4.8 8" xfId="2251"/>
    <cellStyle name="___G4 training_30_Q37 Budget UPH120_2line Rev1d9_LH Q77 Readiness v1.4.8 9" xfId="2252"/>
    <cellStyle name="___G4 training_30_Q37 Budget UPH120_2line Rev2d3" xfId="2253"/>
    <cellStyle name="___G4 training_30_Q37 Budget UPH120_2line Rev2d3 2" xfId="2254"/>
    <cellStyle name="___G4 training_30_Q37 Budget UPH120_2line Rev2d3 3" xfId="2255"/>
    <cellStyle name="___G4 training_30_Q37 Budget UPH120_2line Rev2d3 4" xfId="2256"/>
    <cellStyle name="___G4 training_30_Q37 Budget UPH120_2line Rev2d3 5" xfId="2257"/>
    <cellStyle name="___G4 training_30_Q37 Budget UPH120_2line Rev2d3 6" xfId="2258"/>
    <cellStyle name="___G4 training_30_Q37 Budget UPH120_2line Rev2d3 7" xfId="2259"/>
    <cellStyle name="___G4 training_30_Q37 Budget UPH120_2line Rev2d3 8" xfId="2260"/>
    <cellStyle name="___G4 training_30_Q37 Budget UPH120_2line Rev2d3 9" xfId="2261"/>
    <cellStyle name="___G4 training_30_Q37 Budget UPH120_2line Rev2d5" xfId="2262"/>
    <cellStyle name="___G4 training_30_Q37 Budget UPH120_2line Rev2d5 2" xfId="2263"/>
    <cellStyle name="___G4 training_30_Q37 Budget UPH120_2line Rev2d5 3" xfId="2264"/>
    <cellStyle name="___G4 training_30_Q37 Budget UPH120_2line Rev2d5 4" xfId="2265"/>
    <cellStyle name="___G4 training_30_Q37 Budget UPH120_2line Rev2d5 5" xfId="2266"/>
    <cellStyle name="___G4 training_30_Q37 Budget UPH120_2line Rev2d5 6" xfId="2267"/>
    <cellStyle name="___G4 training_30_Q37 Budget UPH120_2line Rev2d5 7" xfId="2268"/>
    <cellStyle name="___G4 training_30_Q37 Budget UPH120_2line Rev2d5 8" xfId="2269"/>
    <cellStyle name="___G4 training_30_Q37 Budget UPH120_2line Rev2d5 9" xfId="2270"/>
    <cellStyle name="___G4 training_Equipment List 12" xfId="2271"/>
    <cellStyle name="___G4 training_Equipment List 12 2" xfId="2272"/>
    <cellStyle name="___G4 training_Equipment List 12 3" xfId="2273"/>
    <cellStyle name="___G4 training_Equipment List 12 4" xfId="2274"/>
    <cellStyle name="___G4 training_Equipment List 12 5" xfId="2275"/>
    <cellStyle name="___G4 training_Equipment List 12 6" xfId="2276"/>
    <cellStyle name="___G4 training_Equipment List 12 7" xfId="2277"/>
    <cellStyle name="___G4 training_Equipment List 12 8" xfId="2278"/>
    <cellStyle name="___G4 training_Equipment List 12 9" xfId="2279"/>
    <cellStyle name="___G4 training_Equipment List 12_LH Q22 work book " xfId="2280"/>
    <cellStyle name="___G4 training_Equipment List 12_LH Q22 work book  2" xfId="2281"/>
    <cellStyle name="___G4 training_Equipment List 12_LH Q22 work book  3" xfId="2282"/>
    <cellStyle name="___G4 training_Equipment List 12_LH Q22 work book  4" xfId="2283"/>
    <cellStyle name="___G4 training_Equipment List 12_LH Q22 work book  5" xfId="2284"/>
    <cellStyle name="___G4 training_Equipment List 12_LH Q22 work book  6" xfId="2285"/>
    <cellStyle name="___G4 training_Equipment List 12_LH Q22 work book  7" xfId="2286"/>
    <cellStyle name="___G4 training_Equipment List 12_LH Q22 work book  8" xfId="2287"/>
    <cellStyle name="___G4 training_Equipment List 12_LH Q22 work book  9" xfId="2288"/>
    <cellStyle name="___G4 training_Equipment List 12_LH Q77 Readiness v1.4.8" xfId="2289"/>
    <cellStyle name="___G4 training_Equipment List 12_LH Q77 Readiness v1.4.8 2" xfId="2290"/>
    <cellStyle name="___G4 training_Equipment List 12_LH Q77 Readiness v1.4.8 3" xfId="2291"/>
    <cellStyle name="___G4 training_Equipment List 12_LH Q77 Readiness v1.4.8 4" xfId="2292"/>
    <cellStyle name="___G4 training_Equipment List 12_LH Q77 Readiness v1.4.8 5" xfId="2293"/>
    <cellStyle name="___G4 training_Equipment List 12_LH Q77 Readiness v1.4.8 6" xfId="2294"/>
    <cellStyle name="___G4 training_Equipment List 12_LH Q77 Readiness v1.4.8 7" xfId="2295"/>
    <cellStyle name="___G4 training_Equipment List 12_LH Q77 Readiness v1.4.8 8" xfId="2296"/>
    <cellStyle name="___G4 training_Equipment List 12_LH Q77 Readiness v1.4.8 9" xfId="2297"/>
    <cellStyle name="___G4 training_Equipment List 12_Q37 Budget UPH120_2line Rev1d9" xfId="2298"/>
    <cellStyle name="___G4 training_Equipment List 12_Q37 Budget UPH120_2line Rev1d9 2" xfId="2299"/>
    <cellStyle name="___G4 training_Equipment List 12_Q37 Budget UPH120_2line Rev1d9 3" xfId="2300"/>
    <cellStyle name="___G4 training_Equipment List 12_Q37 Budget UPH120_2line Rev1d9 4" xfId="2301"/>
    <cellStyle name="___G4 training_Equipment List 12_Q37 Budget UPH120_2line Rev1d9 5" xfId="2302"/>
    <cellStyle name="___G4 training_Equipment List 12_Q37 Budget UPH120_2line Rev1d9 6" xfId="2303"/>
    <cellStyle name="___G4 training_Equipment List 12_Q37 Budget UPH120_2line Rev1d9 7" xfId="2304"/>
    <cellStyle name="___G4 training_Equipment List 12_Q37 Budget UPH120_2line Rev1d9 8" xfId="2305"/>
    <cellStyle name="___G4 training_Equipment List 12_Q37 Budget UPH120_2line Rev1d9 9" xfId="2306"/>
    <cellStyle name="___G4 training_Equipment List 12_Q37 Budget UPH120_2line Rev1d9_LH Q22 work book " xfId="2307"/>
    <cellStyle name="___G4 training_Equipment List 12_Q37 Budget UPH120_2line Rev1d9_LH Q22 work book  2" xfId="2308"/>
    <cellStyle name="___G4 training_Equipment List 12_Q37 Budget UPH120_2line Rev1d9_LH Q22 work book  3" xfId="2309"/>
    <cellStyle name="___G4 training_Equipment List 12_Q37 Budget UPH120_2line Rev1d9_LH Q22 work book  4" xfId="2310"/>
    <cellStyle name="___G4 training_Equipment List 12_Q37 Budget UPH120_2line Rev1d9_LH Q22 work book  5" xfId="2311"/>
    <cellStyle name="___G4 training_Equipment List 12_Q37 Budget UPH120_2line Rev1d9_LH Q22 work book  6" xfId="2312"/>
    <cellStyle name="___G4 training_Equipment List 12_Q37 Budget UPH120_2line Rev1d9_LH Q22 work book  7" xfId="2313"/>
    <cellStyle name="___G4 training_Equipment List 12_Q37 Budget UPH120_2line Rev1d9_LH Q22 work book  8" xfId="2314"/>
    <cellStyle name="___G4 training_Equipment List 12_Q37 Budget UPH120_2line Rev1d9_LH Q22 work book  9" xfId="2315"/>
    <cellStyle name="___G4 training_Equipment List 12_Q37 Budget UPH120_2line Rev1d9_LH Q77 Readiness v1.4.8" xfId="2316"/>
    <cellStyle name="___G4 training_Equipment List 12_Q37 Budget UPH120_2line Rev1d9_LH Q77 Readiness v1.4.8 2" xfId="2317"/>
    <cellStyle name="___G4 training_Equipment List 12_Q37 Budget UPH120_2line Rev1d9_LH Q77 Readiness v1.4.8 3" xfId="2318"/>
    <cellStyle name="___G4 training_Equipment List 12_Q37 Budget UPH120_2line Rev1d9_LH Q77 Readiness v1.4.8 4" xfId="2319"/>
    <cellStyle name="___G4 training_Equipment List 12_Q37 Budget UPH120_2line Rev1d9_LH Q77 Readiness v1.4.8 5" xfId="2320"/>
    <cellStyle name="___G4 training_Equipment List 12_Q37 Budget UPH120_2line Rev1d9_LH Q77 Readiness v1.4.8 6" xfId="2321"/>
    <cellStyle name="___G4 training_Equipment List 12_Q37 Budget UPH120_2line Rev1d9_LH Q77 Readiness v1.4.8 7" xfId="2322"/>
    <cellStyle name="___G4 training_Equipment List 12_Q37 Budget UPH120_2line Rev1d9_LH Q77 Readiness v1.4.8 8" xfId="2323"/>
    <cellStyle name="___G4 training_Equipment List 12_Q37 Budget UPH120_2line Rev1d9_LH Q77 Readiness v1.4.8 9" xfId="2324"/>
    <cellStyle name="___G4 training_Equipment List 12_Q37 Budget UPH120_2line Rev2d3" xfId="2325"/>
    <cellStyle name="___G4 training_Equipment List 12_Q37 Budget UPH120_2line Rev2d3 2" xfId="2326"/>
    <cellStyle name="___G4 training_Equipment List 12_Q37 Budget UPH120_2line Rev2d3 3" xfId="2327"/>
    <cellStyle name="___G4 training_Equipment List 12_Q37 Budget UPH120_2line Rev2d3 4" xfId="2328"/>
    <cellStyle name="___G4 training_Equipment List 12_Q37 Budget UPH120_2line Rev2d3 5" xfId="2329"/>
    <cellStyle name="___G4 training_Equipment List 12_Q37 Budget UPH120_2line Rev2d3 6" xfId="2330"/>
    <cellStyle name="___G4 training_Equipment List 12_Q37 Budget UPH120_2line Rev2d3 7" xfId="2331"/>
    <cellStyle name="___G4 training_Equipment List 12_Q37 Budget UPH120_2line Rev2d3 8" xfId="2332"/>
    <cellStyle name="___G4 training_Equipment List 12_Q37 Budget UPH120_2line Rev2d3 9" xfId="2333"/>
    <cellStyle name="___G4 training_Equipment List 12_Q37 Budget UPH120_2line Rev2d5" xfId="2334"/>
    <cellStyle name="___G4 training_Equipment List 12_Q37 Budget UPH120_2line Rev2d5 2" xfId="2335"/>
    <cellStyle name="___G4 training_Equipment List 12_Q37 Budget UPH120_2line Rev2d5 3" xfId="2336"/>
    <cellStyle name="___G4 training_Equipment List 12_Q37 Budget UPH120_2line Rev2d5 4" xfId="2337"/>
    <cellStyle name="___G4 training_Equipment List 12_Q37 Budget UPH120_2line Rev2d5 5" xfId="2338"/>
    <cellStyle name="___G4 training_Equipment List 12_Q37 Budget UPH120_2line Rev2d5 6" xfId="2339"/>
    <cellStyle name="___G4 training_Equipment List 12_Q37 Budget UPH120_2line Rev2d5 7" xfId="2340"/>
    <cellStyle name="___G4 training_Equipment List 12_Q37 Budget UPH120_2line Rev2d5 8" xfId="2341"/>
    <cellStyle name="___G4 training_Equipment List 12_Q37 Budget UPH120_2line Rev2d5 9" xfId="2342"/>
    <cellStyle name="___G4 training_LH Q22 work book " xfId="2343"/>
    <cellStyle name="___G4 training_LH Q22 work book  2" xfId="2344"/>
    <cellStyle name="___G4 training_LH Q22 work book  3" xfId="2345"/>
    <cellStyle name="___G4 training_LH Q22 work book  4" xfId="2346"/>
    <cellStyle name="___G4 training_LH Q22 work book  5" xfId="2347"/>
    <cellStyle name="___G4 training_LH Q22 work book  6" xfId="2348"/>
    <cellStyle name="___G4 training_LH Q22 work book  7" xfId="2349"/>
    <cellStyle name="___G4 training_LH Q22 work book  8" xfId="2350"/>
    <cellStyle name="___G4 training_LH Q22 work book  9" xfId="2351"/>
    <cellStyle name="___G4 training_LH Q77 Readiness v1.4.8" xfId="2352"/>
    <cellStyle name="___G4 training_LH Q77 Readiness v1.4.8 2" xfId="2353"/>
    <cellStyle name="___G4 training_LH Q77 Readiness v1.4.8 3" xfId="2354"/>
    <cellStyle name="___G4 training_LH Q77 Readiness v1.4.8 4" xfId="2355"/>
    <cellStyle name="___G4 training_LH Q77 Readiness v1.4.8 5" xfId="2356"/>
    <cellStyle name="___G4 training_LH Q77 Readiness v1.4.8 6" xfId="2357"/>
    <cellStyle name="___G4 training_LH Q77 Readiness v1.4.8 7" xfId="2358"/>
    <cellStyle name="___G4 training_LH Q77 Readiness v1.4.8 8" xfId="2359"/>
    <cellStyle name="___G4 training_LH Q77 Readiness v1.4.8 9" xfId="2360"/>
    <cellStyle name="___G4 training_P58B Project Report 1.16.03" xfId="2361"/>
    <cellStyle name="___G4 training_P58B Project Report 1.16.03 2" xfId="2362"/>
    <cellStyle name="___G4 training_P58B Project Report 1.16.03 3" xfId="2363"/>
    <cellStyle name="___G4 training_P58B Project Report 1.16.03 4" xfId="2364"/>
    <cellStyle name="___G4 training_P58B Project Report 1.16.03 5" xfId="2365"/>
    <cellStyle name="___G4 training_P58B Project Report 1.16.03 6" xfId="2366"/>
    <cellStyle name="___G4 training_P58B Project Report 1.16.03 7" xfId="2367"/>
    <cellStyle name="___G4 training_P58B Project Report 1.16.03 8" xfId="2368"/>
    <cellStyle name="___G4 training_P58B Project Report 1.16.03 9" xfId="2369"/>
    <cellStyle name="___G4 training_P58B Project Report 1.16.03_LH Q22 work book " xfId="2370"/>
    <cellStyle name="___G4 training_P58B Project Report 1.16.03_LH Q22 work book  2" xfId="2371"/>
    <cellStyle name="___G4 training_P58B Project Report 1.16.03_LH Q22 work book  3" xfId="2372"/>
    <cellStyle name="___G4 training_P58B Project Report 1.16.03_LH Q22 work book  4" xfId="2373"/>
    <cellStyle name="___G4 training_P58B Project Report 1.16.03_LH Q22 work book  5" xfId="2374"/>
    <cellStyle name="___G4 training_P58B Project Report 1.16.03_LH Q22 work book  6" xfId="2375"/>
    <cellStyle name="___G4 training_P58B Project Report 1.16.03_LH Q22 work book  7" xfId="2376"/>
    <cellStyle name="___G4 training_P58B Project Report 1.16.03_LH Q22 work book  8" xfId="2377"/>
    <cellStyle name="___G4 training_P58B Project Report 1.16.03_LH Q22 work book  9" xfId="2378"/>
    <cellStyle name="___G4 training_P58B Project Report 1.16.03_LH Q77 Readiness v1.4.8" xfId="2379"/>
    <cellStyle name="___G4 training_P58B Project Report 1.16.03_LH Q77 Readiness v1.4.8 2" xfId="2380"/>
    <cellStyle name="___G4 training_P58B Project Report 1.16.03_LH Q77 Readiness v1.4.8 3" xfId="2381"/>
    <cellStyle name="___G4 training_P58B Project Report 1.16.03_LH Q77 Readiness v1.4.8 4" xfId="2382"/>
    <cellStyle name="___G4 training_P58B Project Report 1.16.03_LH Q77 Readiness v1.4.8 5" xfId="2383"/>
    <cellStyle name="___G4 training_P58B Project Report 1.16.03_LH Q77 Readiness v1.4.8 6" xfId="2384"/>
    <cellStyle name="___G4 training_P58B Project Report 1.16.03_LH Q77 Readiness v1.4.8 7" xfId="2385"/>
    <cellStyle name="___G4 training_P58B Project Report 1.16.03_LH Q77 Readiness v1.4.8 8" xfId="2386"/>
    <cellStyle name="___G4 training_P58B Project Report 1.16.03_LH Q77 Readiness v1.4.8 9" xfId="2387"/>
    <cellStyle name="___G4 training_P58B Project Report 1.16.03_Q37 Budget UPH120_2line Rev1d9" xfId="2388"/>
    <cellStyle name="___G4 training_P58B Project Report 1.16.03_Q37 Budget UPH120_2line Rev1d9 2" xfId="2389"/>
    <cellStyle name="___G4 training_P58B Project Report 1.16.03_Q37 Budget UPH120_2line Rev1d9 3" xfId="2390"/>
    <cellStyle name="___G4 training_P58B Project Report 1.16.03_Q37 Budget UPH120_2line Rev1d9 4" xfId="2391"/>
    <cellStyle name="___G4 training_P58B Project Report 1.16.03_Q37 Budget UPH120_2line Rev1d9 5" xfId="2392"/>
    <cellStyle name="___G4 training_P58B Project Report 1.16.03_Q37 Budget UPH120_2line Rev1d9 6" xfId="2393"/>
    <cellStyle name="___G4 training_P58B Project Report 1.16.03_Q37 Budget UPH120_2line Rev1d9 7" xfId="2394"/>
    <cellStyle name="___G4 training_P58B Project Report 1.16.03_Q37 Budget UPH120_2line Rev1d9 8" xfId="2395"/>
    <cellStyle name="___G4 training_P58B Project Report 1.16.03_Q37 Budget UPH120_2line Rev1d9 9" xfId="2396"/>
    <cellStyle name="___G4 training_P58B Project Report 1.16.03_Q37 Budget UPH120_2line Rev1d9_LH Q22 work book " xfId="2397"/>
    <cellStyle name="___G4 training_P58B Project Report 1.16.03_Q37 Budget UPH120_2line Rev1d9_LH Q22 work book  2" xfId="2398"/>
    <cellStyle name="___G4 training_P58B Project Report 1.16.03_Q37 Budget UPH120_2line Rev1d9_LH Q22 work book  3" xfId="2399"/>
    <cellStyle name="___G4 training_P58B Project Report 1.16.03_Q37 Budget UPH120_2line Rev1d9_LH Q22 work book  4" xfId="2400"/>
    <cellStyle name="___G4 training_P58B Project Report 1.16.03_Q37 Budget UPH120_2line Rev1d9_LH Q22 work book  5" xfId="2401"/>
    <cellStyle name="___G4 training_P58B Project Report 1.16.03_Q37 Budget UPH120_2line Rev1d9_LH Q22 work book  6" xfId="2402"/>
    <cellStyle name="___G4 training_P58B Project Report 1.16.03_Q37 Budget UPH120_2line Rev1d9_LH Q22 work book  7" xfId="2403"/>
    <cellStyle name="___G4 training_P58B Project Report 1.16.03_Q37 Budget UPH120_2line Rev1d9_LH Q22 work book  8" xfId="2404"/>
    <cellStyle name="___G4 training_P58B Project Report 1.16.03_Q37 Budget UPH120_2line Rev1d9_LH Q22 work book  9" xfId="2405"/>
    <cellStyle name="___G4 training_P58B Project Report 1.16.03_Q37 Budget UPH120_2line Rev1d9_LH Q77 Readiness v1.4.8" xfId="2406"/>
    <cellStyle name="___G4 training_P58B Project Report 1.16.03_Q37 Budget UPH120_2line Rev1d9_LH Q77 Readiness v1.4.8 2" xfId="2407"/>
    <cellStyle name="___G4 training_P58B Project Report 1.16.03_Q37 Budget UPH120_2line Rev1d9_LH Q77 Readiness v1.4.8 3" xfId="2408"/>
    <cellStyle name="___G4 training_P58B Project Report 1.16.03_Q37 Budget UPH120_2line Rev1d9_LH Q77 Readiness v1.4.8 4" xfId="2409"/>
    <cellStyle name="___G4 training_P58B Project Report 1.16.03_Q37 Budget UPH120_2line Rev1d9_LH Q77 Readiness v1.4.8 5" xfId="2410"/>
    <cellStyle name="___G4 training_P58B Project Report 1.16.03_Q37 Budget UPH120_2line Rev1d9_LH Q77 Readiness v1.4.8 6" xfId="2411"/>
    <cellStyle name="___G4 training_P58B Project Report 1.16.03_Q37 Budget UPH120_2line Rev1d9_LH Q77 Readiness v1.4.8 7" xfId="2412"/>
    <cellStyle name="___G4 training_P58B Project Report 1.16.03_Q37 Budget UPH120_2line Rev1d9_LH Q77 Readiness v1.4.8 8" xfId="2413"/>
    <cellStyle name="___G4 training_P58B Project Report 1.16.03_Q37 Budget UPH120_2line Rev1d9_LH Q77 Readiness v1.4.8 9" xfId="2414"/>
    <cellStyle name="___G4 training_P58B Project Report 1.16.03_Q37 Budget UPH120_2line Rev2d3" xfId="2415"/>
    <cellStyle name="___G4 training_P58B Project Report 1.16.03_Q37 Budget UPH120_2line Rev2d3 2" xfId="2416"/>
    <cellStyle name="___G4 training_P58B Project Report 1.16.03_Q37 Budget UPH120_2line Rev2d3 3" xfId="2417"/>
    <cellStyle name="___G4 training_P58B Project Report 1.16.03_Q37 Budget UPH120_2line Rev2d3 4" xfId="2418"/>
    <cellStyle name="___G4 training_P58B Project Report 1.16.03_Q37 Budget UPH120_2line Rev2d3 5" xfId="2419"/>
    <cellStyle name="___G4 training_P58B Project Report 1.16.03_Q37 Budget UPH120_2line Rev2d3 6" xfId="2420"/>
    <cellStyle name="___G4 training_P58B Project Report 1.16.03_Q37 Budget UPH120_2line Rev2d3 7" xfId="2421"/>
    <cellStyle name="___G4 training_P58B Project Report 1.16.03_Q37 Budget UPH120_2line Rev2d3 8" xfId="2422"/>
    <cellStyle name="___G4 training_P58B Project Report 1.16.03_Q37 Budget UPH120_2line Rev2d3 9" xfId="2423"/>
    <cellStyle name="___G4 training_P58B Project Report 1.16.03_Q37 Budget UPH120_2line Rev2d5" xfId="2424"/>
    <cellStyle name="___G4 training_P58B Project Report 1.16.03_Q37 Budget UPH120_2line Rev2d5 2" xfId="2425"/>
    <cellStyle name="___G4 training_P58B Project Report 1.16.03_Q37 Budget UPH120_2line Rev2d5 3" xfId="2426"/>
    <cellStyle name="___G4 training_P58B Project Report 1.16.03_Q37 Budget UPH120_2line Rev2d5 4" xfId="2427"/>
    <cellStyle name="___G4 training_P58B Project Report 1.16.03_Q37 Budget UPH120_2line Rev2d5 5" xfId="2428"/>
    <cellStyle name="___G4 training_P58B Project Report 1.16.03_Q37 Budget UPH120_2line Rev2d5 6" xfId="2429"/>
    <cellStyle name="___G4 training_P58B Project Report 1.16.03_Q37 Budget UPH120_2line Rev2d5 7" xfId="2430"/>
    <cellStyle name="___G4 training_P58B Project Report 1.16.03_Q37 Budget UPH120_2line Rev2d5 8" xfId="2431"/>
    <cellStyle name="___G4 training_P58B Project Report 1.16.03_Q37 Budget UPH120_2line Rev2d5 9" xfId="2432"/>
    <cellStyle name="___G4 training_P58B Project Report 1.25New.03" xfId="2433"/>
    <cellStyle name="___G4 training_P58B Project Report 1.25New.03 2" xfId="2434"/>
    <cellStyle name="___G4 training_P58B Project Report 1.25New.03 3" xfId="2435"/>
    <cellStyle name="___G4 training_P58B Project Report 1.25New.03 4" xfId="2436"/>
    <cellStyle name="___G4 training_P58B Project Report 1.25New.03 5" xfId="2437"/>
    <cellStyle name="___G4 training_P58B Project Report 1.25New.03 6" xfId="2438"/>
    <cellStyle name="___G4 training_P58B Project Report 1.25New.03 7" xfId="2439"/>
    <cellStyle name="___G4 training_P58B Project Report 1.25New.03 8" xfId="2440"/>
    <cellStyle name="___G4 training_P58B Project Report 1.25New.03 9" xfId="2441"/>
    <cellStyle name="___G4 training_P58B Project Report 1.25New.03_LH Q22 work book " xfId="2442"/>
    <cellStyle name="___G4 training_P58B Project Report 1.25New.03_LH Q22 work book  2" xfId="2443"/>
    <cellStyle name="___G4 training_P58B Project Report 1.25New.03_LH Q22 work book  3" xfId="2444"/>
    <cellStyle name="___G4 training_P58B Project Report 1.25New.03_LH Q22 work book  4" xfId="2445"/>
    <cellStyle name="___G4 training_P58B Project Report 1.25New.03_LH Q22 work book  5" xfId="2446"/>
    <cellStyle name="___G4 training_P58B Project Report 1.25New.03_LH Q22 work book  6" xfId="2447"/>
    <cellStyle name="___G4 training_P58B Project Report 1.25New.03_LH Q22 work book  7" xfId="2448"/>
    <cellStyle name="___G4 training_P58B Project Report 1.25New.03_LH Q22 work book  8" xfId="2449"/>
    <cellStyle name="___G4 training_P58B Project Report 1.25New.03_LH Q22 work book  9" xfId="2450"/>
    <cellStyle name="___G4 training_P58B Project Report 1.25New.03_LH Q77 Readiness v1.4.8" xfId="2451"/>
    <cellStyle name="___G4 training_P58B Project Report 1.25New.03_LH Q77 Readiness v1.4.8 2" xfId="2452"/>
    <cellStyle name="___G4 training_P58B Project Report 1.25New.03_LH Q77 Readiness v1.4.8 3" xfId="2453"/>
    <cellStyle name="___G4 training_P58B Project Report 1.25New.03_LH Q77 Readiness v1.4.8 4" xfId="2454"/>
    <cellStyle name="___G4 training_P58B Project Report 1.25New.03_LH Q77 Readiness v1.4.8 5" xfId="2455"/>
    <cellStyle name="___G4 training_P58B Project Report 1.25New.03_LH Q77 Readiness v1.4.8 6" xfId="2456"/>
    <cellStyle name="___G4 training_P58B Project Report 1.25New.03_LH Q77 Readiness v1.4.8 7" xfId="2457"/>
    <cellStyle name="___G4 training_P58B Project Report 1.25New.03_LH Q77 Readiness v1.4.8 8" xfId="2458"/>
    <cellStyle name="___G4 training_P58B Project Report 1.25New.03_LH Q77 Readiness v1.4.8 9" xfId="2459"/>
    <cellStyle name="___G4 training_P58B Project Report 1.25New.03_Q37 Budget UPH120_2line Rev1d9" xfId="2460"/>
    <cellStyle name="___G4 training_P58B Project Report 1.25New.03_Q37 Budget UPH120_2line Rev1d9 2" xfId="2461"/>
    <cellStyle name="___G4 training_P58B Project Report 1.25New.03_Q37 Budget UPH120_2line Rev1d9 3" xfId="2462"/>
    <cellStyle name="___G4 training_P58B Project Report 1.25New.03_Q37 Budget UPH120_2line Rev1d9 4" xfId="2463"/>
    <cellStyle name="___G4 training_P58B Project Report 1.25New.03_Q37 Budget UPH120_2line Rev1d9 5" xfId="2464"/>
    <cellStyle name="___G4 training_P58B Project Report 1.25New.03_Q37 Budget UPH120_2line Rev1d9 6" xfId="2465"/>
    <cellStyle name="___G4 training_P58B Project Report 1.25New.03_Q37 Budget UPH120_2line Rev1d9 7" xfId="2466"/>
    <cellStyle name="___G4 training_P58B Project Report 1.25New.03_Q37 Budget UPH120_2line Rev1d9 8" xfId="2467"/>
    <cellStyle name="___G4 training_P58B Project Report 1.25New.03_Q37 Budget UPH120_2line Rev1d9 9" xfId="2468"/>
    <cellStyle name="___G4 training_P58B Project Report 1.25New.03_Q37 Budget UPH120_2line Rev1d9_LH Q22 work book " xfId="2469"/>
    <cellStyle name="___G4 training_P58B Project Report 1.25New.03_Q37 Budget UPH120_2line Rev1d9_LH Q22 work book  2" xfId="2470"/>
    <cellStyle name="___G4 training_P58B Project Report 1.25New.03_Q37 Budget UPH120_2line Rev1d9_LH Q22 work book  3" xfId="2471"/>
    <cellStyle name="___G4 training_P58B Project Report 1.25New.03_Q37 Budget UPH120_2line Rev1d9_LH Q22 work book  4" xfId="2472"/>
    <cellStyle name="___G4 training_P58B Project Report 1.25New.03_Q37 Budget UPH120_2line Rev1d9_LH Q22 work book  5" xfId="2473"/>
    <cellStyle name="___G4 training_P58B Project Report 1.25New.03_Q37 Budget UPH120_2line Rev1d9_LH Q22 work book  6" xfId="2474"/>
    <cellStyle name="___G4 training_P58B Project Report 1.25New.03_Q37 Budget UPH120_2line Rev1d9_LH Q22 work book  7" xfId="2475"/>
    <cellStyle name="___G4 training_P58B Project Report 1.25New.03_Q37 Budget UPH120_2line Rev1d9_LH Q22 work book  8" xfId="2476"/>
    <cellStyle name="___G4 training_P58B Project Report 1.25New.03_Q37 Budget UPH120_2line Rev1d9_LH Q22 work book  9" xfId="2477"/>
    <cellStyle name="___G4 training_P58B Project Report 1.25New.03_Q37 Budget UPH120_2line Rev1d9_LH Q77 Readiness v1.4.8" xfId="2478"/>
    <cellStyle name="___G4 training_P58B Project Report 1.25New.03_Q37 Budget UPH120_2line Rev1d9_LH Q77 Readiness v1.4.8 2" xfId="2479"/>
    <cellStyle name="___G4 training_P58B Project Report 1.25New.03_Q37 Budget UPH120_2line Rev1d9_LH Q77 Readiness v1.4.8 3" xfId="2480"/>
    <cellStyle name="___G4 training_P58B Project Report 1.25New.03_Q37 Budget UPH120_2line Rev1d9_LH Q77 Readiness v1.4.8 4" xfId="2481"/>
    <cellStyle name="___G4 training_P58B Project Report 1.25New.03_Q37 Budget UPH120_2line Rev1d9_LH Q77 Readiness v1.4.8 5" xfId="2482"/>
    <cellStyle name="___G4 training_P58B Project Report 1.25New.03_Q37 Budget UPH120_2line Rev1d9_LH Q77 Readiness v1.4.8 6" xfId="2483"/>
    <cellStyle name="___G4 training_P58B Project Report 1.25New.03_Q37 Budget UPH120_2line Rev1d9_LH Q77 Readiness v1.4.8 7" xfId="2484"/>
    <cellStyle name="___G4 training_P58B Project Report 1.25New.03_Q37 Budget UPH120_2line Rev1d9_LH Q77 Readiness v1.4.8 8" xfId="2485"/>
    <cellStyle name="___G4 training_P58B Project Report 1.25New.03_Q37 Budget UPH120_2line Rev1d9_LH Q77 Readiness v1.4.8 9" xfId="2486"/>
    <cellStyle name="___G4 training_P58B Project Report 1.25New.03_Q37 Budget UPH120_2line Rev2d3" xfId="2487"/>
    <cellStyle name="___G4 training_P58B Project Report 1.25New.03_Q37 Budget UPH120_2line Rev2d3 2" xfId="2488"/>
    <cellStyle name="___G4 training_P58B Project Report 1.25New.03_Q37 Budget UPH120_2line Rev2d3 3" xfId="2489"/>
    <cellStyle name="___G4 training_P58B Project Report 1.25New.03_Q37 Budget UPH120_2line Rev2d3 4" xfId="2490"/>
    <cellStyle name="___G4 training_P58B Project Report 1.25New.03_Q37 Budget UPH120_2line Rev2d3 5" xfId="2491"/>
    <cellStyle name="___G4 training_P58B Project Report 1.25New.03_Q37 Budget UPH120_2line Rev2d3 6" xfId="2492"/>
    <cellStyle name="___G4 training_P58B Project Report 1.25New.03_Q37 Budget UPH120_2line Rev2d3 7" xfId="2493"/>
    <cellStyle name="___G4 training_P58B Project Report 1.25New.03_Q37 Budget UPH120_2line Rev2d3 8" xfId="2494"/>
    <cellStyle name="___G4 training_P58B Project Report 1.25New.03_Q37 Budget UPH120_2line Rev2d3 9" xfId="2495"/>
    <cellStyle name="___G4 training_P58B Project Report 1.25New.03_Q37 Budget UPH120_2line Rev2d5" xfId="2496"/>
    <cellStyle name="___G4 training_P58B Project Report 1.25New.03_Q37 Budget UPH120_2line Rev2d5 2" xfId="2497"/>
    <cellStyle name="___G4 training_P58B Project Report 1.25New.03_Q37 Budget UPH120_2line Rev2d5 3" xfId="2498"/>
    <cellStyle name="___G4 training_P58B Project Report 1.25New.03_Q37 Budget UPH120_2line Rev2d5 4" xfId="2499"/>
    <cellStyle name="___G4 training_P58B Project Report 1.25New.03_Q37 Budget UPH120_2line Rev2d5 5" xfId="2500"/>
    <cellStyle name="___G4 training_P58B Project Report 1.25New.03_Q37 Budget UPH120_2line Rev2d5 6" xfId="2501"/>
    <cellStyle name="___G4 training_P58B Project Report 1.25New.03_Q37 Budget UPH120_2line Rev2d5 7" xfId="2502"/>
    <cellStyle name="___G4 training_P58B Project Report 1.25New.03_Q37 Budget UPH120_2line Rev2d5 8" xfId="2503"/>
    <cellStyle name="___G4 training_P58B Project Report 1.25New.03_Q37 Budget UPH120_2line Rev2d5 9" xfId="2504"/>
    <cellStyle name="___G4 training_P58B Project Report 12.17" xfId="2505"/>
    <cellStyle name="___G4 training_P58B Project Report 12.17 2" xfId="2506"/>
    <cellStyle name="___G4 training_P58B Project Report 12.17 3" xfId="2507"/>
    <cellStyle name="___G4 training_P58B Project Report 12.17 4" xfId="2508"/>
    <cellStyle name="___G4 training_P58B Project Report 12.17 5" xfId="2509"/>
    <cellStyle name="___G4 training_P58B Project Report 12.17 6" xfId="2510"/>
    <cellStyle name="___G4 training_P58B Project Report 12.17 7" xfId="2511"/>
    <cellStyle name="___G4 training_P58B Project Report 12.17 8" xfId="2512"/>
    <cellStyle name="___G4 training_P58B Project Report 12.17 9" xfId="2513"/>
    <cellStyle name="___G4 training_P58B Project Report 12.17_LH Q22 work book " xfId="2514"/>
    <cellStyle name="___G4 training_P58B Project Report 12.17_LH Q22 work book  2" xfId="2515"/>
    <cellStyle name="___G4 training_P58B Project Report 12.17_LH Q22 work book  3" xfId="2516"/>
    <cellStyle name="___G4 training_P58B Project Report 12.17_LH Q22 work book  4" xfId="2517"/>
    <cellStyle name="___G4 training_P58B Project Report 12.17_LH Q22 work book  5" xfId="2518"/>
    <cellStyle name="___G4 training_P58B Project Report 12.17_LH Q22 work book  6" xfId="2519"/>
    <cellStyle name="___G4 training_P58B Project Report 12.17_LH Q22 work book  7" xfId="2520"/>
    <cellStyle name="___G4 training_P58B Project Report 12.17_LH Q22 work book  8" xfId="2521"/>
    <cellStyle name="___G4 training_P58B Project Report 12.17_LH Q22 work book  9" xfId="2522"/>
    <cellStyle name="___G4 training_P58B Project Report 12.17_LH Q77 Readiness v1.4.8" xfId="2523"/>
    <cellStyle name="___G4 training_P58B Project Report 12.17_LH Q77 Readiness v1.4.8 2" xfId="2524"/>
    <cellStyle name="___G4 training_P58B Project Report 12.17_LH Q77 Readiness v1.4.8 3" xfId="2525"/>
    <cellStyle name="___G4 training_P58B Project Report 12.17_LH Q77 Readiness v1.4.8 4" xfId="2526"/>
    <cellStyle name="___G4 training_P58B Project Report 12.17_LH Q77 Readiness v1.4.8 5" xfId="2527"/>
    <cellStyle name="___G4 training_P58B Project Report 12.17_LH Q77 Readiness v1.4.8 6" xfId="2528"/>
    <cellStyle name="___G4 training_P58B Project Report 12.17_LH Q77 Readiness v1.4.8 7" xfId="2529"/>
    <cellStyle name="___G4 training_P58B Project Report 12.17_LH Q77 Readiness v1.4.8 8" xfId="2530"/>
    <cellStyle name="___G4 training_P58B Project Report 12.17_LH Q77 Readiness v1.4.8 9" xfId="2531"/>
    <cellStyle name="___G4 training_P58B Project Report 12.17_Q37 Budget UPH120_2line Rev1d9" xfId="2532"/>
    <cellStyle name="___G4 training_P58B Project Report 12.17_Q37 Budget UPH120_2line Rev1d9 2" xfId="2533"/>
    <cellStyle name="___G4 training_P58B Project Report 12.17_Q37 Budget UPH120_2line Rev1d9 3" xfId="2534"/>
    <cellStyle name="___G4 training_P58B Project Report 12.17_Q37 Budget UPH120_2line Rev1d9 4" xfId="2535"/>
    <cellStyle name="___G4 training_P58B Project Report 12.17_Q37 Budget UPH120_2line Rev1d9 5" xfId="2536"/>
    <cellStyle name="___G4 training_P58B Project Report 12.17_Q37 Budget UPH120_2line Rev1d9 6" xfId="2537"/>
    <cellStyle name="___G4 training_P58B Project Report 12.17_Q37 Budget UPH120_2line Rev1d9 7" xfId="2538"/>
    <cellStyle name="___G4 training_P58B Project Report 12.17_Q37 Budget UPH120_2line Rev1d9 8" xfId="2539"/>
    <cellStyle name="___G4 training_P58B Project Report 12.17_Q37 Budget UPH120_2line Rev1d9 9" xfId="2540"/>
    <cellStyle name="___G4 training_P58B Project Report 12.17_Q37 Budget UPH120_2line Rev1d9_LH Q22 work book " xfId="2541"/>
    <cellStyle name="___G4 training_P58B Project Report 12.17_Q37 Budget UPH120_2line Rev1d9_LH Q22 work book  2" xfId="2542"/>
    <cellStyle name="___G4 training_P58B Project Report 12.17_Q37 Budget UPH120_2line Rev1d9_LH Q22 work book  3" xfId="2543"/>
    <cellStyle name="___G4 training_P58B Project Report 12.17_Q37 Budget UPH120_2line Rev1d9_LH Q22 work book  4" xfId="2544"/>
    <cellStyle name="___G4 training_P58B Project Report 12.17_Q37 Budget UPH120_2line Rev1d9_LH Q22 work book  5" xfId="2545"/>
    <cellStyle name="___G4 training_P58B Project Report 12.17_Q37 Budget UPH120_2line Rev1d9_LH Q22 work book  6" xfId="2546"/>
    <cellStyle name="___G4 training_P58B Project Report 12.17_Q37 Budget UPH120_2line Rev1d9_LH Q22 work book  7" xfId="2547"/>
    <cellStyle name="___G4 training_P58B Project Report 12.17_Q37 Budget UPH120_2line Rev1d9_LH Q22 work book  8" xfId="2548"/>
    <cellStyle name="___G4 training_P58B Project Report 12.17_Q37 Budget UPH120_2line Rev1d9_LH Q22 work book  9" xfId="2549"/>
    <cellStyle name="___G4 training_P58B Project Report 12.17_Q37 Budget UPH120_2line Rev1d9_LH Q77 Readiness v1.4.8" xfId="2550"/>
    <cellStyle name="___G4 training_P58B Project Report 12.17_Q37 Budget UPH120_2line Rev1d9_LH Q77 Readiness v1.4.8 2" xfId="2551"/>
    <cellStyle name="___G4 training_P58B Project Report 12.17_Q37 Budget UPH120_2line Rev1d9_LH Q77 Readiness v1.4.8 3" xfId="2552"/>
    <cellStyle name="___G4 training_P58B Project Report 12.17_Q37 Budget UPH120_2line Rev1d9_LH Q77 Readiness v1.4.8 4" xfId="2553"/>
    <cellStyle name="___G4 training_P58B Project Report 12.17_Q37 Budget UPH120_2line Rev1d9_LH Q77 Readiness v1.4.8 5" xfId="2554"/>
    <cellStyle name="___G4 training_P58B Project Report 12.17_Q37 Budget UPH120_2line Rev1d9_LH Q77 Readiness v1.4.8 6" xfId="2555"/>
    <cellStyle name="___G4 training_P58B Project Report 12.17_Q37 Budget UPH120_2line Rev1d9_LH Q77 Readiness v1.4.8 7" xfId="2556"/>
    <cellStyle name="___G4 training_P58B Project Report 12.17_Q37 Budget UPH120_2line Rev1d9_LH Q77 Readiness v1.4.8 8" xfId="2557"/>
    <cellStyle name="___G4 training_P58B Project Report 12.17_Q37 Budget UPH120_2line Rev1d9_LH Q77 Readiness v1.4.8 9" xfId="2558"/>
    <cellStyle name="___G4 training_P58B Project Report 12.17_Q37 Budget UPH120_2line Rev2d3" xfId="2559"/>
    <cellStyle name="___G4 training_P58B Project Report 12.17_Q37 Budget UPH120_2line Rev2d3 2" xfId="2560"/>
    <cellStyle name="___G4 training_P58B Project Report 12.17_Q37 Budget UPH120_2line Rev2d3 3" xfId="2561"/>
    <cellStyle name="___G4 training_P58B Project Report 12.17_Q37 Budget UPH120_2line Rev2d3 4" xfId="2562"/>
    <cellStyle name="___G4 training_P58B Project Report 12.17_Q37 Budget UPH120_2line Rev2d3 5" xfId="2563"/>
    <cellStyle name="___G4 training_P58B Project Report 12.17_Q37 Budget UPH120_2line Rev2d3 6" xfId="2564"/>
    <cellStyle name="___G4 training_P58B Project Report 12.17_Q37 Budget UPH120_2line Rev2d3 7" xfId="2565"/>
    <cellStyle name="___G4 training_P58B Project Report 12.17_Q37 Budget UPH120_2line Rev2d3 8" xfId="2566"/>
    <cellStyle name="___G4 training_P58B Project Report 12.17_Q37 Budget UPH120_2line Rev2d3 9" xfId="2567"/>
    <cellStyle name="___G4 training_P58B Project Report 12.17_Q37 Budget UPH120_2line Rev2d5" xfId="2568"/>
    <cellStyle name="___G4 training_P58B Project Report 12.17_Q37 Budget UPH120_2line Rev2d5 2" xfId="2569"/>
    <cellStyle name="___G4 training_P58B Project Report 12.17_Q37 Budget UPH120_2line Rev2d5 3" xfId="2570"/>
    <cellStyle name="___G4 training_P58B Project Report 12.17_Q37 Budget UPH120_2line Rev2d5 4" xfId="2571"/>
    <cellStyle name="___G4 training_P58B Project Report 12.17_Q37 Budget UPH120_2line Rev2d5 5" xfId="2572"/>
    <cellStyle name="___G4 training_P58B Project Report 12.17_Q37 Budget UPH120_2line Rev2d5 6" xfId="2573"/>
    <cellStyle name="___G4 training_P58B Project Report 12.17_Q37 Budget UPH120_2line Rev2d5 7" xfId="2574"/>
    <cellStyle name="___G4 training_P58B Project Report 12.17_Q37 Budget UPH120_2line Rev2d5 8" xfId="2575"/>
    <cellStyle name="___G4 training_P58B Project Report 12.17_Q37 Budget UPH120_2line Rev2d5 9" xfId="2576"/>
    <cellStyle name="___G4 training_P58B PVT  Engineering Preparation" xfId="2577"/>
    <cellStyle name="___G4 training_P58B PVT  Engineering Preparation 2" xfId="2578"/>
    <cellStyle name="___G4 training_P58B PVT  Engineering Preparation 3" xfId="2579"/>
    <cellStyle name="___G4 training_P58B PVT  Engineering Preparation 4" xfId="2580"/>
    <cellStyle name="___G4 training_P58B PVT  Engineering Preparation 5" xfId="2581"/>
    <cellStyle name="___G4 training_P58B PVT  Engineering Preparation 6" xfId="2582"/>
    <cellStyle name="___G4 training_P58B PVT  Engineering Preparation 7" xfId="2583"/>
    <cellStyle name="___G4 training_P58B PVT  Engineering Preparation 8" xfId="2584"/>
    <cellStyle name="___G4 training_P58B PVT  Engineering Preparation 9" xfId="2585"/>
    <cellStyle name="___G4 training_P58B PVT  Engineering Preparation_LH Q22 work book " xfId="2586"/>
    <cellStyle name="___G4 training_P58B PVT  Engineering Preparation_LH Q22 work book  2" xfId="2587"/>
    <cellStyle name="___G4 training_P58B PVT  Engineering Preparation_LH Q22 work book  3" xfId="2588"/>
    <cellStyle name="___G4 training_P58B PVT  Engineering Preparation_LH Q22 work book  4" xfId="2589"/>
    <cellStyle name="___G4 training_P58B PVT  Engineering Preparation_LH Q22 work book  5" xfId="2590"/>
    <cellStyle name="___G4 training_P58B PVT  Engineering Preparation_LH Q22 work book  6" xfId="2591"/>
    <cellStyle name="___G4 training_P58B PVT  Engineering Preparation_LH Q22 work book  7" xfId="2592"/>
    <cellStyle name="___G4 training_P58B PVT  Engineering Preparation_LH Q22 work book  8" xfId="2593"/>
    <cellStyle name="___G4 training_P58B PVT  Engineering Preparation_LH Q22 work book  9" xfId="2594"/>
    <cellStyle name="___G4 training_P58B PVT  Engineering Preparation_LH Q77 Readiness v1.4.8" xfId="2595"/>
    <cellStyle name="___G4 training_P58B PVT  Engineering Preparation_LH Q77 Readiness v1.4.8 2" xfId="2596"/>
    <cellStyle name="___G4 training_P58B PVT  Engineering Preparation_LH Q77 Readiness v1.4.8 3" xfId="2597"/>
    <cellStyle name="___G4 training_P58B PVT  Engineering Preparation_LH Q77 Readiness v1.4.8 4" xfId="2598"/>
    <cellStyle name="___G4 training_P58B PVT  Engineering Preparation_LH Q77 Readiness v1.4.8 5" xfId="2599"/>
    <cellStyle name="___G4 training_P58B PVT  Engineering Preparation_LH Q77 Readiness v1.4.8 6" xfId="2600"/>
    <cellStyle name="___G4 training_P58B PVT  Engineering Preparation_LH Q77 Readiness v1.4.8 7" xfId="2601"/>
    <cellStyle name="___G4 training_P58B PVT  Engineering Preparation_LH Q77 Readiness v1.4.8 8" xfId="2602"/>
    <cellStyle name="___G4 training_P58B PVT  Engineering Preparation_LH Q77 Readiness v1.4.8 9" xfId="2603"/>
    <cellStyle name="___G4 training_P58B PVT  Engineering Preparation_Q37 Budget UPH120_2line Rev1d9" xfId="2604"/>
    <cellStyle name="___G4 training_P58B PVT  Engineering Preparation_Q37 Budget UPH120_2line Rev1d9 2" xfId="2605"/>
    <cellStyle name="___G4 training_P58B PVT  Engineering Preparation_Q37 Budget UPH120_2line Rev1d9 3" xfId="2606"/>
    <cellStyle name="___G4 training_P58B PVT  Engineering Preparation_Q37 Budget UPH120_2line Rev1d9 4" xfId="2607"/>
    <cellStyle name="___G4 training_P58B PVT  Engineering Preparation_Q37 Budget UPH120_2line Rev1d9 5" xfId="2608"/>
    <cellStyle name="___G4 training_P58B PVT  Engineering Preparation_Q37 Budget UPH120_2line Rev1d9 6" xfId="2609"/>
    <cellStyle name="___G4 training_P58B PVT  Engineering Preparation_Q37 Budget UPH120_2line Rev1d9 7" xfId="2610"/>
    <cellStyle name="___G4 training_P58B PVT  Engineering Preparation_Q37 Budget UPH120_2line Rev1d9 8" xfId="2611"/>
    <cellStyle name="___G4 training_P58B PVT  Engineering Preparation_Q37 Budget UPH120_2line Rev1d9 9" xfId="2612"/>
    <cellStyle name="___G4 training_P58B PVT  Engineering Preparation_Q37 Budget UPH120_2line Rev1d9_LH Q22 work book " xfId="2613"/>
    <cellStyle name="___G4 training_P58B PVT  Engineering Preparation_Q37 Budget UPH120_2line Rev1d9_LH Q22 work book  2" xfId="2614"/>
    <cellStyle name="___G4 training_P58B PVT  Engineering Preparation_Q37 Budget UPH120_2line Rev1d9_LH Q22 work book  3" xfId="2615"/>
    <cellStyle name="___G4 training_P58B PVT  Engineering Preparation_Q37 Budget UPH120_2line Rev1d9_LH Q22 work book  4" xfId="2616"/>
    <cellStyle name="___G4 training_P58B PVT  Engineering Preparation_Q37 Budget UPH120_2line Rev1d9_LH Q22 work book  5" xfId="2617"/>
    <cellStyle name="___G4 training_P58B PVT  Engineering Preparation_Q37 Budget UPH120_2line Rev1d9_LH Q22 work book  6" xfId="2618"/>
    <cellStyle name="___G4 training_P58B PVT  Engineering Preparation_Q37 Budget UPH120_2line Rev1d9_LH Q22 work book  7" xfId="2619"/>
    <cellStyle name="___G4 training_P58B PVT  Engineering Preparation_Q37 Budget UPH120_2line Rev1d9_LH Q22 work book  8" xfId="2620"/>
    <cellStyle name="___G4 training_P58B PVT  Engineering Preparation_Q37 Budget UPH120_2line Rev1d9_LH Q22 work book  9" xfId="2621"/>
    <cellStyle name="___G4 training_P58B PVT  Engineering Preparation_Q37 Budget UPH120_2line Rev1d9_LH Q77 Readiness v1.4.8" xfId="2622"/>
    <cellStyle name="___G4 training_P58B PVT  Engineering Preparation_Q37 Budget UPH120_2line Rev1d9_LH Q77 Readiness v1.4.8 2" xfId="2623"/>
    <cellStyle name="___G4 training_P58B PVT  Engineering Preparation_Q37 Budget UPH120_2line Rev1d9_LH Q77 Readiness v1.4.8 3" xfId="2624"/>
    <cellStyle name="___G4 training_P58B PVT  Engineering Preparation_Q37 Budget UPH120_2line Rev1d9_LH Q77 Readiness v1.4.8 4" xfId="2625"/>
    <cellStyle name="___G4 training_P58B PVT  Engineering Preparation_Q37 Budget UPH120_2line Rev1d9_LH Q77 Readiness v1.4.8 5" xfId="2626"/>
    <cellStyle name="___G4 training_P58B PVT  Engineering Preparation_Q37 Budget UPH120_2line Rev1d9_LH Q77 Readiness v1.4.8 6" xfId="2627"/>
    <cellStyle name="___G4 training_P58B PVT  Engineering Preparation_Q37 Budget UPH120_2line Rev1d9_LH Q77 Readiness v1.4.8 7" xfId="2628"/>
    <cellStyle name="___G4 training_P58B PVT  Engineering Preparation_Q37 Budget UPH120_2line Rev1d9_LH Q77 Readiness v1.4.8 8" xfId="2629"/>
    <cellStyle name="___G4 training_P58B PVT  Engineering Preparation_Q37 Budget UPH120_2line Rev1d9_LH Q77 Readiness v1.4.8 9" xfId="2630"/>
    <cellStyle name="___G4 training_P58B PVT  Engineering Preparation_Q37 Budget UPH120_2line Rev2d3" xfId="2631"/>
    <cellStyle name="___G4 training_P58B PVT  Engineering Preparation_Q37 Budget UPH120_2line Rev2d3 2" xfId="2632"/>
    <cellStyle name="___G4 training_P58B PVT  Engineering Preparation_Q37 Budget UPH120_2line Rev2d3 3" xfId="2633"/>
    <cellStyle name="___G4 training_P58B PVT  Engineering Preparation_Q37 Budget UPH120_2line Rev2d3 4" xfId="2634"/>
    <cellStyle name="___G4 training_P58B PVT  Engineering Preparation_Q37 Budget UPH120_2line Rev2d3 5" xfId="2635"/>
    <cellStyle name="___G4 training_P58B PVT  Engineering Preparation_Q37 Budget UPH120_2line Rev2d3 6" xfId="2636"/>
    <cellStyle name="___G4 training_P58B PVT  Engineering Preparation_Q37 Budget UPH120_2line Rev2d3 7" xfId="2637"/>
    <cellStyle name="___G4 training_P58B PVT  Engineering Preparation_Q37 Budget UPH120_2line Rev2d3 8" xfId="2638"/>
    <cellStyle name="___G4 training_P58B PVT  Engineering Preparation_Q37 Budget UPH120_2line Rev2d3 9" xfId="2639"/>
    <cellStyle name="___G4 training_P58B PVT  Engineering Preparation_Q37 Budget UPH120_2line Rev2d5" xfId="2640"/>
    <cellStyle name="___G4 training_P58B PVT  Engineering Preparation_Q37 Budget UPH120_2line Rev2d5 2" xfId="2641"/>
    <cellStyle name="___G4 training_P58B PVT  Engineering Preparation_Q37 Budget UPH120_2line Rev2d5 3" xfId="2642"/>
    <cellStyle name="___G4 training_P58B PVT  Engineering Preparation_Q37 Budget UPH120_2line Rev2d5 4" xfId="2643"/>
    <cellStyle name="___G4 training_P58B PVT  Engineering Preparation_Q37 Budget UPH120_2line Rev2d5 5" xfId="2644"/>
    <cellStyle name="___G4 training_P58B PVT  Engineering Preparation_Q37 Budget UPH120_2line Rev2d5 6" xfId="2645"/>
    <cellStyle name="___G4 training_P58B PVT  Engineering Preparation_Q37 Budget UPH120_2line Rev2d5 7" xfId="2646"/>
    <cellStyle name="___G4 training_P58B PVT  Engineering Preparation_Q37 Budget UPH120_2line Rev2d5 8" xfId="2647"/>
    <cellStyle name="___G4 training_P58B PVT  Engineering Preparation_Q37 Budget UPH120_2line Rev2d5 9" xfId="2648"/>
    <cellStyle name="___G4 training_P58B_UPH50Equipmentnewline" xfId="2649"/>
    <cellStyle name="___G4 training_P58B_UPH50Equipmentnewline 2" xfId="2650"/>
    <cellStyle name="___G4 training_P58B_UPH50Equipmentnewline 3" xfId="2651"/>
    <cellStyle name="___G4 training_P58B_UPH50Equipmentnewline 4" xfId="2652"/>
    <cellStyle name="___G4 training_P58B_UPH50Equipmentnewline 5" xfId="2653"/>
    <cellStyle name="___G4 training_P58B_UPH50Equipmentnewline 6" xfId="2654"/>
    <cellStyle name="___G4 training_P58B_UPH50Equipmentnewline 7" xfId="2655"/>
    <cellStyle name="___G4 training_P58B_UPH50Equipmentnewline 8" xfId="2656"/>
    <cellStyle name="___G4 training_P58B_UPH50Equipmentnewline 9" xfId="2657"/>
    <cellStyle name="___G4 training_P58B_UPH50Equipmentnewline_LH Q22 work book " xfId="2658"/>
    <cellStyle name="___G4 training_P58B_UPH50Equipmentnewline_LH Q22 work book  2" xfId="2659"/>
    <cellStyle name="___G4 training_P58B_UPH50Equipmentnewline_LH Q22 work book  3" xfId="2660"/>
    <cellStyle name="___G4 training_P58B_UPH50Equipmentnewline_LH Q22 work book  4" xfId="2661"/>
    <cellStyle name="___G4 training_P58B_UPH50Equipmentnewline_LH Q22 work book  5" xfId="2662"/>
    <cellStyle name="___G4 training_P58B_UPH50Equipmentnewline_LH Q22 work book  6" xfId="2663"/>
    <cellStyle name="___G4 training_P58B_UPH50Equipmentnewline_LH Q22 work book  7" xfId="2664"/>
    <cellStyle name="___G4 training_P58B_UPH50Equipmentnewline_LH Q22 work book  8" xfId="2665"/>
    <cellStyle name="___G4 training_P58B_UPH50Equipmentnewline_LH Q22 work book  9" xfId="2666"/>
    <cellStyle name="___G4 training_P58B_UPH50Equipmentnewline_LH Q77 Readiness v1.4.8" xfId="2667"/>
    <cellStyle name="___G4 training_P58B_UPH50Equipmentnewline_LH Q77 Readiness v1.4.8 2" xfId="2668"/>
    <cellStyle name="___G4 training_P58B_UPH50Equipmentnewline_LH Q77 Readiness v1.4.8 3" xfId="2669"/>
    <cellStyle name="___G4 training_P58B_UPH50Equipmentnewline_LH Q77 Readiness v1.4.8 4" xfId="2670"/>
    <cellStyle name="___G4 training_P58B_UPH50Equipmentnewline_LH Q77 Readiness v1.4.8 5" xfId="2671"/>
    <cellStyle name="___G4 training_P58B_UPH50Equipmentnewline_LH Q77 Readiness v1.4.8 6" xfId="2672"/>
    <cellStyle name="___G4 training_P58B_UPH50Equipmentnewline_LH Q77 Readiness v1.4.8 7" xfId="2673"/>
    <cellStyle name="___G4 training_P58B_UPH50Equipmentnewline_LH Q77 Readiness v1.4.8 8" xfId="2674"/>
    <cellStyle name="___G4 training_P58B_UPH50Equipmentnewline_LH Q77 Readiness v1.4.8 9" xfId="2675"/>
    <cellStyle name="___G4 training_P58B_UPH50Equipmentnewline_Q37 Budget UPH120_2line Rev1d9" xfId="2676"/>
    <cellStyle name="___G4 training_P58B_UPH50Equipmentnewline_Q37 Budget UPH120_2line Rev1d9 2" xfId="2677"/>
    <cellStyle name="___G4 training_P58B_UPH50Equipmentnewline_Q37 Budget UPH120_2line Rev1d9 3" xfId="2678"/>
    <cellStyle name="___G4 training_P58B_UPH50Equipmentnewline_Q37 Budget UPH120_2line Rev1d9 4" xfId="2679"/>
    <cellStyle name="___G4 training_P58B_UPH50Equipmentnewline_Q37 Budget UPH120_2line Rev1d9 5" xfId="2680"/>
    <cellStyle name="___G4 training_P58B_UPH50Equipmentnewline_Q37 Budget UPH120_2line Rev1d9 6" xfId="2681"/>
    <cellStyle name="___G4 training_P58B_UPH50Equipmentnewline_Q37 Budget UPH120_2line Rev1d9 7" xfId="2682"/>
    <cellStyle name="___G4 training_P58B_UPH50Equipmentnewline_Q37 Budget UPH120_2line Rev1d9 8" xfId="2683"/>
    <cellStyle name="___G4 training_P58B_UPH50Equipmentnewline_Q37 Budget UPH120_2line Rev1d9 9" xfId="2684"/>
    <cellStyle name="___G4 training_P58B_UPH50Equipmentnewline_Q37 Budget UPH120_2line Rev1d9_LH Q22 work book " xfId="2685"/>
    <cellStyle name="___G4 training_P58B_UPH50Equipmentnewline_Q37 Budget UPH120_2line Rev1d9_LH Q22 work book  2" xfId="2686"/>
    <cellStyle name="___G4 training_P58B_UPH50Equipmentnewline_Q37 Budget UPH120_2line Rev1d9_LH Q22 work book  3" xfId="2687"/>
    <cellStyle name="___G4 training_P58B_UPH50Equipmentnewline_Q37 Budget UPH120_2line Rev1d9_LH Q22 work book  4" xfId="2688"/>
    <cellStyle name="___G4 training_P58B_UPH50Equipmentnewline_Q37 Budget UPH120_2line Rev1d9_LH Q22 work book  5" xfId="2689"/>
    <cellStyle name="___G4 training_P58B_UPH50Equipmentnewline_Q37 Budget UPH120_2line Rev1d9_LH Q22 work book  6" xfId="2690"/>
    <cellStyle name="___G4 training_P58B_UPH50Equipmentnewline_Q37 Budget UPH120_2line Rev1d9_LH Q22 work book  7" xfId="2691"/>
    <cellStyle name="___G4 training_P58B_UPH50Equipmentnewline_Q37 Budget UPH120_2line Rev1d9_LH Q22 work book  8" xfId="2692"/>
    <cellStyle name="___G4 training_P58B_UPH50Equipmentnewline_Q37 Budget UPH120_2line Rev1d9_LH Q22 work book  9" xfId="2693"/>
    <cellStyle name="___G4 training_P58B_UPH50Equipmentnewline_Q37 Budget UPH120_2line Rev1d9_LH Q77 Readiness v1.4.8" xfId="2694"/>
    <cellStyle name="___G4 training_P58B_UPH50Equipmentnewline_Q37 Budget UPH120_2line Rev1d9_LH Q77 Readiness v1.4.8 2" xfId="2695"/>
    <cellStyle name="___G4 training_P58B_UPH50Equipmentnewline_Q37 Budget UPH120_2line Rev1d9_LH Q77 Readiness v1.4.8 3" xfId="2696"/>
    <cellStyle name="___G4 training_P58B_UPH50Equipmentnewline_Q37 Budget UPH120_2line Rev1d9_LH Q77 Readiness v1.4.8 4" xfId="2697"/>
    <cellStyle name="___G4 training_P58B_UPH50Equipmentnewline_Q37 Budget UPH120_2line Rev1d9_LH Q77 Readiness v1.4.8 5" xfId="2698"/>
    <cellStyle name="___G4 training_P58B_UPH50Equipmentnewline_Q37 Budget UPH120_2line Rev1d9_LH Q77 Readiness v1.4.8 6" xfId="2699"/>
    <cellStyle name="___G4 training_P58B_UPH50Equipmentnewline_Q37 Budget UPH120_2line Rev1d9_LH Q77 Readiness v1.4.8 7" xfId="2700"/>
    <cellStyle name="___G4 training_P58B_UPH50Equipmentnewline_Q37 Budget UPH120_2line Rev1d9_LH Q77 Readiness v1.4.8 8" xfId="2701"/>
    <cellStyle name="___G4 training_P58B_UPH50Equipmentnewline_Q37 Budget UPH120_2line Rev1d9_LH Q77 Readiness v1.4.8 9" xfId="2702"/>
    <cellStyle name="___G4 training_P58B_UPH50Equipmentnewline_Q37 Budget UPH120_2line Rev2d3" xfId="2703"/>
    <cellStyle name="___G4 training_P58B_UPH50Equipmentnewline_Q37 Budget UPH120_2line Rev2d3 2" xfId="2704"/>
    <cellStyle name="___G4 training_P58B_UPH50Equipmentnewline_Q37 Budget UPH120_2line Rev2d3 3" xfId="2705"/>
    <cellStyle name="___G4 training_P58B_UPH50Equipmentnewline_Q37 Budget UPH120_2line Rev2d3 4" xfId="2706"/>
    <cellStyle name="___G4 training_P58B_UPH50Equipmentnewline_Q37 Budget UPH120_2line Rev2d3 5" xfId="2707"/>
    <cellStyle name="___G4 training_P58B_UPH50Equipmentnewline_Q37 Budget UPH120_2line Rev2d3 6" xfId="2708"/>
    <cellStyle name="___G4 training_P58B_UPH50Equipmentnewline_Q37 Budget UPH120_2line Rev2d3 7" xfId="2709"/>
    <cellStyle name="___G4 training_P58B_UPH50Equipmentnewline_Q37 Budget UPH120_2line Rev2d3 8" xfId="2710"/>
    <cellStyle name="___G4 training_P58B_UPH50Equipmentnewline_Q37 Budget UPH120_2line Rev2d3 9" xfId="2711"/>
    <cellStyle name="___G4 training_P58B_UPH50Equipmentnewline_Q37 Budget UPH120_2line Rev2d5" xfId="2712"/>
    <cellStyle name="___G4 training_P58B_UPH50Equipmentnewline_Q37 Budget UPH120_2line Rev2d5 2" xfId="2713"/>
    <cellStyle name="___G4 training_P58B_UPH50Equipmentnewline_Q37 Budget UPH120_2line Rev2d5 3" xfId="2714"/>
    <cellStyle name="___G4 training_P58B_UPH50Equipmentnewline_Q37 Budget UPH120_2line Rev2d5 4" xfId="2715"/>
    <cellStyle name="___G4 training_P58B_UPH50Equipmentnewline_Q37 Budget UPH120_2line Rev2d5 5" xfId="2716"/>
    <cellStyle name="___G4 training_P58B_UPH50Equipmentnewline_Q37 Budget UPH120_2line Rev2d5 6" xfId="2717"/>
    <cellStyle name="___G4 training_P58B_UPH50Equipmentnewline_Q37 Budget UPH120_2line Rev2d5 7" xfId="2718"/>
    <cellStyle name="___G4 training_P58B_UPH50Equipmentnewline_Q37 Budget UPH120_2line Rev2d5 8" xfId="2719"/>
    <cellStyle name="___G4 training_P58B_UPH50Equipmentnewline_Q37 Budget UPH120_2line Rev2d5 9" xfId="2720"/>
    <cellStyle name="___G4 training_P58vsP86" xfId="2721"/>
    <cellStyle name="___G4 training_P58vsP86 2" xfId="2722"/>
    <cellStyle name="___G4 training_P58vsP86 3" xfId="2723"/>
    <cellStyle name="___G4 training_P58vsP86 4" xfId="2724"/>
    <cellStyle name="___G4 training_P58vsP86 5" xfId="2725"/>
    <cellStyle name="___G4 training_P58vsP86 6" xfId="2726"/>
    <cellStyle name="___G4 training_P58vsP86 7" xfId="2727"/>
    <cellStyle name="___G4 training_P58vsP86 8" xfId="2728"/>
    <cellStyle name="___G4 training_P58vsP86 9" xfId="2729"/>
    <cellStyle name="___G4 training_P58vsP86_LH Q22 work book " xfId="2730"/>
    <cellStyle name="___G4 training_P58vsP86_LH Q22 work book  2" xfId="2731"/>
    <cellStyle name="___G4 training_P58vsP86_LH Q22 work book  3" xfId="2732"/>
    <cellStyle name="___G4 training_P58vsP86_LH Q22 work book  4" xfId="2733"/>
    <cellStyle name="___G4 training_P58vsP86_LH Q22 work book  5" xfId="2734"/>
    <cellStyle name="___G4 training_P58vsP86_LH Q22 work book  6" xfId="2735"/>
    <cellStyle name="___G4 training_P58vsP86_LH Q22 work book  7" xfId="2736"/>
    <cellStyle name="___G4 training_P58vsP86_LH Q22 work book  8" xfId="2737"/>
    <cellStyle name="___G4 training_P58vsP86_LH Q22 work book  9" xfId="2738"/>
    <cellStyle name="___G4 training_P58vsP86_LH Q77 Readiness v1.4.8" xfId="2739"/>
    <cellStyle name="___G4 training_P58vsP86_LH Q77 Readiness v1.4.8 2" xfId="2740"/>
    <cellStyle name="___G4 training_P58vsP86_LH Q77 Readiness v1.4.8 3" xfId="2741"/>
    <cellStyle name="___G4 training_P58vsP86_LH Q77 Readiness v1.4.8 4" xfId="2742"/>
    <cellStyle name="___G4 training_P58vsP86_LH Q77 Readiness v1.4.8 5" xfId="2743"/>
    <cellStyle name="___G4 training_P58vsP86_LH Q77 Readiness v1.4.8 6" xfId="2744"/>
    <cellStyle name="___G4 training_P58vsP86_LH Q77 Readiness v1.4.8 7" xfId="2745"/>
    <cellStyle name="___G4 training_P58vsP86_LH Q77 Readiness v1.4.8 8" xfId="2746"/>
    <cellStyle name="___G4 training_P58vsP86_LH Q77 Readiness v1.4.8 9" xfId="2747"/>
    <cellStyle name="___G4 training_P58vsP86_Q37 Budget UPH120_2line Rev1d9" xfId="2748"/>
    <cellStyle name="___G4 training_P58vsP86_Q37 Budget UPH120_2line Rev1d9 2" xfId="2749"/>
    <cellStyle name="___G4 training_P58vsP86_Q37 Budget UPH120_2line Rev1d9 3" xfId="2750"/>
    <cellStyle name="___G4 training_P58vsP86_Q37 Budget UPH120_2line Rev1d9 4" xfId="2751"/>
    <cellStyle name="___G4 training_P58vsP86_Q37 Budget UPH120_2line Rev1d9 5" xfId="2752"/>
    <cellStyle name="___G4 training_P58vsP86_Q37 Budget UPH120_2line Rev1d9 6" xfId="2753"/>
    <cellStyle name="___G4 training_P58vsP86_Q37 Budget UPH120_2line Rev1d9 7" xfId="2754"/>
    <cellStyle name="___G4 training_P58vsP86_Q37 Budget UPH120_2line Rev1d9 8" xfId="2755"/>
    <cellStyle name="___G4 training_P58vsP86_Q37 Budget UPH120_2line Rev1d9 9" xfId="2756"/>
    <cellStyle name="___G4 training_P58vsP86_Q37 Budget UPH120_2line Rev1d9_LH Q22 work book " xfId="2757"/>
    <cellStyle name="___G4 training_P58vsP86_Q37 Budget UPH120_2line Rev1d9_LH Q22 work book  2" xfId="2758"/>
    <cellStyle name="___G4 training_P58vsP86_Q37 Budget UPH120_2line Rev1d9_LH Q22 work book  3" xfId="2759"/>
    <cellStyle name="___G4 training_P58vsP86_Q37 Budget UPH120_2line Rev1d9_LH Q22 work book  4" xfId="2760"/>
    <cellStyle name="___G4 training_P58vsP86_Q37 Budget UPH120_2line Rev1d9_LH Q22 work book  5" xfId="2761"/>
    <cellStyle name="___G4 training_P58vsP86_Q37 Budget UPH120_2line Rev1d9_LH Q22 work book  6" xfId="2762"/>
    <cellStyle name="___G4 training_P58vsP86_Q37 Budget UPH120_2line Rev1d9_LH Q22 work book  7" xfId="2763"/>
    <cellStyle name="___G4 training_P58vsP86_Q37 Budget UPH120_2line Rev1d9_LH Q22 work book  8" xfId="2764"/>
    <cellStyle name="___G4 training_P58vsP86_Q37 Budget UPH120_2line Rev1d9_LH Q22 work book  9" xfId="2765"/>
    <cellStyle name="___G4 training_P58vsP86_Q37 Budget UPH120_2line Rev1d9_LH Q77 Readiness v1.4.8" xfId="2766"/>
    <cellStyle name="___G4 training_P58vsP86_Q37 Budget UPH120_2line Rev1d9_LH Q77 Readiness v1.4.8 2" xfId="2767"/>
    <cellStyle name="___G4 training_P58vsP86_Q37 Budget UPH120_2line Rev1d9_LH Q77 Readiness v1.4.8 3" xfId="2768"/>
    <cellStyle name="___G4 training_P58vsP86_Q37 Budget UPH120_2line Rev1d9_LH Q77 Readiness v1.4.8 4" xfId="2769"/>
    <cellStyle name="___G4 training_P58vsP86_Q37 Budget UPH120_2line Rev1d9_LH Q77 Readiness v1.4.8 5" xfId="2770"/>
    <cellStyle name="___G4 training_P58vsP86_Q37 Budget UPH120_2line Rev1d9_LH Q77 Readiness v1.4.8 6" xfId="2771"/>
    <cellStyle name="___G4 training_P58vsP86_Q37 Budget UPH120_2line Rev1d9_LH Q77 Readiness v1.4.8 7" xfId="2772"/>
    <cellStyle name="___G4 training_P58vsP86_Q37 Budget UPH120_2line Rev1d9_LH Q77 Readiness v1.4.8 8" xfId="2773"/>
    <cellStyle name="___G4 training_P58vsP86_Q37 Budget UPH120_2line Rev1d9_LH Q77 Readiness v1.4.8 9" xfId="2774"/>
    <cellStyle name="___G4 training_P58vsP86_Q37 Budget UPH120_2line Rev2d3" xfId="2775"/>
    <cellStyle name="___G4 training_P58vsP86_Q37 Budget UPH120_2line Rev2d3 2" xfId="2776"/>
    <cellStyle name="___G4 training_P58vsP86_Q37 Budget UPH120_2line Rev2d3 3" xfId="2777"/>
    <cellStyle name="___G4 training_P58vsP86_Q37 Budget UPH120_2line Rev2d3 4" xfId="2778"/>
    <cellStyle name="___G4 training_P58vsP86_Q37 Budget UPH120_2line Rev2d3 5" xfId="2779"/>
    <cellStyle name="___G4 training_P58vsP86_Q37 Budget UPH120_2line Rev2d3 6" xfId="2780"/>
    <cellStyle name="___G4 training_P58vsP86_Q37 Budget UPH120_2line Rev2d3 7" xfId="2781"/>
    <cellStyle name="___G4 training_P58vsP86_Q37 Budget UPH120_2line Rev2d3 8" xfId="2782"/>
    <cellStyle name="___G4 training_P58vsP86_Q37 Budget UPH120_2line Rev2d3 9" xfId="2783"/>
    <cellStyle name="___G4 training_P58vsP86_Q37 Budget UPH120_2line Rev2d5" xfId="2784"/>
    <cellStyle name="___G4 training_P58vsP86_Q37 Budget UPH120_2line Rev2d5 2" xfId="2785"/>
    <cellStyle name="___G4 training_P58vsP86_Q37 Budget UPH120_2line Rev2d5 3" xfId="2786"/>
    <cellStyle name="___G4 training_P58vsP86_Q37 Budget UPH120_2line Rev2d5 4" xfId="2787"/>
    <cellStyle name="___G4 training_P58vsP86_Q37 Budget UPH120_2line Rev2d5 5" xfId="2788"/>
    <cellStyle name="___G4 training_P58vsP86_Q37 Budget UPH120_2line Rev2d5 6" xfId="2789"/>
    <cellStyle name="___G4 training_P58vsP86_Q37 Budget UPH120_2line Rev2d5 7" xfId="2790"/>
    <cellStyle name="___G4 training_P58vsP86_Q37 Budget UPH120_2line Rev2d5 8" xfId="2791"/>
    <cellStyle name="___G4 training_P58vsP86_Q37 Budget UPH120_2line Rev2d5 9" xfId="2792"/>
    <cellStyle name="___G4 training_Q37 Budget UPH120_2line Rev1d9" xfId="2793"/>
    <cellStyle name="___G4 training_Q37 Budget UPH120_2line Rev1d9 2" xfId="2794"/>
    <cellStyle name="___G4 training_Q37 Budget UPH120_2line Rev1d9 3" xfId="2795"/>
    <cellStyle name="___G4 training_Q37 Budget UPH120_2line Rev1d9 4" xfId="2796"/>
    <cellStyle name="___G4 training_Q37 Budget UPH120_2line Rev1d9 5" xfId="2797"/>
    <cellStyle name="___G4 training_Q37 Budget UPH120_2line Rev1d9 6" xfId="2798"/>
    <cellStyle name="___G4 training_Q37 Budget UPH120_2line Rev1d9 7" xfId="2799"/>
    <cellStyle name="___G4 training_Q37 Budget UPH120_2line Rev1d9 8" xfId="2800"/>
    <cellStyle name="___G4 training_Q37 Budget UPH120_2line Rev1d9 9" xfId="2801"/>
    <cellStyle name="___G4 training_Q37 Budget UPH120_2line Rev1d9_LH Q22 work book " xfId="2802"/>
    <cellStyle name="___G4 training_Q37 Budget UPH120_2line Rev1d9_LH Q22 work book  2" xfId="2803"/>
    <cellStyle name="___G4 training_Q37 Budget UPH120_2line Rev1d9_LH Q22 work book  3" xfId="2804"/>
    <cellStyle name="___G4 training_Q37 Budget UPH120_2line Rev1d9_LH Q22 work book  4" xfId="2805"/>
    <cellStyle name="___G4 training_Q37 Budget UPH120_2line Rev1d9_LH Q22 work book  5" xfId="2806"/>
    <cellStyle name="___G4 training_Q37 Budget UPH120_2line Rev1d9_LH Q22 work book  6" xfId="2807"/>
    <cellStyle name="___G4 training_Q37 Budget UPH120_2line Rev1d9_LH Q22 work book  7" xfId="2808"/>
    <cellStyle name="___G4 training_Q37 Budget UPH120_2line Rev1d9_LH Q22 work book  8" xfId="2809"/>
    <cellStyle name="___G4 training_Q37 Budget UPH120_2line Rev1d9_LH Q22 work book  9" xfId="2810"/>
    <cellStyle name="___G4 training_Q37 Budget UPH120_2line Rev1d9_LH Q77 Readiness v1.4.8" xfId="2811"/>
    <cellStyle name="___G4 training_Q37 Budget UPH120_2line Rev1d9_LH Q77 Readiness v1.4.8 2" xfId="2812"/>
    <cellStyle name="___G4 training_Q37 Budget UPH120_2line Rev1d9_LH Q77 Readiness v1.4.8 3" xfId="2813"/>
    <cellStyle name="___G4 training_Q37 Budget UPH120_2line Rev1d9_LH Q77 Readiness v1.4.8 4" xfId="2814"/>
    <cellStyle name="___G4 training_Q37 Budget UPH120_2line Rev1d9_LH Q77 Readiness v1.4.8 5" xfId="2815"/>
    <cellStyle name="___G4 training_Q37 Budget UPH120_2line Rev1d9_LH Q77 Readiness v1.4.8 6" xfId="2816"/>
    <cellStyle name="___G4 training_Q37 Budget UPH120_2line Rev1d9_LH Q77 Readiness v1.4.8 7" xfId="2817"/>
    <cellStyle name="___G4 training_Q37 Budget UPH120_2line Rev1d9_LH Q77 Readiness v1.4.8 8" xfId="2818"/>
    <cellStyle name="___G4 training_Q37 Budget UPH120_2line Rev1d9_LH Q77 Readiness v1.4.8 9" xfId="2819"/>
    <cellStyle name="___G4 training_Q37 Budget UPH120_2line Rev2d3" xfId="2820"/>
    <cellStyle name="___G4 training_Q37 Budget UPH120_2line Rev2d3 2" xfId="2821"/>
    <cellStyle name="___G4 training_Q37 Budget UPH120_2line Rev2d3 3" xfId="2822"/>
    <cellStyle name="___G4 training_Q37 Budget UPH120_2line Rev2d3 4" xfId="2823"/>
    <cellStyle name="___G4 training_Q37 Budget UPH120_2line Rev2d3 5" xfId="2824"/>
    <cellStyle name="___G4 training_Q37 Budget UPH120_2line Rev2d3 6" xfId="2825"/>
    <cellStyle name="___G4 training_Q37 Budget UPH120_2line Rev2d3 7" xfId="2826"/>
    <cellStyle name="___G4 training_Q37 Budget UPH120_2line Rev2d3 8" xfId="2827"/>
    <cellStyle name="___G4 training_Q37 Budget UPH120_2line Rev2d3 9" xfId="2828"/>
    <cellStyle name="___G4 training_Q37 Budget UPH120_2line Rev2d5" xfId="2829"/>
    <cellStyle name="___G4 training_Q37 Budget UPH120_2line Rev2d5 2" xfId="2830"/>
    <cellStyle name="___G4 training_Q37 Budget UPH120_2line Rev2d5 3" xfId="2831"/>
    <cellStyle name="___G4 training_Q37 Budget UPH120_2line Rev2d5 4" xfId="2832"/>
    <cellStyle name="___G4 training_Q37 Budget UPH120_2line Rev2d5 5" xfId="2833"/>
    <cellStyle name="___G4 training_Q37 Budget UPH120_2line Rev2d5 6" xfId="2834"/>
    <cellStyle name="___G4 training_Q37 Budget UPH120_2line Rev2d5 7" xfId="2835"/>
    <cellStyle name="___G4 training_Q37 Budget UPH120_2line Rev2d5 8" xfId="2836"/>
    <cellStyle name="___G4 training_Q37 Budget UPH120_2line Rev2d5 9" xfId="2837"/>
    <cellStyle name="___G4 training_Q37 EVT Eng. Workbook V1.0_0331" xfId="2838"/>
    <cellStyle name="___G4 training_Q37 EVT Eng. Workbook V1.0_0331 2" xfId="2839"/>
    <cellStyle name="___G4 training_Q37 EVT Eng. Workbook V1.0_0331 3" xfId="2840"/>
    <cellStyle name="___G4 training_Q37 EVT Eng. Workbook V1.0_0331 4" xfId="2841"/>
    <cellStyle name="___G4 training_Q37 EVT Eng. Workbook V1.0_0331 5" xfId="2842"/>
    <cellStyle name="___G4 training_Q37 EVT Eng. Workbook V1.0_0331 6" xfId="2843"/>
    <cellStyle name="___G4 training_Q37 EVT Eng. Workbook V1.0_0331 7" xfId="2844"/>
    <cellStyle name="___G4 training_Q37 EVT Eng. Workbook V1.0_0331 8" xfId="2845"/>
    <cellStyle name="___G4 training_Q37 EVT Eng. Workbook V1.0_0331 9" xfId="2846"/>
    <cellStyle name="___G4 training_Q37 EVT Eng. Workbook V1.0_0331_LH Q22 work book " xfId="2847"/>
    <cellStyle name="___G4 training_Q37 EVT Eng. Workbook V1.0_0331_LH Q22 work book  2" xfId="2848"/>
    <cellStyle name="___G4 training_Q37 EVT Eng. Workbook V1.0_0331_LH Q22 work book  3" xfId="2849"/>
    <cellStyle name="___G4 training_Q37 EVT Eng. Workbook V1.0_0331_LH Q22 work book  4" xfId="2850"/>
    <cellStyle name="___G4 training_Q37 EVT Eng. Workbook V1.0_0331_LH Q22 work book  5" xfId="2851"/>
    <cellStyle name="___G4 training_Q37 EVT Eng. Workbook V1.0_0331_LH Q22 work book  6" xfId="2852"/>
    <cellStyle name="___G4 training_Q37 EVT Eng. Workbook V1.0_0331_LH Q22 work book  7" xfId="2853"/>
    <cellStyle name="___G4 training_Q37 EVT Eng. Workbook V1.0_0331_LH Q22 work book  8" xfId="2854"/>
    <cellStyle name="___G4 training_Q37 EVT Eng. Workbook V1.0_0331_LH Q22 work book  9" xfId="2855"/>
    <cellStyle name="___G4 training_Q37 EVT Eng. Workbook V1.0_0331_LH Q77 Readiness v1.4.8" xfId="2856"/>
    <cellStyle name="___G4 training_Q37 EVT Eng. Workbook V1.0_0331_LH Q77 Readiness v1.4.8 2" xfId="2857"/>
    <cellStyle name="___G4 training_Q37 EVT Eng. Workbook V1.0_0331_LH Q77 Readiness v1.4.8 3" xfId="2858"/>
    <cellStyle name="___G4 training_Q37 EVT Eng. Workbook V1.0_0331_LH Q77 Readiness v1.4.8 4" xfId="2859"/>
    <cellStyle name="___G4 training_Q37 EVT Eng. Workbook V1.0_0331_LH Q77 Readiness v1.4.8 5" xfId="2860"/>
    <cellStyle name="___G4 training_Q37 EVT Eng. Workbook V1.0_0331_LH Q77 Readiness v1.4.8 6" xfId="2861"/>
    <cellStyle name="___G4 training_Q37 EVT Eng. Workbook V1.0_0331_LH Q77 Readiness v1.4.8 7" xfId="2862"/>
    <cellStyle name="___G4 training_Q37 EVT Eng. Workbook V1.0_0331_LH Q77 Readiness v1.4.8 8" xfId="2863"/>
    <cellStyle name="___G4 training_Q37 EVT Eng. Workbook V1.0_0331_LH Q77 Readiness v1.4.8 9" xfId="2864"/>
    <cellStyle name="___G4 training_Q37 EVT Eng. Workbook V1.0_0331_Q37 Budget UPH120_2line Rev1d9" xfId="2865"/>
    <cellStyle name="___G4 training_Q37 EVT Eng. Workbook V1.0_0331_Q37 Budget UPH120_2line Rev1d9 2" xfId="2866"/>
    <cellStyle name="___G4 training_Q37 EVT Eng. Workbook V1.0_0331_Q37 Budget UPH120_2line Rev1d9 3" xfId="2867"/>
    <cellStyle name="___G4 training_Q37 EVT Eng. Workbook V1.0_0331_Q37 Budget UPH120_2line Rev1d9 4" xfId="2868"/>
    <cellStyle name="___G4 training_Q37 EVT Eng. Workbook V1.0_0331_Q37 Budget UPH120_2line Rev1d9 5" xfId="2869"/>
    <cellStyle name="___G4 training_Q37 EVT Eng. Workbook V1.0_0331_Q37 Budget UPH120_2line Rev1d9 6" xfId="2870"/>
    <cellStyle name="___G4 training_Q37 EVT Eng. Workbook V1.0_0331_Q37 Budget UPH120_2line Rev1d9 7" xfId="2871"/>
    <cellStyle name="___G4 training_Q37 EVT Eng. Workbook V1.0_0331_Q37 Budget UPH120_2line Rev1d9 8" xfId="2872"/>
    <cellStyle name="___G4 training_Q37 EVT Eng. Workbook V1.0_0331_Q37 Budget UPH120_2line Rev1d9 9" xfId="2873"/>
    <cellStyle name="___G4 training_Q37 EVT Eng. Workbook V1.0_0331_Q37 Budget UPH120_2line Rev1d9_LH Q22 work book " xfId="2874"/>
    <cellStyle name="___G4 training_Q37 EVT Eng. Workbook V1.0_0331_Q37 Budget UPH120_2line Rev1d9_LH Q22 work book  2" xfId="2875"/>
    <cellStyle name="___G4 training_Q37 EVT Eng. Workbook V1.0_0331_Q37 Budget UPH120_2line Rev1d9_LH Q22 work book  3" xfId="2876"/>
    <cellStyle name="___G4 training_Q37 EVT Eng. Workbook V1.0_0331_Q37 Budget UPH120_2line Rev1d9_LH Q22 work book  4" xfId="2877"/>
    <cellStyle name="___G4 training_Q37 EVT Eng. Workbook V1.0_0331_Q37 Budget UPH120_2line Rev1d9_LH Q22 work book  5" xfId="2878"/>
    <cellStyle name="___G4 training_Q37 EVT Eng. Workbook V1.0_0331_Q37 Budget UPH120_2line Rev1d9_LH Q22 work book  6" xfId="2879"/>
    <cellStyle name="___G4 training_Q37 EVT Eng. Workbook V1.0_0331_Q37 Budget UPH120_2line Rev1d9_LH Q22 work book  7" xfId="2880"/>
    <cellStyle name="___G4 training_Q37 EVT Eng. Workbook V1.0_0331_Q37 Budget UPH120_2line Rev1d9_LH Q22 work book  8" xfId="2881"/>
    <cellStyle name="___G4 training_Q37 EVT Eng. Workbook V1.0_0331_Q37 Budget UPH120_2line Rev1d9_LH Q22 work book  9" xfId="2882"/>
    <cellStyle name="___G4 training_Q37 EVT Eng. Workbook V1.0_0331_Q37 Budget UPH120_2line Rev1d9_LH Q77 Readiness v1.4.8" xfId="2883"/>
    <cellStyle name="___G4 training_Q37 EVT Eng. Workbook V1.0_0331_Q37 Budget UPH120_2line Rev1d9_LH Q77 Readiness v1.4.8 2" xfId="2884"/>
    <cellStyle name="___G4 training_Q37 EVT Eng. Workbook V1.0_0331_Q37 Budget UPH120_2line Rev1d9_LH Q77 Readiness v1.4.8 3" xfId="2885"/>
    <cellStyle name="___G4 training_Q37 EVT Eng. Workbook V1.0_0331_Q37 Budget UPH120_2line Rev1d9_LH Q77 Readiness v1.4.8 4" xfId="2886"/>
    <cellStyle name="___G4 training_Q37 EVT Eng. Workbook V1.0_0331_Q37 Budget UPH120_2line Rev1d9_LH Q77 Readiness v1.4.8 5" xfId="2887"/>
    <cellStyle name="___G4 training_Q37 EVT Eng. Workbook V1.0_0331_Q37 Budget UPH120_2line Rev1d9_LH Q77 Readiness v1.4.8 6" xfId="2888"/>
    <cellStyle name="___G4 training_Q37 EVT Eng. Workbook V1.0_0331_Q37 Budget UPH120_2line Rev1d9_LH Q77 Readiness v1.4.8 7" xfId="2889"/>
    <cellStyle name="___G4 training_Q37 EVT Eng. Workbook V1.0_0331_Q37 Budget UPH120_2line Rev1d9_LH Q77 Readiness v1.4.8 8" xfId="2890"/>
    <cellStyle name="___G4 training_Q37 EVT Eng. Workbook V1.0_0331_Q37 Budget UPH120_2line Rev1d9_LH Q77 Readiness v1.4.8 9" xfId="2891"/>
    <cellStyle name="___G4 training_Q37 EVT Eng. Workbook V1.0_0331_Q37 Budget UPH120_2line Rev2d3" xfId="2892"/>
    <cellStyle name="___G4 training_Q37 EVT Eng. Workbook V1.0_0331_Q37 Budget UPH120_2line Rev2d3 2" xfId="2893"/>
    <cellStyle name="___G4 training_Q37 EVT Eng. Workbook V1.0_0331_Q37 Budget UPH120_2line Rev2d3 3" xfId="2894"/>
    <cellStyle name="___G4 training_Q37 EVT Eng. Workbook V1.0_0331_Q37 Budget UPH120_2line Rev2d3 4" xfId="2895"/>
    <cellStyle name="___G4 training_Q37 EVT Eng. Workbook V1.0_0331_Q37 Budget UPH120_2line Rev2d3 5" xfId="2896"/>
    <cellStyle name="___G4 training_Q37 EVT Eng. Workbook V1.0_0331_Q37 Budget UPH120_2line Rev2d3 6" xfId="2897"/>
    <cellStyle name="___G4 training_Q37 EVT Eng. Workbook V1.0_0331_Q37 Budget UPH120_2line Rev2d3 7" xfId="2898"/>
    <cellStyle name="___G4 training_Q37 EVT Eng. Workbook V1.0_0331_Q37 Budget UPH120_2line Rev2d3 8" xfId="2899"/>
    <cellStyle name="___G4 training_Q37 EVT Eng. Workbook V1.0_0331_Q37 Budget UPH120_2line Rev2d3 9" xfId="2900"/>
    <cellStyle name="___G4 training_Q37 EVT Eng. Workbook V1.0_0331_Q37 Budget UPH120_2line Rev2d5" xfId="2901"/>
    <cellStyle name="___G4 training_Q37 EVT Eng. Workbook V1.0_0331_Q37 Budget UPH120_2line Rev2d5 2" xfId="2902"/>
    <cellStyle name="___G4 training_Q37 EVT Eng. Workbook V1.0_0331_Q37 Budget UPH120_2line Rev2d5 3" xfId="2903"/>
    <cellStyle name="___G4 training_Q37 EVT Eng. Workbook V1.0_0331_Q37 Budget UPH120_2line Rev2d5 4" xfId="2904"/>
    <cellStyle name="___G4 training_Q37 EVT Eng. Workbook V1.0_0331_Q37 Budget UPH120_2line Rev2d5 5" xfId="2905"/>
    <cellStyle name="___G4 training_Q37 EVT Eng. Workbook V1.0_0331_Q37 Budget UPH120_2line Rev2d5 6" xfId="2906"/>
    <cellStyle name="___G4 training_Q37 EVT Eng. Workbook V1.0_0331_Q37 Budget UPH120_2line Rev2d5 7" xfId="2907"/>
    <cellStyle name="___G4 training_Q37 EVT Eng. Workbook V1.0_0331_Q37 Budget UPH120_2line Rev2d5 8" xfId="2908"/>
    <cellStyle name="___G4 training_Q37 EVT Eng. Workbook V1.0_0331_Q37 Budget UPH120_2line Rev2d5 9" xfId="2909"/>
    <cellStyle name="___G4 training_Q37 EVT Incremental Equipment List for 30UPH V1.0_0329" xfId="2910"/>
    <cellStyle name="___G4 training_Q37 EVT Incremental Equipment List for 30UPH V1.0_0329 2" xfId="2911"/>
    <cellStyle name="___G4 training_Q37 EVT Incremental Equipment List for 30UPH V1.0_0329 3" xfId="2912"/>
    <cellStyle name="___G4 training_Q37 EVT Incremental Equipment List for 30UPH V1.0_0329 4" xfId="2913"/>
    <cellStyle name="___G4 training_Q37 EVT Incremental Equipment List for 30UPH V1.0_0329 5" xfId="2914"/>
    <cellStyle name="___G4 training_Q37 EVT Incremental Equipment List for 30UPH V1.0_0329 6" xfId="2915"/>
    <cellStyle name="___G4 training_Q37 EVT Incremental Equipment List for 30UPH V1.0_0329 7" xfId="2916"/>
    <cellStyle name="___G4 training_Q37 EVT Incremental Equipment List for 30UPH V1.0_0329 8" xfId="2917"/>
    <cellStyle name="___G4 training_Q37 EVT Incremental Equipment List for 30UPH V1.0_0329 9" xfId="2918"/>
    <cellStyle name="___G4 training_Q37 EVT Incremental Equipment List for 30UPH V1.0_0329_LH Q22 work book " xfId="2919"/>
    <cellStyle name="___G4 training_Q37 EVT Incremental Equipment List for 30UPH V1.0_0329_LH Q22 work book  2" xfId="2920"/>
    <cellStyle name="___G4 training_Q37 EVT Incremental Equipment List for 30UPH V1.0_0329_LH Q22 work book  3" xfId="2921"/>
    <cellStyle name="___G4 training_Q37 EVT Incremental Equipment List for 30UPH V1.0_0329_LH Q22 work book  4" xfId="2922"/>
    <cellStyle name="___G4 training_Q37 EVT Incremental Equipment List for 30UPH V1.0_0329_LH Q22 work book  5" xfId="2923"/>
    <cellStyle name="___G4 training_Q37 EVT Incremental Equipment List for 30UPH V1.0_0329_LH Q22 work book  6" xfId="2924"/>
    <cellStyle name="___G4 training_Q37 EVT Incremental Equipment List for 30UPH V1.0_0329_LH Q22 work book  7" xfId="2925"/>
    <cellStyle name="___G4 training_Q37 EVT Incremental Equipment List for 30UPH V1.0_0329_LH Q22 work book  8" xfId="2926"/>
    <cellStyle name="___G4 training_Q37 EVT Incremental Equipment List for 30UPH V1.0_0329_LH Q22 work book  9" xfId="2927"/>
    <cellStyle name="___G4 training_Q37 EVT Incremental Equipment List for 30UPH V1.0_0329_LH Q77 Readiness v1.4.8" xfId="2928"/>
    <cellStyle name="___G4 training_Q37 EVT Incremental Equipment List for 30UPH V1.0_0329_LH Q77 Readiness v1.4.8 2" xfId="2929"/>
    <cellStyle name="___G4 training_Q37 EVT Incremental Equipment List for 30UPH V1.0_0329_LH Q77 Readiness v1.4.8 3" xfId="2930"/>
    <cellStyle name="___G4 training_Q37 EVT Incremental Equipment List for 30UPH V1.0_0329_LH Q77 Readiness v1.4.8 4" xfId="2931"/>
    <cellStyle name="___G4 training_Q37 EVT Incremental Equipment List for 30UPH V1.0_0329_LH Q77 Readiness v1.4.8 5" xfId="2932"/>
    <cellStyle name="___G4 training_Q37 EVT Incremental Equipment List for 30UPH V1.0_0329_LH Q77 Readiness v1.4.8 6" xfId="2933"/>
    <cellStyle name="___G4 training_Q37 EVT Incremental Equipment List for 30UPH V1.0_0329_LH Q77 Readiness v1.4.8 7" xfId="2934"/>
    <cellStyle name="___G4 training_Q37 EVT Incremental Equipment List for 30UPH V1.0_0329_LH Q77 Readiness v1.4.8 8" xfId="2935"/>
    <cellStyle name="___G4 training_Q37 EVT Incremental Equipment List for 30UPH V1.0_0329_LH Q77 Readiness v1.4.8 9" xfId="2936"/>
    <cellStyle name="___G4 training_Q37 EVT Incremental Equipment List for 30UPH V1.0_0329_Q37 Budget UPH120_2line Rev1d9" xfId="2937"/>
    <cellStyle name="___G4 training_Q37 EVT Incremental Equipment List for 30UPH V1.0_0329_Q37 Budget UPH120_2line Rev1d9 2" xfId="2938"/>
    <cellStyle name="___G4 training_Q37 EVT Incremental Equipment List for 30UPH V1.0_0329_Q37 Budget UPH120_2line Rev1d9 3" xfId="2939"/>
    <cellStyle name="___G4 training_Q37 EVT Incremental Equipment List for 30UPH V1.0_0329_Q37 Budget UPH120_2line Rev1d9 4" xfId="2940"/>
    <cellStyle name="___G4 training_Q37 EVT Incremental Equipment List for 30UPH V1.0_0329_Q37 Budget UPH120_2line Rev1d9 5" xfId="2941"/>
    <cellStyle name="___G4 training_Q37 EVT Incremental Equipment List for 30UPH V1.0_0329_Q37 Budget UPH120_2line Rev1d9 6" xfId="2942"/>
    <cellStyle name="___G4 training_Q37 EVT Incremental Equipment List for 30UPH V1.0_0329_Q37 Budget UPH120_2line Rev1d9 7" xfId="2943"/>
    <cellStyle name="___G4 training_Q37 EVT Incremental Equipment List for 30UPH V1.0_0329_Q37 Budget UPH120_2line Rev1d9 8" xfId="2944"/>
    <cellStyle name="___G4 training_Q37 EVT Incremental Equipment List for 30UPH V1.0_0329_Q37 Budget UPH120_2line Rev1d9 9" xfId="2945"/>
    <cellStyle name="___G4 training_Q37 EVT Incremental Equipment List for 30UPH V1.0_0329_Q37 Budget UPH120_2line Rev1d9_LH Q22 work book " xfId="2946"/>
    <cellStyle name="___G4 training_Q37 EVT Incremental Equipment List for 30UPH V1.0_0329_Q37 Budget UPH120_2line Rev1d9_LH Q22 work book  2" xfId="2947"/>
    <cellStyle name="___G4 training_Q37 EVT Incremental Equipment List for 30UPH V1.0_0329_Q37 Budget UPH120_2line Rev1d9_LH Q22 work book  3" xfId="2948"/>
    <cellStyle name="___G4 training_Q37 EVT Incremental Equipment List for 30UPH V1.0_0329_Q37 Budget UPH120_2line Rev1d9_LH Q22 work book  4" xfId="2949"/>
    <cellStyle name="___G4 training_Q37 EVT Incremental Equipment List for 30UPH V1.0_0329_Q37 Budget UPH120_2line Rev1d9_LH Q22 work book  5" xfId="2950"/>
    <cellStyle name="___G4 training_Q37 EVT Incremental Equipment List for 30UPH V1.0_0329_Q37 Budget UPH120_2line Rev1d9_LH Q22 work book  6" xfId="2951"/>
    <cellStyle name="___G4 training_Q37 EVT Incremental Equipment List for 30UPH V1.0_0329_Q37 Budget UPH120_2line Rev1d9_LH Q22 work book  7" xfId="2952"/>
    <cellStyle name="___G4 training_Q37 EVT Incremental Equipment List for 30UPH V1.0_0329_Q37 Budget UPH120_2line Rev1d9_LH Q22 work book  8" xfId="2953"/>
    <cellStyle name="___G4 training_Q37 EVT Incremental Equipment List for 30UPH V1.0_0329_Q37 Budget UPH120_2line Rev1d9_LH Q22 work book  9" xfId="2954"/>
    <cellStyle name="___G4 training_Q37 EVT Incremental Equipment List for 30UPH V1.0_0329_Q37 Budget UPH120_2line Rev1d9_LH Q77 Readiness v1.4.8" xfId="2955"/>
    <cellStyle name="___G4 training_Q37 EVT Incremental Equipment List for 30UPH V1.0_0329_Q37 Budget UPH120_2line Rev1d9_LH Q77 Readiness v1.4.8 2" xfId="2956"/>
    <cellStyle name="___G4 training_Q37 EVT Incremental Equipment List for 30UPH V1.0_0329_Q37 Budget UPH120_2line Rev1d9_LH Q77 Readiness v1.4.8 3" xfId="2957"/>
    <cellStyle name="___G4 training_Q37 EVT Incremental Equipment List for 30UPH V1.0_0329_Q37 Budget UPH120_2line Rev1d9_LH Q77 Readiness v1.4.8 4" xfId="2958"/>
    <cellStyle name="___G4 training_Q37 EVT Incremental Equipment List for 30UPH V1.0_0329_Q37 Budget UPH120_2line Rev1d9_LH Q77 Readiness v1.4.8 5" xfId="2959"/>
    <cellStyle name="___G4 training_Q37 EVT Incremental Equipment List for 30UPH V1.0_0329_Q37 Budget UPH120_2line Rev1d9_LH Q77 Readiness v1.4.8 6" xfId="2960"/>
    <cellStyle name="___G4 training_Q37 EVT Incremental Equipment List for 30UPH V1.0_0329_Q37 Budget UPH120_2line Rev1d9_LH Q77 Readiness v1.4.8 7" xfId="2961"/>
    <cellStyle name="___G4 training_Q37 EVT Incremental Equipment List for 30UPH V1.0_0329_Q37 Budget UPH120_2line Rev1d9_LH Q77 Readiness v1.4.8 8" xfId="2962"/>
    <cellStyle name="___G4 training_Q37 EVT Incremental Equipment List for 30UPH V1.0_0329_Q37 Budget UPH120_2line Rev1d9_LH Q77 Readiness v1.4.8 9" xfId="2963"/>
    <cellStyle name="___G4 training_Q37 EVT Incremental Equipment List for 30UPH V1.0_0329_Q37 Budget UPH120_2line Rev2d3" xfId="2964"/>
    <cellStyle name="___G4 training_Q37 EVT Incremental Equipment List for 30UPH V1.0_0329_Q37 Budget UPH120_2line Rev2d3 2" xfId="2965"/>
    <cellStyle name="___G4 training_Q37 EVT Incremental Equipment List for 30UPH V1.0_0329_Q37 Budget UPH120_2line Rev2d3 3" xfId="2966"/>
    <cellStyle name="___G4 training_Q37 EVT Incremental Equipment List for 30UPH V1.0_0329_Q37 Budget UPH120_2line Rev2d3 4" xfId="2967"/>
    <cellStyle name="___G4 training_Q37 EVT Incremental Equipment List for 30UPH V1.0_0329_Q37 Budget UPH120_2line Rev2d3 5" xfId="2968"/>
    <cellStyle name="___G4 training_Q37 EVT Incremental Equipment List for 30UPH V1.0_0329_Q37 Budget UPH120_2line Rev2d3 6" xfId="2969"/>
    <cellStyle name="___G4 training_Q37 EVT Incremental Equipment List for 30UPH V1.0_0329_Q37 Budget UPH120_2line Rev2d3 7" xfId="2970"/>
    <cellStyle name="___G4 training_Q37 EVT Incremental Equipment List for 30UPH V1.0_0329_Q37 Budget UPH120_2line Rev2d3 8" xfId="2971"/>
    <cellStyle name="___G4 training_Q37 EVT Incremental Equipment List for 30UPH V1.0_0329_Q37 Budget UPH120_2line Rev2d3 9" xfId="2972"/>
    <cellStyle name="___G4 training_Q37 EVT Incremental Equipment List for 30UPH V1.0_0329_Q37 Budget UPH120_2line Rev2d5" xfId="2973"/>
    <cellStyle name="___G4 training_Q37 EVT Incremental Equipment List for 30UPH V1.0_0329_Q37 Budget UPH120_2line Rev2d5 2" xfId="2974"/>
    <cellStyle name="___G4 training_Q37 EVT Incremental Equipment List for 30UPH V1.0_0329_Q37 Budget UPH120_2line Rev2d5 3" xfId="2975"/>
    <cellStyle name="___G4 training_Q37 EVT Incremental Equipment List for 30UPH V1.0_0329_Q37 Budget UPH120_2line Rev2d5 4" xfId="2976"/>
    <cellStyle name="___G4 training_Q37 EVT Incremental Equipment List for 30UPH V1.0_0329_Q37 Budget UPH120_2line Rev2d5 5" xfId="2977"/>
    <cellStyle name="___G4 training_Q37 EVT Incremental Equipment List for 30UPH V1.0_0329_Q37 Budget UPH120_2line Rev2d5 6" xfId="2978"/>
    <cellStyle name="___G4 training_Q37 EVT Incremental Equipment List for 30UPH V1.0_0329_Q37 Budget UPH120_2line Rev2d5 7" xfId="2979"/>
    <cellStyle name="___G4 training_Q37 EVT Incremental Equipment List for 30UPH V1.0_0329_Q37 Budget UPH120_2line Rev2d5 8" xfId="2980"/>
    <cellStyle name="___G4 training_Q37 EVT Incremental Equipment List for 30UPH V1.0_0329_Q37 Budget UPH120_2line Rev2d5 9" xfId="2981"/>
    <cellStyle name="___G4 training_Q37 EVT Investment Workbook V1.2_0401" xfId="2982"/>
    <cellStyle name="___G4 training_Q37 EVT Investment Workbook V1.2_0401 2" xfId="2983"/>
    <cellStyle name="___G4 training_Q37 EVT Investment Workbook V1.2_0401 3" xfId="2984"/>
    <cellStyle name="___G4 training_Q37 EVT Investment Workbook V1.2_0401 4" xfId="2985"/>
    <cellStyle name="___G4 training_Q37 EVT Investment Workbook V1.2_0401 5" xfId="2986"/>
    <cellStyle name="___G4 training_Q37 EVT Investment Workbook V1.2_0401 6" xfId="2987"/>
    <cellStyle name="___G4 training_Q37 EVT Investment Workbook V1.2_0401 7" xfId="2988"/>
    <cellStyle name="___G4 training_Q37 EVT Investment Workbook V1.2_0401 8" xfId="2989"/>
    <cellStyle name="___G4 training_Q37 EVT Investment Workbook V1.2_0401 9" xfId="2990"/>
    <cellStyle name="___G4 training_Q37 EVT Investment Workbook V1.2_0401_LH Q22 work book " xfId="2991"/>
    <cellStyle name="___G4 training_Q37 EVT Investment Workbook V1.2_0401_LH Q22 work book  2" xfId="2992"/>
    <cellStyle name="___G4 training_Q37 EVT Investment Workbook V1.2_0401_LH Q22 work book  3" xfId="2993"/>
    <cellStyle name="___G4 training_Q37 EVT Investment Workbook V1.2_0401_LH Q22 work book  4" xfId="2994"/>
    <cellStyle name="___G4 training_Q37 EVT Investment Workbook V1.2_0401_LH Q22 work book  5" xfId="2995"/>
    <cellStyle name="___G4 training_Q37 EVT Investment Workbook V1.2_0401_LH Q22 work book  6" xfId="2996"/>
    <cellStyle name="___G4 training_Q37 EVT Investment Workbook V1.2_0401_LH Q22 work book  7" xfId="2997"/>
    <cellStyle name="___G4 training_Q37 EVT Investment Workbook V1.2_0401_LH Q22 work book  8" xfId="2998"/>
    <cellStyle name="___G4 training_Q37 EVT Investment Workbook V1.2_0401_LH Q22 work book  9" xfId="2999"/>
    <cellStyle name="___G4 training_Q37 EVT Investment Workbook V1.2_0401_LH Q77 Readiness v1.4.8" xfId="3000"/>
    <cellStyle name="___G4 training_Q37 EVT Investment Workbook V1.2_0401_LH Q77 Readiness v1.4.8 2" xfId="3001"/>
    <cellStyle name="___G4 training_Q37 EVT Investment Workbook V1.2_0401_LH Q77 Readiness v1.4.8 3" xfId="3002"/>
    <cellStyle name="___G4 training_Q37 EVT Investment Workbook V1.2_0401_LH Q77 Readiness v1.4.8 4" xfId="3003"/>
    <cellStyle name="___G4 training_Q37 EVT Investment Workbook V1.2_0401_LH Q77 Readiness v1.4.8 5" xfId="3004"/>
    <cellStyle name="___G4 training_Q37 EVT Investment Workbook V1.2_0401_LH Q77 Readiness v1.4.8 6" xfId="3005"/>
    <cellStyle name="___G4 training_Q37 EVT Investment Workbook V1.2_0401_LH Q77 Readiness v1.4.8 7" xfId="3006"/>
    <cellStyle name="___G4 training_Q37 EVT Investment Workbook V1.2_0401_LH Q77 Readiness v1.4.8 8" xfId="3007"/>
    <cellStyle name="___G4 training_Q37 EVT Investment Workbook V1.2_0401_LH Q77 Readiness v1.4.8 9" xfId="3008"/>
    <cellStyle name="___G4 training_Q37 EVT Investment Workbook V1.2_0401_Q37 Budget UPH120_2line Rev1d9" xfId="3009"/>
    <cellStyle name="___G4 training_Q37 EVT Investment Workbook V1.2_0401_Q37 Budget UPH120_2line Rev1d9 2" xfId="3010"/>
    <cellStyle name="___G4 training_Q37 EVT Investment Workbook V1.2_0401_Q37 Budget UPH120_2line Rev1d9 3" xfId="3011"/>
    <cellStyle name="___G4 training_Q37 EVT Investment Workbook V1.2_0401_Q37 Budget UPH120_2line Rev1d9 4" xfId="3012"/>
    <cellStyle name="___G4 training_Q37 EVT Investment Workbook V1.2_0401_Q37 Budget UPH120_2line Rev1d9 5" xfId="3013"/>
    <cellStyle name="___G4 training_Q37 EVT Investment Workbook V1.2_0401_Q37 Budget UPH120_2line Rev1d9 6" xfId="3014"/>
    <cellStyle name="___G4 training_Q37 EVT Investment Workbook V1.2_0401_Q37 Budget UPH120_2line Rev1d9 7" xfId="3015"/>
    <cellStyle name="___G4 training_Q37 EVT Investment Workbook V1.2_0401_Q37 Budget UPH120_2line Rev1d9 8" xfId="3016"/>
    <cellStyle name="___G4 training_Q37 EVT Investment Workbook V1.2_0401_Q37 Budget UPH120_2line Rev1d9 9" xfId="3017"/>
    <cellStyle name="___G4 training_Q37 EVT Investment Workbook V1.2_0401_Q37 Budget UPH120_2line Rev1d9_LH Q22 work book " xfId="3018"/>
    <cellStyle name="___G4 training_Q37 EVT Investment Workbook V1.2_0401_Q37 Budget UPH120_2line Rev1d9_LH Q22 work book  2" xfId="3019"/>
    <cellStyle name="___G4 training_Q37 EVT Investment Workbook V1.2_0401_Q37 Budget UPH120_2line Rev1d9_LH Q22 work book  3" xfId="3020"/>
    <cellStyle name="___G4 training_Q37 EVT Investment Workbook V1.2_0401_Q37 Budget UPH120_2line Rev1d9_LH Q22 work book  4" xfId="3021"/>
    <cellStyle name="___G4 training_Q37 EVT Investment Workbook V1.2_0401_Q37 Budget UPH120_2line Rev1d9_LH Q22 work book  5" xfId="3022"/>
    <cellStyle name="___G4 training_Q37 EVT Investment Workbook V1.2_0401_Q37 Budget UPH120_2line Rev1d9_LH Q22 work book  6" xfId="3023"/>
    <cellStyle name="___G4 training_Q37 EVT Investment Workbook V1.2_0401_Q37 Budget UPH120_2line Rev1d9_LH Q22 work book  7" xfId="3024"/>
    <cellStyle name="___G4 training_Q37 EVT Investment Workbook V1.2_0401_Q37 Budget UPH120_2line Rev1d9_LH Q22 work book  8" xfId="3025"/>
    <cellStyle name="___G4 training_Q37 EVT Investment Workbook V1.2_0401_Q37 Budget UPH120_2line Rev1d9_LH Q22 work book  9" xfId="3026"/>
    <cellStyle name="___G4 training_Q37 EVT Investment Workbook V1.2_0401_Q37 Budget UPH120_2line Rev1d9_LH Q77 Readiness v1.4.8" xfId="3027"/>
    <cellStyle name="___G4 training_Q37 EVT Investment Workbook V1.2_0401_Q37 Budget UPH120_2line Rev1d9_LH Q77 Readiness v1.4.8 2" xfId="3028"/>
    <cellStyle name="___G4 training_Q37 EVT Investment Workbook V1.2_0401_Q37 Budget UPH120_2line Rev1d9_LH Q77 Readiness v1.4.8 3" xfId="3029"/>
    <cellStyle name="___G4 training_Q37 EVT Investment Workbook V1.2_0401_Q37 Budget UPH120_2line Rev1d9_LH Q77 Readiness v1.4.8 4" xfId="3030"/>
    <cellStyle name="___G4 training_Q37 EVT Investment Workbook V1.2_0401_Q37 Budget UPH120_2line Rev1d9_LH Q77 Readiness v1.4.8 5" xfId="3031"/>
    <cellStyle name="___G4 training_Q37 EVT Investment Workbook V1.2_0401_Q37 Budget UPH120_2line Rev1d9_LH Q77 Readiness v1.4.8 6" xfId="3032"/>
    <cellStyle name="___G4 training_Q37 EVT Investment Workbook V1.2_0401_Q37 Budget UPH120_2line Rev1d9_LH Q77 Readiness v1.4.8 7" xfId="3033"/>
    <cellStyle name="___G4 training_Q37 EVT Investment Workbook V1.2_0401_Q37 Budget UPH120_2line Rev1d9_LH Q77 Readiness v1.4.8 8" xfId="3034"/>
    <cellStyle name="___G4 training_Q37 EVT Investment Workbook V1.2_0401_Q37 Budget UPH120_2line Rev1d9_LH Q77 Readiness v1.4.8 9" xfId="3035"/>
    <cellStyle name="___G4 training_Q37 EVT Investment Workbook V1.2_0401_Q37 Budget UPH120_2line Rev2d3" xfId="3036"/>
    <cellStyle name="___G4 training_Q37 EVT Investment Workbook V1.2_0401_Q37 Budget UPH120_2line Rev2d3 2" xfId="3037"/>
    <cellStyle name="___G4 training_Q37 EVT Investment Workbook V1.2_0401_Q37 Budget UPH120_2line Rev2d3 3" xfId="3038"/>
    <cellStyle name="___G4 training_Q37 EVT Investment Workbook V1.2_0401_Q37 Budget UPH120_2line Rev2d3 4" xfId="3039"/>
    <cellStyle name="___G4 training_Q37 EVT Investment Workbook V1.2_0401_Q37 Budget UPH120_2line Rev2d3 5" xfId="3040"/>
    <cellStyle name="___G4 training_Q37 EVT Investment Workbook V1.2_0401_Q37 Budget UPH120_2line Rev2d3 6" xfId="3041"/>
    <cellStyle name="___G4 training_Q37 EVT Investment Workbook V1.2_0401_Q37 Budget UPH120_2line Rev2d3 7" xfId="3042"/>
    <cellStyle name="___G4 training_Q37 EVT Investment Workbook V1.2_0401_Q37 Budget UPH120_2line Rev2d3 8" xfId="3043"/>
    <cellStyle name="___G4 training_Q37 EVT Investment Workbook V1.2_0401_Q37 Budget UPH120_2line Rev2d3 9" xfId="3044"/>
    <cellStyle name="___G4 training_Q37 EVT Investment Workbook V1.2_0401_Q37 Budget UPH120_2line Rev2d5" xfId="3045"/>
    <cellStyle name="___G4 training_Q37 EVT Investment Workbook V1.2_0401_Q37 Budget UPH120_2line Rev2d5 2" xfId="3046"/>
    <cellStyle name="___G4 training_Q37 EVT Investment Workbook V1.2_0401_Q37 Budget UPH120_2line Rev2d5 3" xfId="3047"/>
    <cellStyle name="___G4 training_Q37 EVT Investment Workbook V1.2_0401_Q37 Budget UPH120_2line Rev2d5 4" xfId="3048"/>
    <cellStyle name="___G4 training_Q37 EVT Investment Workbook V1.2_0401_Q37 Budget UPH120_2line Rev2d5 5" xfId="3049"/>
    <cellStyle name="___G4 training_Q37 EVT Investment Workbook V1.2_0401_Q37 Budget UPH120_2line Rev2d5 6" xfId="3050"/>
    <cellStyle name="___G4 training_Q37 EVT Investment Workbook V1.2_0401_Q37 Budget UPH120_2line Rev2d5 7" xfId="3051"/>
    <cellStyle name="___G4 training_Q37 EVT Investment Workbook V1.2_0401_Q37 Budget UPH120_2line Rev2d5 8" xfId="3052"/>
    <cellStyle name="___G4 training_Q37 EVT Investment Workbook V1.2_0401_Q37 Budget UPH120_2line Rev2d5 9" xfId="3053"/>
    <cellStyle name="___G4 training_Q37 Process uph 150 &amp;2003-04-29 Rev.1.1" xfId="3054"/>
    <cellStyle name="___G4 training_Q37 Process uph 150 &amp;2003-04-29 Rev.1.1 2" xfId="3055"/>
    <cellStyle name="___G4 training_Q37 Process uph 150 &amp;2003-04-29 Rev.1.1 3" xfId="3056"/>
    <cellStyle name="___G4 training_Q37 Process uph 150 &amp;2003-04-29 Rev.1.1 4" xfId="3057"/>
    <cellStyle name="___G4 training_Q37 Process uph 150 &amp;2003-04-29 Rev.1.1 5" xfId="3058"/>
    <cellStyle name="___G4 training_Q37 Process uph 150 &amp;2003-04-29 Rev.1.1 6" xfId="3059"/>
    <cellStyle name="___G4 training_Q37 Process uph 150 &amp;2003-04-29 Rev.1.1 7" xfId="3060"/>
    <cellStyle name="___G4 training_Q37 Process uph 150 &amp;2003-04-29 Rev.1.1 8" xfId="3061"/>
    <cellStyle name="___G4 training_Q37 Process uph 150 &amp;2003-04-29 Rev.1.1 9" xfId="3062"/>
    <cellStyle name="___G4 training_Q37 Process uph 150 &amp;2003-04-29 Rev.1.1_LH Q22 work book " xfId="3063"/>
    <cellStyle name="___G4 training_Q37 Process uph 150 &amp;2003-04-29 Rev.1.1_LH Q22 work book  2" xfId="3064"/>
    <cellStyle name="___G4 training_Q37 Process uph 150 &amp;2003-04-29 Rev.1.1_LH Q22 work book  3" xfId="3065"/>
    <cellStyle name="___G4 training_Q37 Process uph 150 &amp;2003-04-29 Rev.1.1_LH Q22 work book  4" xfId="3066"/>
    <cellStyle name="___G4 training_Q37 Process uph 150 &amp;2003-04-29 Rev.1.1_LH Q22 work book  5" xfId="3067"/>
    <cellStyle name="___G4 training_Q37 Process uph 150 &amp;2003-04-29 Rev.1.1_LH Q22 work book  6" xfId="3068"/>
    <cellStyle name="___G4 training_Q37 Process uph 150 &amp;2003-04-29 Rev.1.1_LH Q22 work book  7" xfId="3069"/>
    <cellStyle name="___G4 training_Q37 Process uph 150 &amp;2003-04-29 Rev.1.1_LH Q22 work book  8" xfId="3070"/>
    <cellStyle name="___G4 training_Q37 Process uph 150 &amp;2003-04-29 Rev.1.1_LH Q22 work book  9" xfId="3071"/>
    <cellStyle name="___G4 training_Q37 Process uph 150 &amp;2003-04-29 Rev.1.1_LH Q77 Readiness v1.4.8" xfId="3072"/>
    <cellStyle name="___G4 training_Q37 Process uph 150 &amp;2003-04-29 Rev.1.1_LH Q77 Readiness v1.4.8 2" xfId="3073"/>
    <cellStyle name="___G4 training_Q37 Process uph 150 &amp;2003-04-29 Rev.1.1_LH Q77 Readiness v1.4.8 3" xfId="3074"/>
    <cellStyle name="___G4 training_Q37 Process uph 150 &amp;2003-04-29 Rev.1.1_LH Q77 Readiness v1.4.8 4" xfId="3075"/>
    <cellStyle name="___G4 training_Q37 Process uph 150 &amp;2003-04-29 Rev.1.1_LH Q77 Readiness v1.4.8 5" xfId="3076"/>
    <cellStyle name="___G4 training_Q37 Process uph 150 &amp;2003-04-29 Rev.1.1_LH Q77 Readiness v1.4.8 6" xfId="3077"/>
    <cellStyle name="___G4 training_Q37 Process uph 150 &amp;2003-04-29 Rev.1.1_LH Q77 Readiness v1.4.8 7" xfId="3078"/>
    <cellStyle name="___G4 training_Q37 Process uph 150 &amp;2003-04-29 Rev.1.1_LH Q77 Readiness v1.4.8 8" xfId="3079"/>
    <cellStyle name="___G4 training_Q37 Process uph 150 &amp;2003-04-29 Rev.1.1_LH Q77 Readiness v1.4.8 9" xfId="3080"/>
    <cellStyle name="___G4 training_Q37 Process uph 150 &amp;2003-04-29 Rev.1.1_Q37 Budget UPH120_2line Rev1d9" xfId="3081"/>
    <cellStyle name="___G4 training_Q37 Process uph 150 &amp;2003-04-29 Rev.1.1_Q37 Budget UPH120_2line Rev1d9 2" xfId="3082"/>
    <cellStyle name="___G4 training_Q37 Process uph 150 &amp;2003-04-29 Rev.1.1_Q37 Budget UPH120_2line Rev1d9 3" xfId="3083"/>
    <cellStyle name="___G4 training_Q37 Process uph 150 &amp;2003-04-29 Rev.1.1_Q37 Budget UPH120_2line Rev1d9 4" xfId="3084"/>
    <cellStyle name="___G4 training_Q37 Process uph 150 &amp;2003-04-29 Rev.1.1_Q37 Budget UPH120_2line Rev1d9 5" xfId="3085"/>
    <cellStyle name="___G4 training_Q37 Process uph 150 &amp;2003-04-29 Rev.1.1_Q37 Budget UPH120_2line Rev1d9 6" xfId="3086"/>
    <cellStyle name="___G4 training_Q37 Process uph 150 &amp;2003-04-29 Rev.1.1_Q37 Budget UPH120_2line Rev1d9 7" xfId="3087"/>
    <cellStyle name="___G4 training_Q37 Process uph 150 &amp;2003-04-29 Rev.1.1_Q37 Budget UPH120_2line Rev1d9 8" xfId="3088"/>
    <cellStyle name="___G4 training_Q37 Process uph 150 &amp;2003-04-29 Rev.1.1_Q37 Budget UPH120_2line Rev1d9 9" xfId="3089"/>
    <cellStyle name="___G4 training_Q37 Process uph 150 &amp;2003-04-29 Rev.1.1_Q37 Budget UPH120_2line Rev1d9_LH Q22 work book " xfId="3090"/>
    <cellStyle name="___G4 training_Q37 Process uph 150 &amp;2003-04-29 Rev.1.1_Q37 Budget UPH120_2line Rev1d9_LH Q22 work book  2" xfId="3091"/>
    <cellStyle name="___G4 training_Q37 Process uph 150 &amp;2003-04-29 Rev.1.1_Q37 Budget UPH120_2line Rev1d9_LH Q22 work book  3" xfId="3092"/>
    <cellStyle name="___G4 training_Q37 Process uph 150 &amp;2003-04-29 Rev.1.1_Q37 Budget UPH120_2line Rev1d9_LH Q22 work book  4" xfId="3093"/>
    <cellStyle name="___G4 training_Q37 Process uph 150 &amp;2003-04-29 Rev.1.1_Q37 Budget UPH120_2line Rev1d9_LH Q22 work book  5" xfId="3094"/>
    <cellStyle name="___G4 training_Q37 Process uph 150 &amp;2003-04-29 Rev.1.1_Q37 Budget UPH120_2line Rev1d9_LH Q22 work book  6" xfId="3095"/>
    <cellStyle name="___G4 training_Q37 Process uph 150 &amp;2003-04-29 Rev.1.1_Q37 Budget UPH120_2line Rev1d9_LH Q22 work book  7" xfId="3096"/>
    <cellStyle name="___G4 training_Q37 Process uph 150 &amp;2003-04-29 Rev.1.1_Q37 Budget UPH120_2line Rev1d9_LH Q22 work book  8" xfId="3097"/>
    <cellStyle name="___G4 training_Q37 Process uph 150 &amp;2003-04-29 Rev.1.1_Q37 Budget UPH120_2line Rev1d9_LH Q22 work book  9" xfId="3098"/>
    <cellStyle name="___G4 training_Q37 Process uph 150 &amp;2003-04-29 Rev.1.1_Q37 Budget UPH120_2line Rev1d9_LH Q77 Readiness v1.4.8" xfId="3099"/>
    <cellStyle name="___G4 training_Q37 Process uph 150 &amp;2003-04-29 Rev.1.1_Q37 Budget UPH120_2line Rev1d9_LH Q77 Readiness v1.4.8 2" xfId="3100"/>
    <cellStyle name="___G4 training_Q37 Process uph 150 &amp;2003-04-29 Rev.1.1_Q37 Budget UPH120_2line Rev1d9_LH Q77 Readiness v1.4.8 3" xfId="3101"/>
    <cellStyle name="___G4 training_Q37 Process uph 150 &amp;2003-04-29 Rev.1.1_Q37 Budget UPH120_2line Rev1d9_LH Q77 Readiness v1.4.8 4" xfId="3102"/>
    <cellStyle name="___G4 training_Q37 Process uph 150 &amp;2003-04-29 Rev.1.1_Q37 Budget UPH120_2line Rev1d9_LH Q77 Readiness v1.4.8 5" xfId="3103"/>
    <cellStyle name="___G4 training_Q37 Process uph 150 &amp;2003-04-29 Rev.1.1_Q37 Budget UPH120_2line Rev1d9_LH Q77 Readiness v1.4.8 6" xfId="3104"/>
    <cellStyle name="___G4 training_Q37 Process uph 150 &amp;2003-04-29 Rev.1.1_Q37 Budget UPH120_2line Rev1d9_LH Q77 Readiness v1.4.8 7" xfId="3105"/>
    <cellStyle name="___G4 training_Q37 Process uph 150 &amp;2003-04-29 Rev.1.1_Q37 Budget UPH120_2line Rev1d9_LH Q77 Readiness v1.4.8 8" xfId="3106"/>
    <cellStyle name="___G4 training_Q37 Process uph 150 &amp;2003-04-29 Rev.1.1_Q37 Budget UPH120_2line Rev1d9_LH Q77 Readiness v1.4.8 9" xfId="3107"/>
    <cellStyle name="___G4 training_Q37 Process uph 150 &amp;2003-04-29 Rev.1.1_Q37 Budget UPH120_2line Rev2d3" xfId="3108"/>
    <cellStyle name="___G4 training_Q37 Process uph 150 &amp;2003-04-29 Rev.1.1_Q37 Budget UPH120_2line Rev2d3 2" xfId="3109"/>
    <cellStyle name="___G4 training_Q37 Process uph 150 &amp;2003-04-29 Rev.1.1_Q37 Budget UPH120_2line Rev2d3 3" xfId="3110"/>
    <cellStyle name="___G4 training_Q37 Process uph 150 &amp;2003-04-29 Rev.1.1_Q37 Budget UPH120_2line Rev2d3 4" xfId="3111"/>
    <cellStyle name="___G4 training_Q37 Process uph 150 &amp;2003-04-29 Rev.1.1_Q37 Budget UPH120_2line Rev2d3 5" xfId="3112"/>
    <cellStyle name="___G4 training_Q37 Process uph 150 &amp;2003-04-29 Rev.1.1_Q37 Budget UPH120_2line Rev2d3 6" xfId="3113"/>
    <cellStyle name="___G4 training_Q37 Process uph 150 &amp;2003-04-29 Rev.1.1_Q37 Budget UPH120_2line Rev2d3 7" xfId="3114"/>
    <cellStyle name="___G4 training_Q37 Process uph 150 &amp;2003-04-29 Rev.1.1_Q37 Budget UPH120_2line Rev2d3 8" xfId="3115"/>
    <cellStyle name="___G4 training_Q37 Process uph 150 &amp;2003-04-29 Rev.1.1_Q37 Budget UPH120_2line Rev2d3 9" xfId="3116"/>
    <cellStyle name="___G4 training_Q37 Process uph 150 &amp;2003-04-29 Rev.1.1_Q37 Budget UPH120_2line Rev2d5" xfId="3117"/>
    <cellStyle name="___G4 training_Q37 Process uph 150 &amp;2003-04-29 Rev.1.1_Q37 Budget UPH120_2line Rev2d5 2" xfId="3118"/>
    <cellStyle name="___G4 training_Q37 Process uph 150 &amp;2003-04-29 Rev.1.1_Q37 Budget UPH120_2line Rev2d5 3" xfId="3119"/>
    <cellStyle name="___G4 training_Q37 Process uph 150 &amp;2003-04-29 Rev.1.1_Q37 Budget UPH120_2line Rev2d5 4" xfId="3120"/>
    <cellStyle name="___G4 training_Q37 Process uph 150 &amp;2003-04-29 Rev.1.1_Q37 Budget UPH120_2line Rev2d5 5" xfId="3121"/>
    <cellStyle name="___G4 training_Q37 Process uph 150 &amp;2003-04-29 Rev.1.1_Q37 Budget UPH120_2line Rev2d5 6" xfId="3122"/>
    <cellStyle name="___G4 training_Q37 Process uph 150 &amp;2003-04-29 Rev.1.1_Q37 Budget UPH120_2line Rev2d5 7" xfId="3123"/>
    <cellStyle name="___G4 training_Q37 Process uph 150 &amp;2003-04-29 Rev.1.1_Q37 Budget UPH120_2line Rev2d5 8" xfId="3124"/>
    <cellStyle name="___G4 training_Q37 Process uph 150 &amp;2003-04-29 Rev.1.1_Q37 Budget UPH120_2line Rev2d5 9" xfId="3125"/>
    <cellStyle name="___G4 training_Q37_P58B_UPH50EList_1d2" xfId="3126"/>
    <cellStyle name="___G4 training_Q37_P58B_UPH50EList_1d2 2" xfId="3127"/>
    <cellStyle name="___G4 training_Q37_P58B_UPH50EList_1d2 3" xfId="3128"/>
    <cellStyle name="___G4 training_Q37_P58B_UPH50EList_1d2 4" xfId="3129"/>
    <cellStyle name="___G4 training_Q37_P58B_UPH50EList_1d2 5" xfId="3130"/>
    <cellStyle name="___G4 training_Q37_P58B_UPH50EList_1d2 6" xfId="3131"/>
    <cellStyle name="___G4 training_Q37_P58B_UPH50EList_1d2 7" xfId="3132"/>
    <cellStyle name="___G4 training_Q37_P58B_UPH50EList_1d2 8" xfId="3133"/>
    <cellStyle name="___G4 training_Q37_P58B_UPH50EList_1d2 9" xfId="3134"/>
    <cellStyle name="___G4 training_Q37_P58B_UPH50EList_1d2_LH Q22 work book " xfId="3135"/>
    <cellStyle name="___G4 training_Q37_P58B_UPH50EList_1d2_LH Q22 work book  2" xfId="3136"/>
    <cellStyle name="___G4 training_Q37_P58B_UPH50EList_1d2_LH Q22 work book  3" xfId="3137"/>
    <cellStyle name="___G4 training_Q37_P58B_UPH50EList_1d2_LH Q22 work book  4" xfId="3138"/>
    <cellStyle name="___G4 training_Q37_P58B_UPH50EList_1d2_LH Q22 work book  5" xfId="3139"/>
    <cellStyle name="___G4 training_Q37_P58B_UPH50EList_1d2_LH Q22 work book  6" xfId="3140"/>
    <cellStyle name="___G4 training_Q37_P58B_UPH50EList_1d2_LH Q22 work book  7" xfId="3141"/>
    <cellStyle name="___G4 training_Q37_P58B_UPH50EList_1d2_LH Q22 work book  8" xfId="3142"/>
    <cellStyle name="___G4 training_Q37_P58B_UPH50EList_1d2_LH Q22 work book  9" xfId="3143"/>
    <cellStyle name="___G4 training_Q37_P58B_UPH50EList_1d2_LH Q77 Readiness v1.4.8" xfId="3144"/>
    <cellStyle name="___G4 training_Q37_P58B_UPH50EList_1d2_LH Q77 Readiness v1.4.8 2" xfId="3145"/>
    <cellStyle name="___G4 training_Q37_P58B_UPH50EList_1d2_LH Q77 Readiness v1.4.8 3" xfId="3146"/>
    <cellStyle name="___G4 training_Q37_P58B_UPH50EList_1d2_LH Q77 Readiness v1.4.8 4" xfId="3147"/>
    <cellStyle name="___G4 training_Q37_P58B_UPH50EList_1d2_LH Q77 Readiness v1.4.8 5" xfId="3148"/>
    <cellStyle name="___G4 training_Q37_P58B_UPH50EList_1d2_LH Q77 Readiness v1.4.8 6" xfId="3149"/>
    <cellStyle name="___G4 training_Q37_P58B_UPH50EList_1d2_LH Q77 Readiness v1.4.8 7" xfId="3150"/>
    <cellStyle name="___G4 training_Q37_P58B_UPH50EList_1d2_LH Q77 Readiness v1.4.8 8" xfId="3151"/>
    <cellStyle name="___G4 training_Q37_P58B_UPH50EList_1d2_LH Q77 Readiness v1.4.8 9" xfId="3152"/>
    <cellStyle name="___G4 training_Q37_P58B_UPH50EList_1d2_Q37 Budget UPH120_2line Rev1d9" xfId="3153"/>
    <cellStyle name="___G4 training_Q37_P58B_UPH50EList_1d2_Q37 Budget UPH120_2line Rev1d9 2" xfId="3154"/>
    <cellStyle name="___G4 training_Q37_P58B_UPH50EList_1d2_Q37 Budget UPH120_2line Rev1d9 3" xfId="3155"/>
    <cellStyle name="___G4 training_Q37_P58B_UPH50EList_1d2_Q37 Budget UPH120_2line Rev1d9 4" xfId="3156"/>
    <cellStyle name="___G4 training_Q37_P58B_UPH50EList_1d2_Q37 Budget UPH120_2line Rev1d9 5" xfId="3157"/>
    <cellStyle name="___G4 training_Q37_P58B_UPH50EList_1d2_Q37 Budget UPH120_2line Rev1d9 6" xfId="3158"/>
    <cellStyle name="___G4 training_Q37_P58B_UPH50EList_1d2_Q37 Budget UPH120_2line Rev1d9 7" xfId="3159"/>
    <cellStyle name="___G4 training_Q37_P58B_UPH50EList_1d2_Q37 Budget UPH120_2line Rev1d9 8" xfId="3160"/>
    <cellStyle name="___G4 training_Q37_P58B_UPH50EList_1d2_Q37 Budget UPH120_2line Rev1d9 9" xfId="3161"/>
    <cellStyle name="___G4 training_Q37_P58B_UPH50EList_1d2_Q37 Budget UPH120_2line Rev1d9_LH Q22 work book " xfId="3162"/>
    <cellStyle name="___G4 training_Q37_P58B_UPH50EList_1d2_Q37 Budget UPH120_2line Rev1d9_LH Q22 work book  2" xfId="3163"/>
    <cellStyle name="___G4 training_Q37_P58B_UPH50EList_1d2_Q37 Budget UPH120_2line Rev1d9_LH Q22 work book  3" xfId="3164"/>
    <cellStyle name="___G4 training_Q37_P58B_UPH50EList_1d2_Q37 Budget UPH120_2line Rev1d9_LH Q22 work book  4" xfId="3165"/>
    <cellStyle name="___G4 training_Q37_P58B_UPH50EList_1d2_Q37 Budget UPH120_2line Rev1d9_LH Q22 work book  5" xfId="3166"/>
    <cellStyle name="___G4 training_Q37_P58B_UPH50EList_1d2_Q37 Budget UPH120_2line Rev1d9_LH Q22 work book  6" xfId="3167"/>
    <cellStyle name="___G4 training_Q37_P58B_UPH50EList_1d2_Q37 Budget UPH120_2line Rev1d9_LH Q22 work book  7" xfId="3168"/>
    <cellStyle name="___G4 training_Q37_P58B_UPH50EList_1d2_Q37 Budget UPH120_2line Rev1d9_LH Q22 work book  8" xfId="3169"/>
    <cellStyle name="___G4 training_Q37_P58B_UPH50EList_1d2_Q37 Budget UPH120_2line Rev1d9_LH Q22 work book  9" xfId="3170"/>
    <cellStyle name="___G4 training_Q37_P58B_UPH50EList_1d2_Q37 Budget UPH120_2line Rev1d9_LH Q77 Readiness v1.4.8" xfId="3171"/>
    <cellStyle name="___G4 training_Q37_P58B_UPH50EList_1d2_Q37 Budget UPH120_2line Rev1d9_LH Q77 Readiness v1.4.8 2" xfId="3172"/>
    <cellStyle name="___G4 training_Q37_P58B_UPH50EList_1d2_Q37 Budget UPH120_2line Rev1d9_LH Q77 Readiness v1.4.8 3" xfId="3173"/>
    <cellStyle name="___G4 training_Q37_P58B_UPH50EList_1d2_Q37 Budget UPH120_2line Rev1d9_LH Q77 Readiness v1.4.8 4" xfId="3174"/>
    <cellStyle name="___G4 training_Q37_P58B_UPH50EList_1d2_Q37 Budget UPH120_2line Rev1d9_LH Q77 Readiness v1.4.8 5" xfId="3175"/>
    <cellStyle name="___G4 training_Q37_P58B_UPH50EList_1d2_Q37 Budget UPH120_2line Rev1d9_LH Q77 Readiness v1.4.8 6" xfId="3176"/>
    <cellStyle name="___G4 training_Q37_P58B_UPH50EList_1d2_Q37 Budget UPH120_2line Rev1d9_LH Q77 Readiness v1.4.8 7" xfId="3177"/>
    <cellStyle name="___G4 training_Q37_P58B_UPH50EList_1d2_Q37 Budget UPH120_2line Rev1d9_LH Q77 Readiness v1.4.8 8" xfId="3178"/>
    <cellStyle name="___G4 training_Q37_P58B_UPH50EList_1d2_Q37 Budget UPH120_2line Rev1d9_LH Q77 Readiness v1.4.8 9" xfId="3179"/>
    <cellStyle name="___G4 training_Q37_P58B_UPH50EList_1d2_Q37 Budget UPH120_2line Rev2d3" xfId="3180"/>
    <cellStyle name="___G4 training_Q37_P58B_UPH50EList_1d2_Q37 Budget UPH120_2line Rev2d3 2" xfId="3181"/>
    <cellStyle name="___G4 training_Q37_P58B_UPH50EList_1d2_Q37 Budget UPH120_2line Rev2d3 3" xfId="3182"/>
    <cellStyle name="___G4 training_Q37_P58B_UPH50EList_1d2_Q37 Budget UPH120_2line Rev2d3 4" xfId="3183"/>
    <cellStyle name="___G4 training_Q37_P58B_UPH50EList_1d2_Q37 Budget UPH120_2line Rev2d3 5" xfId="3184"/>
    <cellStyle name="___G4 training_Q37_P58B_UPH50EList_1d2_Q37 Budget UPH120_2line Rev2d3 6" xfId="3185"/>
    <cellStyle name="___G4 training_Q37_P58B_UPH50EList_1d2_Q37 Budget UPH120_2line Rev2d3 7" xfId="3186"/>
    <cellStyle name="___G4 training_Q37_P58B_UPH50EList_1d2_Q37 Budget UPH120_2line Rev2d3 8" xfId="3187"/>
    <cellStyle name="___G4 training_Q37_P58B_UPH50EList_1d2_Q37 Budget UPH120_2line Rev2d3 9" xfId="3188"/>
    <cellStyle name="___G4 training_Q37_P58B_UPH50EList_1d2_Q37 Budget UPH120_2line Rev2d5" xfId="3189"/>
    <cellStyle name="___G4 training_Q37_P58B_UPH50EList_1d2_Q37 Budget UPH120_2line Rev2d5 2" xfId="3190"/>
    <cellStyle name="___G4 training_Q37_P58B_UPH50EList_1d2_Q37 Budget UPH120_2line Rev2d5 3" xfId="3191"/>
    <cellStyle name="___G4 training_Q37_P58B_UPH50EList_1d2_Q37 Budget UPH120_2line Rev2d5 4" xfId="3192"/>
    <cellStyle name="___G4 training_Q37_P58B_UPH50EList_1d2_Q37 Budget UPH120_2line Rev2d5 5" xfId="3193"/>
    <cellStyle name="___G4 training_Q37_P58B_UPH50EList_1d2_Q37 Budget UPH120_2line Rev2d5 6" xfId="3194"/>
    <cellStyle name="___G4 training_Q37_P58B_UPH50EList_1d2_Q37 Budget UPH120_2line Rev2d5 7" xfId="3195"/>
    <cellStyle name="___G4 training_Q37_P58B_UPH50EList_1d2_Q37 Budget UPH120_2line Rev2d5 8" xfId="3196"/>
    <cellStyle name="___G4 training_Q37_P58B_UPH50EList_1d2_Q37 Budget UPH120_2line Rev2d5 9" xfId="3197"/>
    <cellStyle name="___G4 training_Q37CapacityPlanRev0d5" xfId="3198"/>
    <cellStyle name="___G4 training_Q37CapacityPlanRev0d5 2" xfId="3199"/>
    <cellStyle name="___G4 training_Q37CapacityPlanRev0d5 3" xfId="3200"/>
    <cellStyle name="___G4 training_Q37CapacityPlanRev0d5 4" xfId="3201"/>
    <cellStyle name="___G4 training_Q37CapacityPlanRev0d5 5" xfId="3202"/>
    <cellStyle name="___G4 training_Q37CapacityPlanRev0d5 6" xfId="3203"/>
    <cellStyle name="___G4 training_Q37CapacityPlanRev0d5 7" xfId="3204"/>
    <cellStyle name="___G4 training_Q37CapacityPlanRev0d5 8" xfId="3205"/>
    <cellStyle name="___G4 training_Q37CapacityPlanRev0d5 9" xfId="3206"/>
    <cellStyle name="___G4 training_Q37CapacityPlanRev0d5_LH Q22 work book " xfId="3207"/>
    <cellStyle name="___G4 training_Q37CapacityPlanRev0d5_LH Q22 work book  2" xfId="3208"/>
    <cellStyle name="___G4 training_Q37CapacityPlanRev0d5_LH Q22 work book  3" xfId="3209"/>
    <cellStyle name="___G4 training_Q37CapacityPlanRev0d5_LH Q22 work book  4" xfId="3210"/>
    <cellStyle name="___G4 training_Q37CapacityPlanRev0d5_LH Q22 work book  5" xfId="3211"/>
    <cellStyle name="___G4 training_Q37CapacityPlanRev0d5_LH Q22 work book  6" xfId="3212"/>
    <cellStyle name="___G4 training_Q37CapacityPlanRev0d5_LH Q22 work book  7" xfId="3213"/>
    <cellStyle name="___G4 training_Q37CapacityPlanRev0d5_LH Q22 work book  8" xfId="3214"/>
    <cellStyle name="___G4 training_Q37CapacityPlanRev0d5_LH Q22 work book  9" xfId="3215"/>
    <cellStyle name="___G4 training_Q37CapacityPlanRev0d5_LH Q77 Readiness v1.4.8" xfId="3216"/>
    <cellStyle name="___G4 training_Q37CapacityPlanRev0d5_LH Q77 Readiness v1.4.8 2" xfId="3217"/>
    <cellStyle name="___G4 training_Q37CapacityPlanRev0d5_LH Q77 Readiness v1.4.8 3" xfId="3218"/>
    <cellStyle name="___G4 training_Q37CapacityPlanRev0d5_LH Q77 Readiness v1.4.8 4" xfId="3219"/>
    <cellStyle name="___G4 training_Q37CapacityPlanRev0d5_LH Q77 Readiness v1.4.8 5" xfId="3220"/>
    <cellStyle name="___G4 training_Q37CapacityPlanRev0d5_LH Q77 Readiness v1.4.8 6" xfId="3221"/>
    <cellStyle name="___G4 training_Q37CapacityPlanRev0d5_LH Q77 Readiness v1.4.8 7" xfId="3222"/>
    <cellStyle name="___G4 training_Q37CapacityPlanRev0d5_LH Q77 Readiness v1.4.8 8" xfId="3223"/>
    <cellStyle name="___G4 training_Q37CapacityPlanRev0d5_LH Q77 Readiness v1.4.8 9" xfId="3224"/>
    <cellStyle name="___G4 training_Q37CapacityPlanRev0d5_Q37 Budget UPH120_2line Rev1d9" xfId="3225"/>
    <cellStyle name="___G4 training_Q37CapacityPlanRev0d5_Q37 Budget UPH120_2line Rev1d9 2" xfId="3226"/>
    <cellStyle name="___G4 training_Q37CapacityPlanRev0d5_Q37 Budget UPH120_2line Rev1d9 3" xfId="3227"/>
    <cellStyle name="___G4 training_Q37CapacityPlanRev0d5_Q37 Budget UPH120_2line Rev1d9 4" xfId="3228"/>
    <cellStyle name="___G4 training_Q37CapacityPlanRev0d5_Q37 Budget UPH120_2line Rev1d9 5" xfId="3229"/>
    <cellStyle name="___G4 training_Q37CapacityPlanRev0d5_Q37 Budget UPH120_2line Rev1d9 6" xfId="3230"/>
    <cellStyle name="___G4 training_Q37CapacityPlanRev0d5_Q37 Budget UPH120_2line Rev1d9 7" xfId="3231"/>
    <cellStyle name="___G4 training_Q37CapacityPlanRev0d5_Q37 Budget UPH120_2line Rev1d9 8" xfId="3232"/>
    <cellStyle name="___G4 training_Q37CapacityPlanRev0d5_Q37 Budget UPH120_2line Rev1d9 9" xfId="3233"/>
    <cellStyle name="___G4 training_Q37CapacityPlanRev0d5_Q37 Budget UPH120_2line Rev1d9_LH Q22 work book " xfId="3234"/>
    <cellStyle name="___G4 training_Q37CapacityPlanRev0d5_Q37 Budget UPH120_2line Rev1d9_LH Q22 work book  2" xfId="3235"/>
    <cellStyle name="___G4 training_Q37CapacityPlanRev0d5_Q37 Budget UPH120_2line Rev1d9_LH Q22 work book  3" xfId="3236"/>
    <cellStyle name="___G4 training_Q37CapacityPlanRev0d5_Q37 Budget UPH120_2line Rev1d9_LH Q22 work book  4" xfId="3237"/>
    <cellStyle name="___G4 training_Q37CapacityPlanRev0d5_Q37 Budget UPH120_2line Rev1d9_LH Q22 work book  5" xfId="3238"/>
    <cellStyle name="___G4 training_Q37CapacityPlanRev0d5_Q37 Budget UPH120_2line Rev1d9_LH Q22 work book  6" xfId="3239"/>
    <cellStyle name="___G4 training_Q37CapacityPlanRev0d5_Q37 Budget UPH120_2line Rev1d9_LH Q22 work book  7" xfId="3240"/>
    <cellStyle name="___G4 training_Q37CapacityPlanRev0d5_Q37 Budget UPH120_2line Rev1d9_LH Q22 work book  8" xfId="3241"/>
    <cellStyle name="___G4 training_Q37CapacityPlanRev0d5_Q37 Budget UPH120_2line Rev1d9_LH Q22 work book  9" xfId="3242"/>
    <cellStyle name="___G4 training_Q37CapacityPlanRev0d5_Q37 Budget UPH120_2line Rev1d9_LH Q77 Readiness v1.4.8" xfId="3243"/>
    <cellStyle name="___G4 training_Q37CapacityPlanRev0d5_Q37 Budget UPH120_2line Rev1d9_LH Q77 Readiness v1.4.8 2" xfId="3244"/>
    <cellStyle name="___G4 training_Q37CapacityPlanRev0d5_Q37 Budget UPH120_2line Rev1d9_LH Q77 Readiness v1.4.8 3" xfId="3245"/>
    <cellStyle name="___G4 training_Q37CapacityPlanRev0d5_Q37 Budget UPH120_2line Rev1d9_LH Q77 Readiness v1.4.8 4" xfId="3246"/>
    <cellStyle name="___G4 training_Q37CapacityPlanRev0d5_Q37 Budget UPH120_2line Rev1d9_LH Q77 Readiness v1.4.8 5" xfId="3247"/>
    <cellStyle name="___G4 training_Q37CapacityPlanRev0d5_Q37 Budget UPH120_2line Rev1d9_LH Q77 Readiness v1.4.8 6" xfId="3248"/>
    <cellStyle name="___G4 training_Q37CapacityPlanRev0d5_Q37 Budget UPH120_2line Rev1d9_LH Q77 Readiness v1.4.8 7" xfId="3249"/>
    <cellStyle name="___G4 training_Q37CapacityPlanRev0d5_Q37 Budget UPH120_2line Rev1d9_LH Q77 Readiness v1.4.8 8" xfId="3250"/>
    <cellStyle name="___G4 training_Q37CapacityPlanRev0d5_Q37 Budget UPH120_2line Rev1d9_LH Q77 Readiness v1.4.8 9" xfId="3251"/>
    <cellStyle name="___G4 training_Q37CapacityPlanRev0d5_Q37 Budget UPH120_2line Rev2d3" xfId="3252"/>
    <cellStyle name="___G4 training_Q37CapacityPlanRev0d5_Q37 Budget UPH120_2line Rev2d3 2" xfId="3253"/>
    <cellStyle name="___G4 training_Q37CapacityPlanRev0d5_Q37 Budget UPH120_2line Rev2d3 3" xfId="3254"/>
    <cellStyle name="___G4 training_Q37CapacityPlanRev0d5_Q37 Budget UPH120_2line Rev2d3 4" xfId="3255"/>
    <cellStyle name="___G4 training_Q37CapacityPlanRev0d5_Q37 Budget UPH120_2line Rev2d3 5" xfId="3256"/>
    <cellStyle name="___G4 training_Q37CapacityPlanRev0d5_Q37 Budget UPH120_2line Rev2d3 6" xfId="3257"/>
    <cellStyle name="___G4 training_Q37CapacityPlanRev0d5_Q37 Budget UPH120_2line Rev2d3 7" xfId="3258"/>
    <cellStyle name="___G4 training_Q37CapacityPlanRev0d5_Q37 Budget UPH120_2line Rev2d3 8" xfId="3259"/>
    <cellStyle name="___G4 training_Q37CapacityPlanRev0d5_Q37 Budget UPH120_2line Rev2d3 9" xfId="3260"/>
    <cellStyle name="___G4 training_Q37CapacityPlanRev0d5_Q37 Budget UPH120_2line Rev2d5" xfId="3261"/>
    <cellStyle name="___G4 training_Q37CapacityPlanRev0d5_Q37 Budget UPH120_2line Rev2d5 2" xfId="3262"/>
    <cellStyle name="___G4 training_Q37CapacityPlanRev0d5_Q37 Budget UPH120_2line Rev2d5 3" xfId="3263"/>
    <cellStyle name="___G4 training_Q37CapacityPlanRev0d5_Q37 Budget UPH120_2line Rev2d5 4" xfId="3264"/>
    <cellStyle name="___G4 training_Q37CapacityPlanRev0d5_Q37 Budget UPH120_2line Rev2d5 5" xfId="3265"/>
    <cellStyle name="___G4 training_Q37CapacityPlanRev0d5_Q37 Budget UPH120_2line Rev2d5 6" xfId="3266"/>
    <cellStyle name="___G4 training_Q37CapacityPlanRev0d5_Q37 Budget UPH120_2line Rev2d5 7" xfId="3267"/>
    <cellStyle name="___G4 training_Q37CapacityPlanRev0d5_Q37 Budget UPH120_2line Rev2d5 8" xfId="3268"/>
    <cellStyle name="___G4 training_Q37CapacityPlanRev0d5_Q37 Budget UPH120_2line Rev2d5 9" xfId="3269"/>
    <cellStyle name="___G4 training_Q37ProcessUPH100May7Rev1d0" xfId="3270"/>
    <cellStyle name="___G4 training_Q37ProcessUPH100May7Rev1d0 2" xfId="3271"/>
    <cellStyle name="___G4 training_Q37ProcessUPH100May7Rev1d0 3" xfId="3272"/>
    <cellStyle name="___G4 training_Q37ProcessUPH100May7Rev1d0 4" xfId="3273"/>
    <cellStyle name="___G4 training_Q37ProcessUPH100May7Rev1d0 5" xfId="3274"/>
    <cellStyle name="___G4 training_Q37ProcessUPH100May7Rev1d0 6" xfId="3275"/>
    <cellStyle name="___G4 training_Q37ProcessUPH100May7Rev1d0 7" xfId="3276"/>
    <cellStyle name="___G4 training_Q37ProcessUPH100May7Rev1d0 8" xfId="3277"/>
    <cellStyle name="___G4 training_Q37ProcessUPH100May7Rev1d0 9" xfId="3278"/>
    <cellStyle name="___G4 training_Q37ProcessUPH100May7Rev1d0_LH Q22 work book " xfId="3279"/>
    <cellStyle name="___G4 training_Q37ProcessUPH100May7Rev1d0_LH Q22 work book  2" xfId="3280"/>
    <cellStyle name="___G4 training_Q37ProcessUPH100May7Rev1d0_LH Q22 work book  3" xfId="3281"/>
    <cellStyle name="___G4 training_Q37ProcessUPH100May7Rev1d0_LH Q22 work book  4" xfId="3282"/>
    <cellStyle name="___G4 training_Q37ProcessUPH100May7Rev1d0_LH Q22 work book  5" xfId="3283"/>
    <cellStyle name="___G4 training_Q37ProcessUPH100May7Rev1d0_LH Q22 work book  6" xfId="3284"/>
    <cellStyle name="___G4 training_Q37ProcessUPH100May7Rev1d0_LH Q22 work book  7" xfId="3285"/>
    <cellStyle name="___G4 training_Q37ProcessUPH100May7Rev1d0_LH Q22 work book  8" xfId="3286"/>
    <cellStyle name="___G4 training_Q37ProcessUPH100May7Rev1d0_LH Q22 work book  9" xfId="3287"/>
    <cellStyle name="___G4 training_Q37ProcessUPH100May7Rev1d0_LH Q77 Readiness v1.4.8" xfId="3288"/>
    <cellStyle name="___G4 training_Q37ProcessUPH100May7Rev1d0_LH Q77 Readiness v1.4.8 2" xfId="3289"/>
    <cellStyle name="___G4 training_Q37ProcessUPH100May7Rev1d0_LH Q77 Readiness v1.4.8 3" xfId="3290"/>
    <cellStyle name="___G4 training_Q37ProcessUPH100May7Rev1d0_LH Q77 Readiness v1.4.8 4" xfId="3291"/>
    <cellStyle name="___G4 training_Q37ProcessUPH100May7Rev1d0_LH Q77 Readiness v1.4.8 5" xfId="3292"/>
    <cellStyle name="___G4 training_Q37ProcessUPH100May7Rev1d0_LH Q77 Readiness v1.4.8 6" xfId="3293"/>
    <cellStyle name="___G4 training_Q37ProcessUPH100May7Rev1d0_LH Q77 Readiness v1.4.8 7" xfId="3294"/>
    <cellStyle name="___G4 training_Q37ProcessUPH100May7Rev1d0_LH Q77 Readiness v1.4.8 8" xfId="3295"/>
    <cellStyle name="___G4 training_Q37ProcessUPH100May7Rev1d0_LH Q77 Readiness v1.4.8 9" xfId="3296"/>
    <cellStyle name="___G4 training_Q37ProcessUPH100May7Rev1d0_Q37 Budget UPH120_2line Rev1d9" xfId="3297"/>
    <cellStyle name="___G4 training_Q37ProcessUPH100May7Rev1d0_Q37 Budget UPH120_2line Rev1d9 2" xfId="3298"/>
    <cellStyle name="___G4 training_Q37ProcessUPH100May7Rev1d0_Q37 Budget UPH120_2line Rev1d9 3" xfId="3299"/>
    <cellStyle name="___G4 training_Q37ProcessUPH100May7Rev1d0_Q37 Budget UPH120_2line Rev1d9 4" xfId="3300"/>
    <cellStyle name="___G4 training_Q37ProcessUPH100May7Rev1d0_Q37 Budget UPH120_2line Rev1d9 5" xfId="3301"/>
    <cellStyle name="___G4 training_Q37ProcessUPH100May7Rev1d0_Q37 Budget UPH120_2line Rev1d9 6" xfId="3302"/>
    <cellStyle name="___G4 training_Q37ProcessUPH100May7Rev1d0_Q37 Budget UPH120_2line Rev1d9 7" xfId="3303"/>
    <cellStyle name="___G4 training_Q37ProcessUPH100May7Rev1d0_Q37 Budget UPH120_2line Rev1d9 8" xfId="3304"/>
    <cellStyle name="___G4 training_Q37ProcessUPH100May7Rev1d0_Q37 Budget UPH120_2line Rev1d9 9" xfId="3305"/>
    <cellStyle name="___G4 training_Q37ProcessUPH100May7Rev1d0_Q37 Budget UPH120_2line Rev1d9_LH Q22 work book " xfId="3306"/>
    <cellStyle name="___G4 training_Q37ProcessUPH100May7Rev1d0_Q37 Budget UPH120_2line Rev1d9_LH Q22 work book  2" xfId="3307"/>
    <cellStyle name="___G4 training_Q37ProcessUPH100May7Rev1d0_Q37 Budget UPH120_2line Rev1d9_LH Q22 work book  3" xfId="3308"/>
    <cellStyle name="___G4 training_Q37ProcessUPH100May7Rev1d0_Q37 Budget UPH120_2line Rev1d9_LH Q22 work book  4" xfId="3309"/>
    <cellStyle name="___G4 training_Q37ProcessUPH100May7Rev1d0_Q37 Budget UPH120_2line Rev1d9_LH Q22 work book  5" xfId="3310"/>
    <cellStyle name="___G4 training_Q37ProcessUPH100May7Rev1d0_Q37 Budget UPH120_2line Rev1d9_LH Q22 work book  6" xfId="3311"/>
    <cellStyle name="___G4 training_Q37ProcessUPH100May7Rev1d0_Q37 Budget UPH120_2line Rev1d9_LH Q22 work book  7" xfId="3312"/>
    <cellStyle name="___G4 training_Q37ProcessUPH100May7Rev1d0_Q37 Budget UPH120_2line Rev1d9_LH Q22 work book  8" xfId="3313"/>
    <cellStyle name="___G4 training_Q37ProcessUPH100May7Rev1d0_Q37 Budget UPH120_2line Rev1d9_LH Q22 work book  9" xfId="3314"/>
    <cellStyle name="___G4 training_Q37ProcessUPH100May7Rev1d0_Q37 Budget UPH120_2line Rev1d9_LH Q77 Readiness v1.4.8" xfId="3315"/>
    <cellStyle name="___G4 training_Q37ProcessUPH100May7Rev1d0_Q37 Budget UPH120_2line Rev1d9_LH Q77 Readiness v1.4.8 2" xfId="3316"/>
    <cellStyle name="___G4 training_Q37ProcessUPH100May7Rev1d0_Q37 Budget UPH120_2line Rev1d9_LH Q77 Readiness v1.4.8 3" xfId="3317"/>
    <cellStyle name="___G4 training_Q37ProcessUPH100May7Rev1d0_Q37 Budget UPH120_2line Rev1d9_LH Q77 Readiness v1.4.8 4" xfId="3318"/>
    <cellStyle name="___G4 training_Q37ProcessUPH100May7Rev1d0_Q37 Budget UPH120_2line Rev1d9_LH Q77 Readiness v1.4.8 5" xfId="3319"/>
    <cellStyle name="___G4 training_Q37ProcessUPH100May7Rev1d0_Q37 Budget UPH120_2line Rev1d9_LH Q77 Readiness v1.4.8 6" xfId="3320"/>
    <cellStyle name="___G4 training_Q37ProcessUPH100May7Rev1d0_Q37 Budget UPH120_2line Rev1d9_LH Q77 Readiness v1.4.8 7" xfId="3321"/>
    <cellStyle name="___G4 training_Q37ProcessUPH100May7Rev1d0_Q37 Budget UPH120_2line Rev1d9_LH Q77 Readiness v1.4.8 8" xfId="3322"/>
    <cellStyle name="___G4 training_Q37ProcessUPH100May7Rev1d0_Q37 Budget UPH120_2line Rev1d9_LH Q77 Readiness v1.4.8 9" xfId="3323"/>
    <cellStyle name="___G4 training_Q37ProcessUPH100May7Rev1d0_Q37 Budget UPH120_2line Rev2d3" xfId="3324"/>
    <cellStyle name="___G4 training_Q37ProcessUPH100May7Rev1d0_Q37 Budget UPH120_2line Rev2d3 2" xfId="3325"/>
    <cellStyle name="___G4 training_Q37ProcessUPH100May7Rev1d0_Q37 Budget UPH120_2line Rev2d3 3" xfId="3326"/>
    <cellStyle name="___G4 training_Q37ProcessUPH100May7Rev1d0_Q37 Budget UPH120_2line Rev2d3 4" xfId="3327"/>
    <cellStyle name="___G4 training_Q37ProcessUPH100May7Rev1d0_Q37 Budget UPH120_2line Rev2d3 5" xfId="3328"/>
    <cellStyle name="___G4 training_Q37ProcessUPH100May7Rev1d0_Q37 Budget UPH120_2line Rev2d3 6" xfId="3329"/>
    <cellStyle name="___G4 training_Q37ProcessUPH100May7Rev1d0_Q37 Budget UPH120_2line Rev2d3 7" xfId="3330"/>
    <cellStyle name="___G4 training_Q37ProcessUPH100May7Rev1d0_Q37 Budget UPH120_2line Rev2d3 8" xfId="3331"/>
    <cellStyle name="___G4 training_Q37ProcessUPH100May7Rev1d0_Q37 Budget UPH120_2line Rev2d3 9" xfId="3332"/>
    <cellStyle name="___G4 training_Q37ProcessUPH100May7Rev1d0_Q37 Budget UPH120_2line Rev2d5" xfId="3333"/>
    <cellStyle name="___G4 training_Q37ProcessUPH100May7Rev1d0_Q37 Budget UPH120_2line Rev2d5 2" xfId="3334"/>
    <cellStyle name="___G4 training_Q37ProcessUPH100May7Rev1d0_Q37 Budget UPH120_2line Rev2d5 3" xfId="3335"/>
    <cellStyle name="___G4 training_Q37ProcessUPH100May7Rev1d0_Q37 Budget UPH120_2line Rev2d5 4" xfId="3336"/>
    <cellStyle name="___G4 training_Q37ProcessUPH100May7Rev1d0_Q37 Budget UPH120_2line Rev2d5 5" xfId="3337"/>
    <cellStyle name="___G4 training_Q37ProcessUPH100May7Rev1d0_Q37 Budget UPH120_2line Rev2d5 6" xfId="3338"/>
    <cellStyle name="___G4 training_Q37ProcessUPH100May7Rev1d0_Q37 Budget UPH120_2line Rev2d5 7" xfId="3339"/>
    <cellStyle name="___G4 training_Q37ProcessUPH100May7Rev1d0_Q37 Budget UPH120_2line Rev2d5 8" xfId="3340"/>
    <cellStyle name="___G4 training_Q37ProcessUPH100May7Rev1d0_Q37 Budget UPH120_2line Rev2d5 9" xfId="3341"/>
    <cellStyle name="___G4 training_Q37ProcessUPH150_20030426" xfId="3342"/>
    <cellStyle name="___G4 training_Q37ProcessUPH150_20030426 2" xfId="3343"/>
    <cellStyle name="___G4 training_Q37ProcessUPH150_20030426 3" xfId="3344"/>
    <cellStyle name="___G4 training_Q37ProcessUPH150_20030426 4" xfId="3345"/>
    <cellStyle name="___G4 training_Q37ProcessUPH150_20030426 5" xfId="3346"/>
    <cellStyle name="___G4 training_Q37ProcessUPH150_20030426 6" xfId="3347"/>
    <cellStyle name="___G4 training_Q37ProcessUPH150_20030426 7" xfId="3348"/>
    <cellStyle name="___G4 training_Q37ProcessUPH150_20030426 8" xfId="3349"/>
    <cellStyle name="___G4 training_Q37ProcessUPH150_20030426 9" xfId="3350"/>
    <cellStyle name="___G4 training_Q37ProcessUPH150_20030426_LH Q22 work book " xfId="3351"/>
    <cellStyle name="___G4 training_Q37ProcessUPH150_20030426_LH Q22 work book  2" xfId="3352"/>
    <cellStyle name="___G4 training_Q37ProcessUPH150_20030426_LH Q22 work book  3" xfId="3353"/>
    <cellStyle name="___G4 training_Q37ProcessUPH150_20030426_LH Q22 work book  4" xfId="3354"/>
    <cellStyle name="___G4 training_Q37ProcessUPH150_20030426_LH Q22 work book  5" xfId="3355"/>
    <cellStyle name="___G4 training_Q37ProcessUPH150_20030426_LH Q22 work book  6" xfId="3356"/>
    <cellStyle name="___G4 training_Q37ProcessUPH150_20030426_LH Q22 work book  7" xfId="3357"/>
    <cellStyle name="___G4 training_Q37ProcessUPH150_20030426_LH Q22 work book  8" xfId="3358"/>
    <cellStyle name="___G4 training_Q37ProcessUPH150_20030426_LH Q22 work book  9" xfId="3359"/>
    <cellStyle name="___G4 training_Q37ProcessUPH150_20030426_LH Q77 Readiness v1.4.8" xfId="3360"/>
    <cellStyle name="___G4 training_Q37ProcessUPH150_20030426_LH Q77 Readiness v1.4.8 2" xfId="3361"/>
    <cellStyle name="___G4 training_Q37ProcessUPH150_20030426_LH Q77 Readiness v1.4.8 3" xfId="3362"/>
    <cellStyle name="___G4 training_Q37ProcessUPH150_20030426_LH Q77 Readiness v1.4.8 4" xfId="3363"/>
    <cellStyle name="___G4 training_Q37ProcessUPH150_20030426_LH Q77 Readiness v1.4.8 5" xfId="3364"/>
    <cellStyle name="___G4 training_Q37ProcessUPH150_20030426_LH Q77 Readiness v1.4.8 6" xfId="3365"/>
    <cellStyle name="___G4 training_Q37ProcessUPH150_20030426_LH Q77 Readiness v1.4.8 7" xfId="3366"/>
    <cellStyle name="___G4 training_Q37ProcessUPH150_20030426_LH Q77 Readiness v1.4.8 8" xfId="3367"/>
    <cellStyle name="___G4 training_Q37ProcessUPH150_20030426_LH Q77 Readiness v1.4.8 9" xfId="3368"/>
    <cellStyle name="___G4 training_Q37ProcessUPH150_20030426_Q37 Budget UPH120_2line Rev1d9" xfId="3369"/>
    <cellStyle name="___G4 training_Q37ProcessUPH150_20030426_Q37 Budget UPH120_2line Rev1d9 2" xfId="3370"/>
    <cellStyle name="___G4 training_Q37ProcessUPH150_20030426_Q37 Budget UPH120_2line Rev1d9 3" xfId="3371"/>
    <cellStyle name="___G4 training_Q37ProcessUPH150_20030426_Q37 Budget UPH120_2line Rev1d9 4" xfId="3372"/>
    <cellStyle name="___G4 training_Q37ProcessUPH150_20030426_Q37 Budget UPH120_2line Rev1d9 5" xfId="3373"/>
    <cellStyle name="___G4 training_Q37ProcessUPH150_20030426_Q37 Budget UPH120_2line Rev1d9 6" xfId="3374"/>
    <cellStyle name="___G4 training_Q37ProcessUPH150_20030426_Q37 Budget UPH120_2line Rev1d9 7" xfId="3375"/>
    <cellStyle name="___G4 training_Q37ProcessUPH150_20030426_Q37 Budget UPH120_2line Rev1d9 8" xfId="3376"/>
    <cellStyle name="___G4 training_Q37ProcessUPH150_20030426_Q37 Budget UPH120_2line Rev1d9 9" xfId="3377"/>
    <cellStyle name="___G4 training_Q37ProcessUPH150_20030426_Q37 Budget UPH120_2line Rev1d9_LH Q22 work book " xfId="3378"/>
    <cellStyle name="___G4 training_Q37ProcessUPH150_20030426_Q37 Budget UPH120_2line Rev1d9_LH Q22 work book  2" xfId="3379"/>
    <cellStyle name="___G4 training_Q37ProcessUPH150_20030426_Q37 Budget UPH120_2line Rev1d9_LH Q22 work book  3" xfId="3380"/>
    <cellStyle name="___G4 training_Q37ProcessUPH150_20030426_Q37 Budget UPH120_2line Rev1d9_LH Q22 work book  4" xfId="3381"/>
    <cellStyle name="___G4 training_Q37ProcessUPH150_20030426_Q37 Budget UPH120_2line Rev1d9_LH Q22 work book  5" xfId="3382"/>
    <cellStyle name="___G4 training_Q37ProcessUPH150_20030426_Q37 Budget UPH120_2line Rev1d9_LH Q22 work book  6" xfId="3383"/>
    <cellStyle name="___G4 training_Q37ProcessUPH150_20030426_Q37 Budget UPH120_2line Rev1d9_LH Q22 work book  7" xfId="3384"/>
    <cellStyle name="___G4 training_Q37ProcessUPH150_20030426_Q37 Budget UPH120_2line Rev1d9_LH Q22 work book  8" xfId="3385"/>
    <cellStyle name="___G4 training_Q37ProcessUPH150_20030426_Q37 Budget UPH120_2line Rev1d9_LH Q22 work book  9" xfId="3386"/>
    <cellStyle name="___G4 training_Q37ProcessUPH150_20030426_Q37 Budget UPH120_2line Rev1d9_LH Q77 Readiness v1.4.8" xfId="3387"/>
    <cellStyle name="___G4 training_Q37ProcessUPH150_20030426_Q37 Budget UPH120_2line Rev1d9_LH Q77 Readiness v1.4.8 2" xfId="3388"/>
    <cellStyle name="___G4 training_Q37ProcessUPH150_20030426_Q37 Budget UPH120_2line Rev1d9_LH Q77 Readiness v1.4.8 3" xfId="3389"/>
    <cellStyle name="___G4 training_Q37ProcessUPH150_20030426_Q37 Budget UPH120_2line Rev1d9_LH Q77 Readiness v1.4.8 4" xfId="3390"/>
    <cellStyle name="___G4 training_Q37ProcessUPH150_20030426_Q37 Budget UPH120_2line Rev1d9_LH Q77 Readiness v1.4.8 5" xfId="3391"/>
    <cellStyle name="___G4 training_Q37ProcessUPH150_20030426_Q37 Budget UPH120_2line Rev1d9_LH Q77 Readiness v1.4.8 6" xfId="3392"/>
    <cellStyle name="___G4 training_Q37ProcessUPH150_20030426_Q37 Budget UPH120_2line Rev1d9_LH Q77 Readiness v1.4.8 7" xfId="3393"/>
    <cellStyle name="___G4 training_Q37ProcessUPH150_20030426_Q37 Budget UPH120_2line Rev1d9_LH Q77 Readiness v1.4.8 8" xfId="3394"/>
    <cellStyle name="___G4 training_Q37ProcessUPH150_20030426_Q37 Budget UPH120_2line Rev1d9_LH Q77 Readiness v1.4.8 9" xfId="3395"/>
    <cellStyle name="___G4 training_Q37ProcessUPH150_20030426_Q37 Budget UPH120_2line Rev2d3" xfId="3396"/>
    <cellStyle name="___G4 training_Q37ProcessUPH150_20030426_Q37 Budget UPH120_2line Rev2d3 2" xfId="3397"/>
    <cellStyle name="___G4 training_Q37ProcessUPH150_20030426_Q37 Budget UPH120_2line Rev2d3 3" xfId="3398"/>
    <cellStyle name="___G4 training_Q37ProcessUPH150_20030426_Q37 Budget UPH120_2line Rev2d3 4" xfId="3399"/>
    <cellStyle name="___G4 training_Q37ProcessUPH150_20030426_Q37 Budget UPH120_2line Rev2d3 5" xfId="3400"/>
    <cellStyle name="___G4 training_Q37ProcessUPH150_20030426_Q37 Budget UPH120_2line Rev2d3 6" xfId="3401"/>
    <cellStyle name="___G4 training_Q37ProcessUPH150_20030426_Q37 Budget UPH120_2line Rev2d3 7" xfId="3402"/>
    <cellStyle name="___G4 training_Q37ProcessUPH150_20030426_Q37 Budget UPH120_2line Rev2d3 8" xfId="3403"/>
    <cellStyle name="___G4 training_Q37ProcessUPH150_20030426_Q37 Budget UPH120_2line Rev2d3 9" xfId="3404"/>
    <cellStyle name="___G4 training_Q37ProcessUPH150_20030426_Q37 Budget UPH120_2line Rev2d5" xfId="3405"/>
    <cellStyle name="___G4 training_Q37ProcessUPH150_20030426_Q37 Budget UPH120_2line Rev2d5 2" xfId="3406"/>
    <cellStyle name="___G4 training_Q37ProcessUPH150_20030426_Q37 Budget UPH120_2line Rev2d5 3" xfId="3407"/>
    <cellStyle name="___G4 training_Q37ProcessUPH150_20030426_Q37 Budget UPH120_2line Rev2d5 4" xfId="3408"/>
    <cellStyle name="___G4 training_Q37ProcessUPH150_20030426_Q37 Budget UPH120_2line Rev2d5 5" xfId="3409"/>
    <cellStyle name="___G4 training_Q37ProcessUPH150_20030426_Q37 Budget UPH120_2line Rev2d5 6" xfId="3410"/>
    <cellStyle name="___G4 training_Q37ProcessUPH150_20030426_Q37 Budget UPH120_2line Rev2d5 7" xfId="3411"/>
    <cellStyle name="___G4 training_Q37ProcessUPH150_20030426_Q37 Budget UPH120_2line Rev2d5 8" xfId="3412"/>
    <cellStyle name="___G4 training_Q37ProcessUPH150_20030426_Q37 Budget UPH120_2line Rev2d5 9" xfId="3413"/>
    <cellStyle name="___G4 training_Q37ProcessUPH180May3Rev1d0" xfId="3414"/>
    <cellStyle name="___G4 training_Q37ProcessUPH180May3Rev1d0 2" xfId="3415"/>
    <cellStyle name="___G4 training_Q37ProcessUPH180May3Rev1d0 3" xfId="3416"/>
    <cellStyle name="___G4 training_Q37ProcessUPH180May3Rev1d0 4" xfId="3417"/>
    <cellStyle name="___G4 training_Q37ProcessUPH180May3Rev1d0 5" xfId="3418"/>
    <cellStyle name="___G4 training_Q37ProcessUPH180May3Rev1d0 6" xfId="3419"/>
    <cellStyle name="___G4 training_Q37ProcessUPH180May3Rev1d0 7" xfId="3420"/>
    <cellStyle name="___G4 training_Q37ProcessUPH180May3Rev1d0 8" xfId="3421"/>
    <cellStyle name="___G4 training_Q37ProcessUPH180May3Rev1d0 9" xfId="3422"/>
    <cellStyle name="___G4 training_Q37ProcessUPH180May3Rev1d0_LH Q22 work book " xfId="3423"/>
    <cellStyle name="___G4 training_Q37ProcessUPH180May3Rev1d0_LH Q22 work book  2" xfId="3424"/>
    <cellStyle name="___G4 training_Q37ProcessUPH180May3Rev1d0_LH Q22 work book  3" xfId="3425"/>
    <cellStyle name="___G4 training_Q37ProcessUPH180May3Rev1d0_LH Q22 work book  4" xfId="3426"/>
    <cellStyle name="___G4 training_Q37ProcessUPH180May3Rev1d0_LH Q22 work book  5" xfId="3427"/>
    <cellStyle name="___G4 training_Q37ProcessUPH180May3Rev1d0_LH Q22 work book  6" xfId="3428"/>
    <cellStyle name="___G4 training_Q37ProcessUPH180May3Rev1d0_LH Q22 work book  7" xfId="3429"/>
    <cellStyle name="___G4 training_Q37ProcessUPH180May3Rev1d0_LH Q22 work book  8" xfId="3430"/>
    <cellStyle name="___G4 training_Q37ProcessUPH180May3Rev1d0_LH Q22 work book  9" xfId="3431"/>
    <cellStyle name="___G4 training_Q37ProcessUPH180May3Rev1d0_LH Q77 Readiness v1.4.8" xfId="3432"/>
    <cellStyle name="___G4 training_Q37ProcessUPH180May3Rev1d0_LH Q77 Readiness v1.4.8 2" xfId="3433"/>
    <cellStyle name="___G4 training_Q37ProcessUPH180May3Rev1d0_LH Q77 Readiness v1.4.8 3" xfId="3434"/>
    <cellStyle name="___G4 training_Q37ProcessUPH180May3Rev1d0_LH Q77 Readiness v1.4.8 4" xfId="3435"/>
    <cellStyle name="___G4 training_Q37ProcessUPH180May3Rev1d0_LH Q77 Readiness v1.4.8 5" xfId="3436"/>
    <cellStyle name="___G4 training_Q37ProcessUPH180May3Rev1d0_LH Q77 Readiness v1.4.8 6" xfId="3437"/>
    <cellStyle name="___G4 training_Q37ProcessUPH180May3Rev1d0_LH Q77 Readiness v1.4.8 7" xfId="3438"/>
    <cellStyle name="___G4 training_Q37ProcessUPH180May3Rev1d0_LH Q77 Readiness v1.4.8 8" xfId="3439"/>
    <cellStyle name="___G4 training_Q37ProcessUPH180May3Rev1d0_LH Q77 Readiness v1.4.8 9" xfId="3440"/>
    <cellStyle name="___G4 training_Q37ProcessUPH180May3Rev1d0_Q37 Budget UPH120_2line Rev1d9" xfId="3441"/>
    <cellStyle name="___G4 training_Q37ProcessUPH180May3Rev1d0_Q37 Budget UPH120_2line Rev1d9 2" xfId="3442"/>
    <cellStyle name="___G4 training_Q37ProcessUPH180May3Rev1d0_Q37 Budget UPH120_2line Rev1d9 3" xfId="3443"/>
    <cellStyle name="___G4 training_Q37ProcessUPH180May3Rev1d0_Q37 Budget UPH120_2line Rev1d9 4" xfId="3444"/>
    <cellStyle name="___G4 training_Q37ProcessUPH180May3Rev1d0_Q37 Budget UPH120_2line Rev1d9 5" xfId="3445"/>
    <cellStyle name="___G4 training_Q37ProcessUPH180May3Rev1d0_Q37 Budget UPH120_2line Rev1d9 6" xfId="3446"/>
    <cellStyle name="___G4 training_Q37ProcessUPH180May3Rev1d0_Q37 Budget UPH120_2line Rev1d9 7" xfId="3447"/>
    <cellStyle name="___G4 training_Q37ProcessUPH180May3Rev1d0_Q37 Budget UPH120_2line Rev1d9 8" xfId="3448"/>
    <cellStyle name="___G4 training_Q37ProcessUPH180May3Rev1d0_Q37 Budget UPH120_2line Rev1d9 9" xfId="3449"/>
    <cellStyle name="___G4 training_Q37ProcessUPH180May3Rev1d0_Q37 Budget UPH120_2line Rev1d9_LH Q22 work book " xfId="3450"/>
    <cellStyle name="___G4 training_Q37ProcessUPH180May3Rev1d0_Q37 Budget UPH120_2line Rev1d9_LH Q22 work book  2" xfId="3451"/>
    <cellStyle name="___G4 training_Q37ProcessUPH180May3Rev1d0_Q37 Budget UPH120_2line Rev1d9_LH Q22 work book  3" xfId="3452"/>
    <cellStyle name="___G4 training_Q37ProcessUPH180May3Rev1d0_Q37 Budget UPH120_2line Rev1d9_LH Q22 work book  4" xfId="3453"/>
    <cellStyle name="___G4 training_Q37ProcessUPH180May3Rev1d0_Q37 Budget UPH120_2line Rev1d9_LH Q22 work book  5" xfId="3454"/>
    <cellStyle name="___G4 training_Q37ProcessUPH180May3Rev1d0_Q37 Budget UPH120_2line Rev1d9_LH Q22 work book  6" xfId="3455"/>
    <cellStyle name="___G4 training_Q37ProcessUPH180May3Rev1d0_Q37 Budget UPH120_2line Rev1d9_LH Q22 work book  7" xfId="3456"/>
    <cellStyle name="___G4 training_Q37ProcessUPH180May3Rev1d0_Q37 Budget UPH120_2line Rev1d9_LH Q22 work book  8" xfId="3457"/>
    <cellStyle name="___G4 training_Q37ProcessUPH180May3Rev1d0_Q37 Budget UPH120_2line Rev1d9_LH Q22 work book  9" xfId="3458"/>
    <cellStyle name="___G4 training_Q37ProcessUPH180May3Rev1d0_Q37 Budget UPH120_2line Rev1d9_LH Q77 Readiness v1.4.8" xfId="3459"/>
    <cellStyle name="___G4 training_Q37ProcessUPH180May3Rev1d0_Q37 Budget UPH120_2line Rev1d9_LH Q77 Readiness v1.4.8 2" xfId="3460"/>
    <cellStyle name="___G4 training_Q37ProcessUPH180May3Rev1d0_Q37 Budget UPH120_2line Rev1d9_LH Q77 Readiness v1.4.8 3" xfId="3461"/>
    <cellStyle name="___G4 training_Q37ProcessUPH180May3Rev1d0_Q37 Budget UPH120_2line Rev1d9_LH Q77 Readiness v1.4.8 4" xfId="3462"/>
    <cellStyle name="___G4 training_Q37ProcessUPH180May3Rev1d0_Q37 Budget UPH120_2line Rev1d9_LH Q77 Readiness v1.4.8 5" xfId="3463"/>
    <cellStyle name="___G4 training_Q37ProcessUPH180May3Rev1d0_Q37 Budget UPH120_2line Rev1d9_LH Q77 Readiness v1.4.8 6" xfId="3464"/>
    <cellStyle name="___G4 training_Q37ProcessUPH180May3Rev1d0_Q37 Budget UPH120_2line Rev1d9_LH Q77 Readiness v1.4.8 7" xfId="3465"/>
    <cellStyle name="___G4 training_Q37ProcessUPH180May3Rev1d0_Q37 Budget UPH120_2line Rev1d9_LH Q77 Readiness v1.4.8 8" xfId="3466"/>
    <cellStyle name="___G4 training_Q37ProcessUPH180May3Rev1d0_Q37 Budget UPH120_2line Rev1d9_LH Q77 Readiness v1.4.8 9" xfId="3467"/>
    <cellStyle name="___G4 training_Q37ProcessUPH180May3Rev1d0_Q37 Budget UPH120_2line Rev2d3" xfId="3468"/>
    <cellStyle name="___G4 training_Q37ProcessUPH180May3Rev1d0_Q37 Budget UPH120_2line Rev2d3 2" xfId="3469"/>
    <cellStyle name="___G4 training_Q37ProcessUPH180May3Rev1d0_Q37 Budget UPH120_2line Rev2d3 3" xfId="3470"/>
    <cellStyle name="___G4 training_Q37ProcessUPH180May3Rev1d0_Q37 Budget UPH120_2line Rev2d3 4" xfId="3471"/>
    <cellStyle name="___G4 training_Q37ProcessUPH180May3Rev1d0_Q37 Budget UPH120_2line Rev2d3 5" xfId="3472"/>
    <cellStyle name="___G4 training_Q37ProcessUPH180May3Rev1d0_Q37 Budget UPH120_2line Rev2d3 6" xfId="3473"/>
    <cellStyle name="___G4 training_Q37ProcessUPH180May3Rev1d0_Q37 Budget UPH120_2line Rev2d3 7" xfId="3474"/>
    <cellStyle name="___G4 training_Q37ProcessUPH180May3Rev1d0_Q37 Budget UPH120_2line Rev2d3 8" xfId="3475"/>
    <cellStyle name="___G4 training_Q37ProcessUPH180May3Rev1d0_Q37 Budget UPH120_2line Rev2d3 9" xfId="3476"/>
    <cellStyle name="___G4 training_Q37ProcessUPH180May3Rev1d0_Q37 Budget UPH120_2line Rev2d5" xfId="3477"/>
    <cellStyle name="___G4 training_Q37ProcessUPH180May3Rev1d0_Q37 Budget UPH120_2line Rev2d5 2" xfId="3478"/>
    <cellStyle name="___G4 training_Q37ProcessUPH180May3Rev1d0_Q37 Budget UPH120_2line Rev2d5 3" xfId="3479"/>
    <cellStyle name="___G4 training_Q37ProcessUPH180May3Rev1d0_Q37 Budget UPH120_2line Rev2d5 4" xfId="3480"/>
    <cellStyle name="___G4 training_Q37ProcessUPH180May3Rev1d0_Q37 Budget UPH120_2line Rev2d5 5" xfId="3481"/>
    <cellStyle name="___G4 training_Q37ProcessUPH180May3Rev1d0_Q37 Budget UPH120_2line Rev2d5 6" xfId="3482"/>
    <cellStyle name="___G4 training_Q37ProcessUPH180May3Rev1d0_Q37 Budget UPH120_2line Rev2d5 7" xfId="3483"/>
    <cellStyle name="___G4 training_Q37ProcessUPH180May3Rev1d0_Q37 Budget UPH120_2line Rev2d5 8" xfId="3484"/>
    <cellStyle name="___G4 training_Q37ProcessUPH180May3Rev1d0_Q37 Budget UPH120_2line Rev2d5 9" xfId="3485"/>
    <cellStyle name="___G4 training_Q37ReworkProcessUPH50Rev1d0" xfId="3486"/>
    <cellStyle name="___G4 training_Q37ReworkProcessUPH50Rev1d0 2" xfId="3487"/>
    <cellStyle name="___G4 training_Q37ReworkProcessUPH50Rev1d0 3" xfId="3488"/>
    <cellStyle name="___G4 training_Q37ReworkProcessUPH50Rev1d0 4" xfId="3489"/>
    <cellStyle name="___G4 training_Q37ReworkProcessUPH50Rev1d0 5" xfId="3490"/>
    <cellStyle name="___G4 training_Q37ReworkProcessUPH50Rev1d0 6" xfId="3491"/>
    <cellStyle name="___G4 training_Q37ReworkProcessUPH50Rev1d0 7" xfId="3492"/>
    <cellStyle name="___G4 training_Q37ReworkProcessUPH50Rev1d0 8" xfId="3493"/>
    <cellStyle name="___G4 training_Q37ReworkProcessUPH50Rev1d0 9" xfId="3494"/>
    <cellStyle name="___G4 training_Q37ReworkProcessUPH50Rev1d0_LH Q22 work book " xfId="3495"/>
    <cellStyle name="___G4 training_Q37ReworkProcessUPH50Rev1d0_LH Q22 work book  2" xfId="3496"/>
    <cellStyle name="___G4 training_Q37ReworkProcessUPH50Rev1d0_LH Q22 work book  3" xfId="3497"/>
    <cellStyle name="___G4 training_Q37ReworkProcessUPH50Rev1d0_LH Q22 work book  4" xfId="3498"/>
    <cellStyle name="___G4 training_Q37ReworkProcessUPH50Rev1d0_LH Q22 work book  5" xfId="3499"/>
    <cellStyle name="___G4 training_Q37ReworkProcessUPH50Rev1d0_LH Q22 work book  6" xfId="3500"/>
    <cellStyle name="___G4 training_Q37ReworkProcessUPH50Rev1d0_LH Q22 work book  7" xfId="3501"/>
    <cellStyle name="___G4 training_Q37ReworkProcessUPH50Rev1d0_LH Q22 work book  8" xfId="3502"/>
    <cellStyle name="___G4 training_Q37ReworkProcessUPH50Rev1d0_LH Q22 work book  9" xfId="3503"/>
    <cellStyle name="___G4 training_Q37ReworkProcessUPH50Rev1d0_LH Q77 Readiness v1.4.8" xfId="3504"/>
    <cellStyle name="___G4 training_Q37ReworkProcessUPH50Rev1d0_LH Q77 Readiness v1.4.8 2" xfId="3505"/>
    <cellStyle name="___G4 training_Q37ReworkProcessUPH50Rev1d0_LH Q77 Readiness v1.4.8 3" xfId="3506"/>
    <cellStyle name="___G4 training_Q37ReworkProcessUPH50Rev1d0_LH Q77 Readiness v1.4.8 4" xfId="3507"/>
    <cellStyle name="___G4 training_Q37ReworkProcessUPH50Rev1d0_LH Q77 Readiness v1.4.8 5" xfId="3508"/>
    <cellStyle name="___G4 training_Q37ReworkProcessUPH50Rev1d0_LH Q77 Readiness v1.4.8 6" xfId="3509"/>
    <cellStyle name="___G4 training_Q37ReworkProcessUPH50Rev1d0_LH Q77 Readiness v1.4.8 7" xfId="3510"/>
    <cellStyle name="___G4 training_Q37ReworkProcessUPH50Rev1d0_LH Q77 Readiness v1.4.8 8" xfId="3511"/>
    <cellStyle name="___G4 training_Q37ReworkProcessUPH50Rev1d0_LH Q77 Readiness v1.4.8 9" xfId="3512"/>
    <cellStyle name="___G4 training_Q37ReworkProcessUPH50Rev1d0_Q37 Budget UPH120_2line Rev1d9" xfId="3513"/>
    <cellStyle name="___G4 training_Q37ReworkProcessUPH50Rev1d0_Q37 Budget UPH120_2line Rev1d9 2" xfId="3514"/>
    <cellStyle name="___G4 training_Q37ReworkProcessUPH50Rev1d0_Q37 Budget UPH120_2line Rev1d9 3" xfId="3515"/>
    <cellStyle name="___G4 training_Q37ReworkProcessUPH50Rev1d0_Q37 Budget UPH120_2line Rev1d9 4" xfId="3516"/>
    <cellStyle name="___G4 training_Q37ReworkProcessUPH50Rev1d0_Q37 Budget UPH120_2line Rev1d9 5" xfId="3517"/>
    <cellStyle name="___G4 training_Q37ReworkProcessUPH50Rev1d0_Q37 Budget UPH120_2line Rev1d9 6" xfId="3518"/>
    <cellStyle name="___G4 training_Q37ReworkProcessUPH50Rev1d0_Q37 Budget UPH120_2line Rev1d9 7" xfId="3519"/>
    <cellStyle name="___G4 training_Q37ReworkProcessUPH50Rev1d0_Q37 Budget UPH120_2line Rev1d9 8" xfId="3520"/>
    <cellStyle name="___G4 training_Q37ReworkProcessUPH50Rev1d0_Q37 Budget UPH120_2line Rev1d9 9" xfId="3521"/>
    <cellStyle name="___G4 training_Q37ReworkProcessUPH50Rev1d0_Q37 Budget UPH120_2line Rev1d9_LH Q22 work book " xfId="3522"/>
    <cellStyle name="___G4 training_Q37ReworkProcessUPH50Rev1d0_Q37 Budget UPH120_2line Rev1d9_LH Q22 work book  2" xfId="3523"/>
    <cellStyle name="___G4 training_Q37ReworkProcessUPH50Rev1d0_Q37 Budget UPH120_2line Rev1d9_LH Q22 work book  3" xfId="3524"/>
    <cellStyle name="___G4 training_Q37ReworkProcessUPH50Rev1d0_Q37 Budget UPH120_2line Rev1d9_LH Q22 work book  4" xfId="3525"/>
    <cellStyle name="___G4 training_Q37ReworkProcessUPH50Rev1d0_Q37 Budget UPH120_2line Rev1d9_LH Q22 work book  5" xfId="3526"/>
    <cellStyle name="___G4 training_Q37ReworkProcessUPH50Rev1d0_Q37 Budget UPH120_2line Rev1d9_LH Q22 work book  6" xfId="3527"/>
    <cellStyle name="___G4 training_Q37ReworkProcessUPH50Rev1d0_Q37 Budget UPH120_2line Rev1d9_LH Q22 work book  7" xfId="3528"/>
    <cellStyle name="___G4 training_Q37ReworkProcessUPH50Rev1d0_Q37 Budget UPH120_2line Rev1d9_LH Q22 work book  8" xfId="3529"/>
    <cellStyle name="___G4 training_Q37ReworkProcessUPH50Rev1d0_Q37 Budget UPH120_2line Rev1d9_LH Q22 work book  9" xfId="3530"/>
    <cellStyle name="___G4 training_Q37ReworkProcessUPH50Rev1d0_Q37 Budget UPH120_2line Rev1d9_LH Q77 Readiness v1.4.8" xfId="3531"/>
    <cellStyle name="___G4 training_Q37ReworkProcessUPH50Rev1d0_Q37 Budget UPH120_2line Rev1d9_LH Q77 Readiness v1.4.8 2" xfId="3532"/>
    <cellStyle name="___G4 training_Q37ReworkProcessUPH50Rev1d0_Q37 Budget UPH120_2line Rev1d9_LH Q77 Readiness v1.4.8 3" xfId="3533"/>
    <cellStyle name="___G4 training_Q37ReworkProcessUPH50Rev1d0_Q37 Budget UPH120_2line Rev1d9_LH Q77 Readiness v1.4.8 4" xfId="3534"/>
    <cellStyle name="___G4 training_Q37ReworkProcessUPH50Rev1d0_Q37 Budget UPH120_2line Rev1d9_LH Q77 Readiness v1.4.8 5" xfId="3535"/>
    <cellStyle name="___G4 training_Q37ReworkProcessUPH50Rev1d0_Q37 Budget UPH120_2line Rev1d9_LH Q77 Readiness v1.4.8 6" xfId="3536"/>
    <cellStyle name="___G4 training_Q37ReworkProcessUPH50Rev1d0_Q37 Budget UPH120_2line Rev1d9_LH Q77 Readiness v1.4.8 7" xfId="3537"/>
    <cellStyle name="___G4 training_Q37ReworkProcessUPH50Rev1d0_Q37 Budget UPH120_2line Rev1d9_LH Q77 Readiness v1.4.8 8" xfId="3538"/>
    <cellStyle name="___G4 training_Q37ReworkProcessUPH50Rev1d0_Q37 Budget UPH120_2line Rev1d9_LH Q77 Readiness v1.4.8 9" xfId="3539"/>
    <cellStyle name="___G4 training_Q37ReworkProcessUPH50Rev1d0_Q37 Budget UPH120_2line Rev2d3" xfId="3540"/>
    <cellStyle name="___G4 training_Q37ReworkProcessUPH50Rev1d0_Q37 Budget UPH120_2line Rev2d3 2" xfId="3541"/>
    <cellStyle name="___G4 training_Q37ReworkProcessUPH50Rev1d0_Q37 Budget UPH120_2line Rev2d3 3" xfId="3542"/>
    <cellStyle name="___G4 training_Q37ReworkProcessUPH50Rev1d0_Q37 Budget UPH120_2line Rev2d3 4" xfId="3543"/>
    <cellStyle name="___G4 training_Q37ReworkProcessUPH50Rev1d0_Q37 Budget UPH120_2line Rev2d3 5" xfId="3544"/>
    <cellStyle name="___G4 training_Q37ReworkProcessUPH50Rev1d0_Q37 Budget UPH120_2line Rev2d3 6" xfId="3545"/>
    <cellStyle name="___G4 training_Q37ReworkProcessUPH50Rev1d0_Q37 Budget UPH120_2line Rev2d3 7" xfId="3546"/>
    <cellStyle name="___G4 training_Q37ReworkProcessUPH50Rev1d0_Q37 Budget UPH120_2line Rev2d3 8" xfId="3547"/>
    <cellStyle name="___G4 training_Q37ReworkProcessUPH50Rev1d0_Q37 Budget UPH120_2line Rev2d3 9" xfId="3548"/>
    <cellStyle name="___G4 training_Q37ReworkProcessUPH50Rev1d0_Q37 Budget UPH120_2line Rev2d5" xfId="3549"/>
    <cellStyle name="___G4 training_Q37ReworkProcessUPH50Rev1d0_Q37 Budget UPH120_2line Rev2d5 2" xfId="3550"/>
    <cellStyle name="___G4 training_Q37ReworkProcessUPH50Rev1d0_Q37 Budget UPH120_2line Rev2d5 3" xfId="3551"/>
    <cellStyle name="___G4 training_Q37ReworkProcessUPH50Rev1d0_Q37 Budget UPH120_2line Rev2d5 4" xfId="3552"/>
    <cellStyle name="___G4 training_Q37ReworkProcessUPH50Rev1d0_Q37 Budget UPH120_2line Rev2d5 5" xfId="3553"/>
    <cellStyle name="___G4 training_Q37ReworkProcessUPH50Rev1d0_Q37 Budget UPH120_2line Rev2d5 6" xfId="3554"/>
    <cellStyle name="___G4 training_Q37ReworkProcessUPH50Rev1d0_Q37 Budget UPH120_2line Rev2d5 7" xfId="3555"/>
    <cellStyle name="___G4 training_Q37ReworkProcessUPH50Rev1d0_Q37 Budget UPH120_2line Rev2d5 8" xfId="3556"/>
    <cellStyle name="___G4 training_Q37ReworkProcessUPH50Rev1d0_Q37 Budget UPH120_2line Rev2d5 9" xfId="3557"/>
    <cellStyle name="___G4 training_Q37UPH180BudgetRev0d1" xfId="3558"/>
    <cellStyle name="___G4 training_Q37UPH180BudgetRev0d1 2" xfId="3559"/>
    <cellStyle name="___G4 training_Q37UPH180BudgetRev0d1 3" xfId="3560"/>
    <cellStyle name="___G4 training_Q37UPH180BudgetRev0d1 4" xfId="3561"/>
    <cellStyle name="___G4 training_Q37UPH180BudgetRev0d1 5" xfId="3562"/>
    <cellStyle name="___G4 training_Q37UPH180BudgetRev0d1 6" xfId="3563"/>
    <cellStyle name="___G4 training_Q37UPH180BudgetRev0d1 7" xfId="3564"/>
    <cellStyle name="___G4 training_Q37UPH180BudgetRev0d1 8" xfId="3565"/>
    <cellStyle name="___G4 training_Q37UPH180BudgetRev0d1 9" xfId="3566"/>
    <cellStyle name="___G4 training_Q37UPH180BudgetRev0d1_LH Q22 work book " xfId="3567"/>
    <cellStyle name="___G4 training_Q37UPH180BudgetRev0d1_LH Q22 work book  2" xfId="3568"/>
    <cellStyle name="___G4 training_Q37UPH180BudgetRev0d1_LH Q22 work book  3" xfId="3569"/>
    <cellStyle name="___G4 training_Q37UPH180BudgetRev0d1_LH Q22 work book  4" xfId="3570"/>
    <cellStyle name="___G4 training_Q37UPH180BudgetRev0d1_LH Q22 work book  5" xfId="3571"/>
    <cellStyle name="___G4 training_Q37UPH180BudgetRev0d1_LH Q22 work book  6" xfId="3572"/>
    <cellStyle name="___G4 training_Q37UPH180BudgetRev0d1_LH Q22 work book  7" xfId="3573"/>
    <cellStyle name="___G4 training_Q37UPH180BudgetRev0d1_LH Q22 work book  8" xfId="3574"/>
    <cellStyle name="___G4 training_Q37UPH180BudgetRev0d1_LH Q22 work book  9" xfId="3575"/>
    <cellStyle name="___G4 training_Q37UPH180BudgetRev0d1_LH Q77 Readiness v1.4.8" xfId="3576"/>
    <cellStyle name="___G4 training_Q37UPH180BudgetRev0d1_LH Q77 Readiness v1.4.8 2" xfId="3577"/>
    <cellStyle name="___G4 training_Q37UPH180BudgetRev0d1_LH Q77 Readiness v1.4.8 3" xfId="3578"/>
    <cellStyle name="___G4 training_Q37UPH180BudgetRev0d1_LH Q77 Readiness v1.4.8 4" xfId="3579"/>
    <cellStyle name="___G4 training_Q37UPH180BudgetRev0d1_LH Q77 Readiness v1.4.8 5" xfId="3580"/>
    <cellStyle name="___G4 training_Q37UPH180BudgetRev0d1_LH Q77 Readiness v1.4.8 6" xfId="3581"/>
    <cellStyle name="___G4 training_Q37UPH180BudgetRev0d1_LH Q77 Readiness v1.4.8 7" xfId="3582"/>
    <cellStyle name="___G4 training_Q37UPH180BudgetRev0d1_LH Q77 Readiness v1.4.8 8" xfId="3583"/>
    <cellStyle name="___G4 training_Q37UPH180BudgetRev0d1_LH Q77 Readiness v1.4.8 9" xfId="3584"/>
    <cellStyle name="___G4 training_Q37UPH180BudgetRev0d1_Q37 Budget UPH120_2line Rev1d9" xfId="3585"/>
    <cellStyle name="___G4 training_Q37UPH180BudgetRev0d1_Q37 Budget UPH120_2line Rev1d9 2" xfId="3586"/>
    <cellStyle name="___G4 training_Q37UPH180BudgetRev0d1_Q37 Budget UPH120_2line Rev1d9 3" xfId="3587"/>
    <cellStyle name="___G4 training_Q37UPH180BudgetRev0d1_Q37 Budget UPH120_2line Rev1d9 4" xfId="3588"/>
    <cellStyle name="___G4 training_Q37UPH180BudgetRev0d1_Q37 Budget UPH120_2line Rev1d9 5" xfId="3589"/>
    <cellStyle name="___G4 training_Q37UPH180BudgetRev0d1_Q37 Budget UPH120_2line Rev1d9 6" xfId="3590"/>
    <cellStyle name="___G4 training_Q37UPH180BudgetRev0d1_Q37 Budget UPH120_2line Rev1d9 7" xfId="3591"/>
    <cellStyle name="___G4 training_Q37UPH180BudgetRev0d1_Q37 Budget UPH120_2line Rev1d9 8" xfId="3592"/>
    <cellStyle name="___G4 training_Q37UPH180BudgetRev0d1_Q37 Budget UPH120_2line Rev1d9 9" xfId="3593"/>
    <cellStyle name="___G4 training_Q37UPH180BudgetRev0d1_Q37 Budget UPH120_2line Rev1d9_LH Q22 work book " xfId="3594"/>
    <cellStyle name="___G4 training_Q37UPH180BudgetRev0d1_Q37 Budget UPH120_2line Rev1d9_LH Q22 work book  2" xfId="3595"/>
    <cellStyle name="___G4 training_Q37UPH180BudgetRev0d1_Q37 Budget UPH120_2line Rev1d9_LH Q22 work book  3" xfId="3596"/>
    <cellStyle name="___G4 training_Q37UPH180BudgetRev0d1_Q37 Budget UPH120_2line Rev1d9_LH Q22 work book  4" xfId="3597"/>
    <cellStyle name="___G4 training_Q37UPH180BudgetRev0d1_Q37 Budget UPH120_2line Rev1d9_LH Q22 work book  5" xfId="3598"/>
    <cellStyle name="___G4 training_Q37UPH180BudgetRev0d1_Q37 Budget UPH120_2line Rev1d9_LH Q22 work book  6" xfId="3599"/>
    <cellStyle name="___G4 training_Q37UPH180BudgetRev0d1_Q37 Budget UPH120_2line Rev1d9_LH Q22 work book  7" xfId="3600"/>
    <cellStyle name="___G4 training_Q37UPH180BudgetRev0d1_Q37 Budget UPH120_2line Rev1d9_LH Q22 work book  8" xfId="3601"/>
    <cellStyle name="___G4 training_Q37UPH180BudgetRev0d1_Q37 Budget UPH120_2line Rev1d9_LH Q22 work book  9" xfId="3602"/>
    <cellStyle name="___G4 training_Q37UPH180BudgetRev0d1_Q37 Budget UPH120_2line Rev1d9_LH Q77 Readiness v1.4.8" xfId="3603"/>
    <cellStyle name="___G4 training_Q37UPH180BudgetRev0d1_Q37 Budget UPH120_2line Rev1d9_LH Q77 Readiness v1.4.8 2" xfId="3604"/>
    <cellStyle name="___G4 training_Q37UPH180BudgetRev0d1_Q37 Budget UPH120_2line Rev1d9_LH Q77 Readiness v1.4.8 3" xfId="3605"/>
    <cellStyle name="___G4 training_Q37UPH180BudgetRev0d1_Q37 Budget UPH120_2line Rev1d9_LH Q77 Readiness v1.4.8 4" xfId="3606"/>
    <cellStyle name="___G4 training_Q37UPH180BudgetRev0d1_Q37 Budget UPH120_2line Rev1d9_LH Q77 Readiness v1.4.8 5" xfId="3607"/>
    <cellStyle name="___G4 training_Q37UPH180BudgetRev0d1_Q37 Budget UPH120_2line Rev1d9_LH Q77 Readiness v1.4.8 6" xfId="3608"/>
    <cellStyle name="___G4 training_Q37UPH180BudgetRev0d1_Q37 Budget UPH120_2line Rev1d9_LH Q77 Readiness v1.4.8 7" xfId="3609"/>
    <cellStyle name="___G4 training_Q37UPH180BudgetRev0d1_Q37 Budget UPH120_2line Rev1d9_LH Q77 Readiness v1.4.8 8" xfId="3610"/>
    <cellStyle name="___G4 training_Q37UPH180BudgetRev0d1_Q37 Budget UPH120_2line Rev1d9_LH Q77 Readiness v1.4.8 9" xfId="3611"/>
    <cellStyle name="___G4 training_Q37UPH180BudgetRev0d1_Q37 Budget UPH120_2line Rev2d3" xfId="3612"/>
    <cellStyle name="___G4 training_Q37UPH180BudgetRev0d1_Q37 Budget UPH120_2line Rev2d3 2" xfId="3613"/>
    <cellStyle name="___G4 training_Q37UPH180BudgetRev0d1_Q37 Budget UPH120_2line Rev2d3 3" xfId="3614"/>
    <cellStyle name="___G4 training_Q37UPH180BudgetRev0d1_Q37 Budget UPH120_2line Rev2d3 4" xfId="3615"/>
    <cellStyle name="___G4 training_Q37UPH180BudgetRev0d1_Q37 Budget UPH120_2line Rev2d3 5" xfId="3616"/>
    <cellStyle name="___G4 training_Q37UPH180BudgetRev0d1_Q37 Budget UPH120_2line Rev2d3 6" xfId="3617"/>
    <cellStyle name="___G4 training_Q37UPH180BudgetRev0d1_Q37 Budget UPH120_2line Rev2d3 7" xfId="3618"/>
    <cellStyle name="___G4 training_Q37UPH180BudgetRev0d1_Q37 Budget UPH120_2line Rev2d3 8" xfId="3619"/>
    <cellStyle name="___G4 training_Q37UPH180BudgetRev0d1_Q37 Budget UPH120_2line Rev2d3 9" xfId="3620"/>
    <cellStyle name="___G4 training_Q37UPH180BudgetRev0d1_Q37 Budget UPH120_2line Rev2d5" xfId="3621"/>
    <cellStyle name="___G4 training_Q37UPH180BudgetRev0d1_Q37 Budget UPH120_2line Rev2d5 2" xfId="3622"/>
    <cellStyle name="___G4 training_Q37UPH180BudgetRev0d1_Q37 Budget UPH120_2line Rev2d5 3" xfId="3623"/>
    <cellStyle name="___G4 training_Q37UPH180BudgetRev0d1_Q37 Budget UPH120_2line Rev2d5 4" xfId="3624"/>
    <cellStyle name="___G4 training_Q37UPH180BudgetRev0d1_Q37 Budget UPH120_2line Rev2d5 5" xfId="3625"/>
    <cellStyle name="___G4 training_Q37UPH180BudgetRev0d1_Q37 Budget UPH120_2line Rev2d5 6" xfId="3626"/>
    <cellStyle name="___G4 training_Q37UPH180BudgetRev0d1_Q37 Budget UPH120_2line Rev2d5 7" xfId="3627"/>
    <cellStyle name="___G4 training_Q37UPH180BudgetRev0d1_Q37 Budget UPH120_2line Rev2d5 8" xfId="3628"/>
    <cellStyle name="___G4 training_Q37UPH180BudgetRev0d1_Q37 Budget UPH120_2line Rev2d5 9" xfId="3629"/>
    <cellStyle name="___HH's p51E&amp;O - 1027" xfId="3630"/>
    <cellStyle name="___HH's p51E&amp;O - 1027_P57 Csted BOM 620-1820B 010801 JLRev 10" xfId="3631"/>
    <cellStyle name="___HH's p51E&amp;O - 1027_P58 Piece Price JL100901 Rev 1" xfId="3632"/>
    <cellStyle name="___HH's p51E&amp;O - 1027_P58 Preliminary BOM rev 1.3" xfId="3633"/>
    <cellStyle name="___HH's p51E&amp;O - 1031" xfId="3634"/>
    <cellStyle name="___Incremental Equipment list from P62 New Line 10-15" xfId="3635"/>
    <cellStyle name="___Incremental Equipment list from P62 New Line 10-15_~2219095" xfId="3636"/>
    <cellStyle name="___Incremental Equipment list from P62 New Line 10-15_~3800100" xfId="3637"/>
    <cellStyle name="___Incremental Equipment list from P62 New Line 10-15_~6634077" xfId="3638"/>
    <cellStyle name="___Incremental Equipment list from P62 New Line 10-15_LH Q22 work book " xfId="3639"/>
    <cellStyle name="___Incremental Equipment list from P62 New Line 10-15_LH Q77 Readiness v1.4.8" xfId="3640"/>
    <cellStyle name="___Incremental Equipment list from P62 New Line 10-15_LHQ37BudgetRev0d3" xfId="3641"/>
    <cellStyle name="___Incremental Equipment list from P62 New Line 10-15_LHQ37BudgetRev0d4" xfId="3642"/>
    <cellStyle name="___Incremental Equipment list from P62 New Line 10-15_Q37 Budget UPH120_2line Rev1d9" xfId="3643"/>
    <cellStyle name="___Incremental Equipment list from P62 New Line 10-15_Q37 Budget UPH120_2line Rev2d3" xfId="3644"/>
    <cellStyle name="___Incremental Equipment list from P62 New Line 10-15_Q37 Budget UPH120_2line Rev2d5" xfId="3645"/>
    <cellStyle name="___Incremental Equipment list from P62 New Line 10-15_Q37 FATP Readiness V5.13" xfId="3646"/>
    <cellStyle name="___Incremental Equipment list from P62 New Line 10-15_Q37 Process uph 180 &amp;2003-05-13  Rev.1.1" xfId="3647"/>
    <cellStyle name="___Incremental Equipment list from P62 New Line 10-15_Q37 Proj Readiness May14" xfId="3648"/>
    <cellStyle name="___Incremental Equipment list from P62 New Line 10-15_Q37 Proj Readiness May15" xfId="3649"/>
    <cellStyle name="___Incremental Equipment list from P62 New Line 10-15_Q37 Rework Process uph 50 Rev1.1" xfId="3650"/>
    <cellStyle name="___Incremental Equipment list from P62 New Line 10-15_Q37 SFC process flow Rev1.0  2003-05-13" xfId="3651"/>
    <cellStyle name="___INT_ELMT" xfId="3652"/>
    <cellStyle name="___King Project Member list" xfId="3653"/>
    <cellStyle name="___King Project MFG checklist" xfId="3654"/>
    <cellStyle name="___King's setup schedule 11-11E. Rev D" xfId="3655"/>
    <cellStyle name="___King's setup schedule 11-11E. Rev D 2" xfId="3656"/>
    <cellStyle name="___King's setup schedule 11-11E. Rev D 3" xfId="3657"/>
    <cellStyle name="___King's setup schedule 11-11E. Rev D 4" xfId="3658"/>
    <cellStyle name="___King's setup schedule 11-11E. Rev D 5" xfId="3659"/>
    <cellStyle name="___King's setup schedule 11-11E. Rev D 6" xfId="3660"/>
    <cellStyle name="___King's setup schedule 11-11E. Rev D 7" xfId="3661"/>
    <cellStyle name="___King's setup schedule 11-11E. Rev D 8" xfId="3662"/>
    <cellStyle name="___King's setup schedule 11-11E. Rev D 9" xfId="3663"/>
    <cellStyle name="___King's setup schedule 11-11E. Rev D_Equipment List 12" xfId="3664"/>
    <cellStyle name="___King's setup schedule 11-11E. Rev D_Equipment List 12 2" xfId="3665"/>
    <cellStyle name="___King's setup schedule 11-11E. Rev D_Equipment List 12 3" xfId="3666"/>
    <cellStyle name="___King's setup schedule 11-11E. Rev D_Equipment List 12 4" xfId="3667"/>
    <cellStyle name="___King's setup schedule 11-11E. Rev D_Equipment List 12 5" xfId="3668"/>
    <cellStyle name="___King's setup schedule 11-11E. Rev D_Equipment List 12 6" xfId="3669"/>
    <cellStyle name="___King's setup schedule 11-11E. Rev D_Equipment List 12 7" xfId="3670"/>
    <cellStyle name="___King's setup schedule 11-11E. Rev D_Equipment List 12 8" xfId="3671"/>
    <cellStyle name="___King's setup schedule 11-11E. Rev D_Equipment List 12 9" xfId="3672"/>
    <cellStyle name="___King's setup schedule 11-11E. Rev D_Equipment List 12_LH Q22 work book " xfId="3673"/>
    <cellStyle name="___King's setup schedule 11-11E. Rev D_Equipment List 12_LH Q22 work book  2" xfId="3674"/>
    <cellStyle name="___King's setup schedule 11-11E. Rev D_Equipment List 12_LH Q22 work book  3" xfId="3675"/>
    <cellStyle name="___King's setup schedule 11-11E. Rev D_Equipment List 12_LH Q22 work book  4" xfId="3676"/>
    <cellStyle name="___King's setup schedule 11-11E. Rev D_Equipment List 12_LH Q22 work book  5" xfId="3677"/>
    <cellStyle name="___King's setup schedule 11-11E. Rev D_Equipment List 12_LH Q22 work book  6" xfId="3678"/>
    <cellStyle name="___King's setup schedule 11-11E. Rev D_Equipment List 12_LH Q22 work book  7" xfId="3679"/>
    <cellStyle name="___King's setup schedule 11-11E. Rev D_Equipment List 12_LH Q22 work book  8" xfId="3680"/>
    <cellStyle name="___King's setup schedule 11-11E. Rev D_Equipment List 12_LH Q22 work book  9" xfId="3681"/>
    <cellStyle name="___King's setup schedule 11-11E. Rev D_Equipment List 12_LH Q77 Readiness v1.4.8" xfId="3682"/>
    <cellStyle name="___King's setup schedule 11-11E. Rev D_Equipment List 12_LH Q77 Readiness v1.4.8 2" xfId="3683"/>
    <cellStyle name="___King's setup schedule 11-11E. Rev D_Equipment List 12_LH Q77 Readiness v1.4.8 3" xfId="3684"/>
    <cellStyle name="___King's setup schedule 11-11E. Rev D_Equipment List 12_LH Q77 Readiness v1.4.8 4" xfId="3685"/>
    <cellStyle name="___King's setup schedule 11-11E. Rev D_Equipment List 12_LH Q77 Readiness v1.4.8 5" xfId="3686"/>
    <cellStyle name="___King's setup schedule 11-11E. Rev D_Equipment List 12_LH Q77 Readiness v1.4.8 6" xfId="3687"/>
    <cellStyle name="___King's setup schedule 11-11E. Rev D_Equipment List 12_LH Q77 Readiness v1.4.8 7" xfId="3688"/>
    <cellStyle name="___King's setup schedule 11-11E. Rev D_Equipment List 12_LH Q77 Readiness v1.4.8 8" xfId="3689"/>
    <cellStyle name="___King's setup schedule 11-11E. Rev D_Equipment List 12_LH Q77 Readiness v1.4.8 9" xfId="3690"/>
    <cellStyle name="___King's setup schedule 11-11E. Rev D_Equipment List 12_Q37 Budget UPH120_2line Rev1d9" xfId="3691"/>
    <cellStyle name="___King's setup schedule 11-11E. Rev D_Equipment List 12_Q37 Budget UPH120_2line Rev1d9 2" xfId="3692"/>
    <cellStyle name="___King's setup schedule 11-11E. Rev D_Equipment List 12_Q37 Budget UPH120_2line Rev1d9 3" xfId="3693"/>
    <cellStyle name="___King's setup schedule 11-11E. Rev D_Equipment List 12_Q37 Budget UPH120_2line Rev1d9 4" xfId="3694"/>
    <cellStyle name="___King's setup schedule 11-11E. Rev D_Equipment List 12_Q37 Budget UPH120_2line Rev1d9 5" xfId="3695"/>
    <cellStyle name="___King's setup schedule 11-11E. Rev D_Equipment List 12_Q37 Budget UPH120_2line Rev1d9 6" xfId="3696"/>
    <cellStyle name="___King's setup schedule 11-11E. Rev D_Equipment List 12_Q37 Budget UPH120_2line Rev1d9 7" xfId="3697"/>
    <cellStyle name="___King's setup schedule 11-11E. Rev D_Equipment List 12_Q37 Budget UPH120_2line Rev1d9 8" xfId="3698"/>
    <cellStyle name="___King's setup schedule 11-11E. Rev D_Equipment List 12_Q37 Budget UPH120_2line Rev1d9 9" xfId="3699"/>
    <cellStyle name="___King's setup schedule 11-11E. Rev D_Equipment List 12_Q37 Budget UPH120_2line Rev1d9_LH Q22 work book " xfId="3700"/>
    <cellStyle name="___King's setup schedule 11-11E. Rev D_Equipment List 12_Q37 Budget UPH120_2line Rev1d9_LH Q22 work book  2" xfId="3701"/>
    <cellStyle name="___King's setup schedule 11-11E. Rev D_Equipment List 12_Q37 Budget UPH120_2line Rev1d9_LH Q22 work book  3" xfId="3702"/>
    <cellStyle name="___King's setup schedule 11-11E. Rev D_Equipment List 12_Q37 Budget UPH120_2line Rev1d9_LH Q22 work book  4" xfId="3703"/>
    <cellStyle name="___King's setup schedule 11-11E. Rev D_Equipment List 12_Q37 Budget UPH120_2line Rev1d9_LH Q22 work book  5" xfId="3704"/>
    <cellStyle name="___King's setup schedule 11-11E. Rev D_Equipment List 12_Q37 Budget UPH120_2line Rev1d9_LH Q22 work book  6" xfId="3705"/>
    <cellStyle name="___King's setup schedule 11-11E. Rev D_Equipment List 12_Q37 Budget UPH120_2line Rev1d9_LH Q22 work book  7" xfId="3706"/>
    <cellStyle name="___King's setup schedule 11-11E. Rev D_Equipment List 12_Q37 Budget UPH120_2line Rev1d9_LH Q22 work book  8" xfId="3707"/>
    <cellStyle name="___King's setup schedule 11-11E. Rev D_Equipment List 12_Q37 Budget UPH120_2line Rev1d9_LH Q22 work book  9" xfId="3708"/>
    <cellStyle name="___King's setup schedule 11-11E. Rev D_Equipment List 12_Q37 Budget UPH120_2line Rev1d9_LH Q77 Readiness v1.4.8" xfId="3709"/>
    <cellStyle name="___King's setup schedule 11-11E. Rev D_Equipment List 12_Q37 Budget UPH120_2line Rev1d9_LH Q77 Readiness v1.4.8 2" xfId="3710"/>
    <cellStyle name="___King's setup schedule 11-11E. Rev D_Equipment List 12_Q37 Budget UPH120_2line Rev1d9_LH Q77 Readiness v1.4.8 3" xfId="3711"/>
    <cellStyle name="___King's setup schedule 11-11E. Rev D_Equipment List 12_Q37 Budget UPH120_2line Rev1d9_LH Q77 Readiness v1.4.8 4" xfId="3712"/>
    <cellStyle name="___King's setup schedule 11-11E. Rev D_Equipment List 12_Q37 Budget UPH120_2line Rev1d9_LH Q77 Readiness v1.4.8 5" xfId="3713"/>
    <cellStyle name="___King's setup schedule 11-11E. Rev D_Equipment List 12_Q37 Budget UPH120_2line Rev1d9_LH Q77 Readiness v1.4.8 6" xfId="3714"/>
    <cellStyle name="___King's setup schedule 11-11E. Rev D_Equipment List 12_Q37 Budget UPH120_2line Rev1d9_LH Q77 Readiness v1.4.8 7" xfId="3715"/>
    <cellStyle name="___King's setup schedule 11-11E. Rev D_Equipment List 12_Q37 Budget UPH120_2line Rev1d9_LH Q77 Readiness v1.4.8 8" xfId="3716"/>
    <cellStyle name="___King's setup schedule 11-11E. Rev D_Equipment List 12_Q37 Budget UPH120_2line Rev1d9_LH Q77 Readiness v1.4.8 9" xfId="3717"/>
    <cellStyle name="___King's setup schedule 11-11E. Rev D_Equipment List 12_Q37 Budget UPH120_2line Rev2d3" xfId="3718"/>
    <cellStyle name="___King's setup schedule 11-11E. Rev D_Equipment List 12_Q37 Budget UPH120_2line Rev2d3 2" xfId="3719"/>
    <cellStyle name="___King's setup schedule 11-11E. Rev D_Equipment List 12_Q37 Budget UPH120_2line Rev2d3 3" xfId="3720"/>
    <cellStyle name="___King's setup schedule 11-11E. Rev D_Equipment List 12_Q37 Budget UPH120_2line Rev2d3 4" xfId="3721"/>
    <cellStyle name="___King's setup schedule 11-11E. Rev D_Equipment List 12_Q37 Budget UPH120_2line Rev2d3 5" xfId="3722"/>
    <cellStyle name="___King's setup schedule 11-11E. Rev D_Equipment List 12_Q37 Budget UPH120_2line Rev2d3 6" xfId="3723"/>
    <cellStyle name="___King's setup schedule 11-11E. Rev D_Equipment List 12_Q37 Budget UPH120_2line Rev2d3 7" xfId="3724"/>
    <cellStyle name="___King's setup schedule 11-11E. Rev D_Equipment List 12_Q37 Budget UPH120_2line Rev2d3 8" xfId="3725"/>
    <cellStyle name="___King's setup schedule 11-11E. Rev D_Equipment List 12_Q37 Budget UPH120_2line Rev2d3 9" xfId="3726"/>
    <cellStyle name="___King's setup schedule 11-11E. Rev D_Equipment List 12_Q37 Budget UPH120_2line Rev2d5" xfId="3727"/>
    <cellStyle name="___King's setup schedule 11-11E. Rev D_Equipment List 12_Q37 Budget UPH120_2line Rev2d5 2" xfId="3728"/>
    <cellStyle name="___King's setup schedule 11-11E. Rev D_Equipment List 12_Q37 Budget UPH120_2line Rev2d5 3" xfId="3729"/>
    <cellStyle name="___King's setup schedule 11-11E. Rev D_Equipment List 12_Q37 Budget UPH120_2line Rev2d5 4" xfId="3730"/>
    <cellStyle name="___King's setup schedule 11-11E. Rev D_Equipment List 12_Q37 Budget UPH120_2line Rev2d5 5" xfId="3731"/>
    <cellStyle name="___King's setup schedule 11-11E. Rev D_Equipment List 12_Q37 Budget UPH120_2line Rev2d5 6" xfId="3732"/>
    <cellStyle name="___King's setup schedule 11-11E. Rev D_Equipment List 12_Q37 Budget UPH120_2line Rev2d5 7" xfId="3733"/>
    <cellStyle name="___King's setup schedule 11-11E. Rev D_Equipment List 12_Q37 Budget UPH120_2line Rev2d5 8" xfId="3734"/>
    <cellStyle name="___King's setup schedule 11-11E. Rev D_Equipment List 12_Q37 Budget UPH120_2line Rev2d5 9" xfId="3735"/>
    <cellStyle name="___King's setup schedule 11-11E. Rev D_LH Q22 work book " xfId="3736"/>
    <cellStyle name="___King's setup schedule 11-11E. Rev D_LH Q22 work book  2" xfId="3737"/>
    <cellStyle name="___King's setup schedule 11-11E. Rev D_LH Q22 work book  3" xfId="3738"/>
    <cellStyle name="___King's setup schedule 11-11E. Rev D_LH Q22 work book  4" xfId="3739"/>
    <cellStyle name="___King's setup schedule 11-11E. Rev D_LH Q22 work book  5" xfId="3740"/>
    <cellStyle name="___King's setup schedule 11-11E. Rev D_LH Q22 work book  6" xfId="3741"/>
    <cellStyle name="___King's setup schedule 11-11E. Rev D_LH Q22 work book  7" xfId="3742"/>
    <cellStyle name="___King's setup schedule 11-11E. Rev D_LH Q22 work book  8" xfId="3743"/>
    <cellStyle name="___King's setup schedule 11-11E. Rev D_LH Q22 work book  9" xfId="3744"/>
    <cellStyle name="___King's setup schedule 11-11E. Rev D_LH Q77 Readiness v1.4.8" xfId="3745"/>
    <cellStyle name="___King's setup schedule 11-11E. Rev D_LH Q77 Readiness v1.4.8 2" xfId="3746"/>
    <cellStyle name="___King's setup schedule 11-11E. Rev D_LH Q77 Readiness v1.4.8 3" xfId="3747"/>
    <cellStyle name="___King's setup schedule 11-11E. Rev D_LH Q77 Readiness v1.4.8 4" xfId="3748"/>
    <cellStyle name="___King's setup schedule 11-11E. Rev D_LH Q77 Readiness v1.4.8 5" xfId="3749"/>
    <cellStyle name="___King's setup schedule 11-11E. Rev D_LH Q77 Readiness v1.4.8 6" xfId="3750"/>
    <cellStyle name="___King's setup schedule 11-11E. Rev D_LH Q77 Readiness v1.4.8 7" xfId="3751"/>
    <cellStyle name="___King's setup schedule 11-11E. Rev D_LH Q77 Readiness v1.4.8 8" xfId="3752"/>
    <cellStyle name="___King's setup schedule 11-11E. Rev D_LH Q77 Readiness v1.4.8 9" xfId="3753"/>
    <cellStyle name="___King's setup schedule 11-11E. Rev D_P58B Line Reconfig cost Rev.2.0 12-16-2002" xfId="3754"/>
    <cellStyle name="___King's setup schedule 11-11E. Rev D_P58B Line Reconfig cost Rev.2.0 12-16-2002 2" xfId="3755"/>
    <cellStyle name="___King's setup schedule 11-11E. Rev D_P58B Line Reconfig cost Rev.2.0 12-16-2002 3" xfId="3756"/>
    <cellStyle name="___King's setup schedule 11-11E. Rev D_P58B Line Reconfig cost Rev.2.0 12-16-2002 4" xfId="3757"/>
    <cellStyle name="___King's setup schedule 11-11E. Rev D_P58B Line Reconfig cost Rev.2.0 12-16-2002 5" xfId="3758"/>
    <cellStyle name="___King's setup schedule 11-11E. Rev D_P58B Line Reconfig cost Rev.2.0 12-16-2002 6" xfId="3759"/>
    <cellStyle name="___King's setup schedule 11-11E. Rev D_P58B Line Reconfig cost Rev.2.0 12-16-2002 7" xfId="3760"/>
    <cellStyle name="___King's setup schedule 11-11E. Rev D_P58B Line Reconfig cost Rev.2.0 12-16-2002 8" xfId="3761"/>
    <cellStyle name="___King's setup schedule 11-11E. Rev D_P58B Line Reconfig cost Rev.2.0 12-16-2002 9" xfId="3762"/>
    <cellStyle name="___King's setup schedule 11-11E. Rev D_P58B Line Reconfig cost Rev.2.0 12-16-2002_LH Q22 work book " xfId="3763"/>
    <cellStyle name="___King's setup schedule 11-11E. Rev D_P58B Line Reconfig cost Rev.2.0 12-16-2002_LH Q22 work book  2" xfId="3764"/>
    <cellStyle name="___King's setup schedule 11-11E. Rev D_P58B Line Reconfig cost Rev.2.0 12-16-2002_LH Q22 work book  3" xfId="3765"/>
    <cellStyle name="___King's setup schedule 11-11E. Rev D_P58B Line Reconfig cost Rev.2.0 12-16-2002_LH Q22 work book  4" xfId="3766"/>
    <cellStyle name="___King's setup schedule 11-11E. Rev D_P58B Line Reconfig cost Rev.2.0 12-16-2002_LH Q22 work book  5" xfId="3767"/>
    <cellStyle name="___King's setup schedule 11-11E. Rev D_P58B Line Reconfig cost Rev.2.0 12-16-2002_LH Q22 work book  6" xfId="3768"/>
    <cellStyle name="___King's setup schedule 11-11E. Rev D_P58B Line Reconfig cost Rev.2.0 12-16-2002_LH Q22 work book  7" xfId="3769"/>
    <cellStyle name="___King's setup schedule 11-11E. Rev D_P58B Line Reconfig cost Rev.2.0 12-16-2002_LH Q22 work book  8" xfId="3770"/>
    <cellStyle name="___King's setup schedule 11-11E. Rev D_P58B Line Reconfig cost Rev.2.0 12-16-2002_LH Q22 work book  9" xfId="3771"/>
    <cellStyle name="___King's setup schedule 11-11E. Rev D_P58B Line Reconfig cost Rev.2.0 12-16-2002_LH Q77 Readiness v1.4.8" xfId="3772"/>
    <cellStyle name="___King's setup schedule 11-11E. Rev D_P58B Line Reconfig cost Rev.2.0 12-16-2002_LH Q77 Readiness v1.4.8 2" xfId="3773"/>
    <cellStyle name="___King's setup schedule 11-11E. Rev D_P58B Line Reconfig cost Rev.2.0 12-16-2002_LH Q77 Readiness v1.4.8 3" xfId="3774"/>
    <cellStyle name="___King's setup schedule 11-11E. Rev D_P58B Line Reconfig cost Rev.2.0 12-16-2002_LH Q77 Readiness v1.4.8 4" xfId="3775"/>
    <cellStyle name="___King's setup schedule 11-11E. Rev D_P58B Line Reconfig cost Rev.2.0 12-16-2002_LH Q77 Readiness v1.4.8 5" xfId="3776"/>
    <cellStyle name="___King's setup schedule 11-11E. Rev D_P58B Line Reconfig cost Rev.2.0 12-16-2002_LH Q77 Readiness v1.4.8 6" xfId="3777"/>
    <cellStyle name="___King's setup schedule 11-11E. Rev D_P58B Line Reconfig cost Rev.2.0 12-16-2002_LH Q77 Readiness v1.4.8 7" xfId="3778"/>
    <cellStyle name="___King's setup schedule 11-11E. Rev D_P58B Line Reconfig cost Rev.2.0 12-16-2002_LH Q77 Readiness v1.4.8 8" xfId="3779"/>
    <cellStyle name="___King's setup schedule 11-11E. Rev D_P58B Line Reconfig cost Rev.2.0 12-16-2002_LH Q77 Readiness v1.4.8 9" xfId="3780"/>
    <cellStyle name="___King's setup schedule 11-11E. Rev D_P58B Line Reconfig cost Rev.2.0 12-16-2002_Q37 Budget UPH120_2line Rev1d9" xfId="3781"/>
    <cellStyle name="___King's setup schedule 11-11E. Rev D_P58B Line Reconfig cost Rev.2.0 12-16-2002_Q37 Budget UPH120_2line Rev1d9 2" xfId="3782"/>
    <cellStyle name="___King's setup schedule 11-11E. Rev D_P58B Line Reconfig cost Rev.2.0 12-16-2002_Q37 Budget UPH120_2line Rev1d9 3" xfId="3783"/>
    <cellStyle name="___King's setup schedule 11-11E. Rev D_P58B Line Reconfig cost Rev.2.0 12-16-2002_Q37 Budget UPH120_2line Rev1d9 4" xfId="3784"/>
    <cellStyle name="___King's setup schedule 11-11E. Rev D_P58B Line Reconfig cost Rev.2.0 12-16-2002_Q37 Budget UPH120_2line Rev1d9 5" xfId="3785"/>
    <cellStyle name="___King's setup schedule 11-11E. Rev D_P58B Line Reconfig cost Rev.2.0 12-16-2002_Q37 Budget UPH120_2line Rev1d9 6" xfId="3786"/>
    <cellStyle name="___King's setup schedule 11-11E. Rev D_P58B Line Reconfig cost Rev.2.0 12-16-2002_Q37 Budget UPH120_2line Rev1d9 7" xfId="3787"/>
    <cellStyle name="___King's setup schedule 11-11E. Rev D_P58B Line Reconfig cost Rev.2.0 12-16-2002_Q37 Budget UPH120_2line Rev1d9 8" xfId="3788"/>
    <cellStyle name="___King's setup schedule 11-11E. Rev D_P58B Line Reconfig cost Rev.2.0 12-16-2002_Q37 Budget UPH120_2line Rev1d9 9" xfId="3789"/>
    <cellStyle name="___King's setup schedule 11-11E. Rev D_P58B Line Reconfig cost Rev.2.0 12-16-2002_Q37 Budget UPH120_2line Rev1d9_LH Q22 work book " xfId="3790"/>
    <cellStyle name="___King's setup schedule 11-11E. Rev D_P58B Line Reconfig cost Rev.2.0 12-16-2002_Q37 Budget UPH120_2line Rev1d9_LH Q22 work book  2" xfId="3791"/>
    <cellStyle name="___King's setup schedule 11-11E. Rev D_P58B Line Reconfig cost Rev.2.0 12-16-2002_Q37 Budget UPH120_2line Rev1d9_LH Q22 work book  3" xfId="3792"/>
    <cellStyle name="___King's setup schedule 11-11E. Rev D_P58B Line Reconfig cost Rev.2.0 12-16-2002_Q37 Budget UPH120_2line Rev1d9_LH Q22 work book  4" xfId="3793"/>
    <cellStyle name="___King's setup schedule 11-11E. Rev D_P58B Line Reconfig cost Rev.2.0 12-16-2002_Q37 Budget UPH120_2line Rev1d9_LH Q22 work book  5" xfId="3794"/>
    <cellStyle name="___King's setup schedule 11-11E. Rev D_P58B Line Reconfig cost Rev.2.0 12-16-2002_Q37 Budget UPH120_2line Rev1d9_LH Q22 work book  6" xfId="3795"/>
    <cellStyle name="___King's setup schedule 11-11E. Rev D_P58B Line Reconfig cost Rev.2.0 12-16-2002_Q37 Budget UPH120_2line Rev1d9_LH Q22 work book  7" xfId="3796"/>
    <cellStyle name="___King's setup schedule 11-11E. Rev D_P58B Line Reconfig cost Rev.2.0 12-16-2002_Q37 Budget UPH120_2line Rev1d9_LH Q22 work book  8" xfId="3797"/>
    <cellStyle name="___King's setup schedule 11-11E. Rev D_P58B Line Reconfig cost Rev.2.0 12-16-2002_Q37 Budget UPH120_2line Rev1d9_LH Q22 work book  9" xfId="3798"/>
    <cellStyle name="___King's setup schedule 11-11E. Rev D_P58B Line Reconfig cost Rev.2.0 12-16-2002_Q37 Budget UPH120_2line Rev1d9_LH Q77 Readiness v1.4.8" xfId="3799"/>
    <cellStyle name="___King's setup schedule 11-11E. Rev D_P58B Line Reconfig cost Rev.2.0 12-16-2002_Q37 Budget UPH120_2line Rev1d9_LH Q77 Readiness v1.4.8 2" xfId="3800"/>
    <cellStyle name="___King's setup schedule 11-11E. Rev D_P58B Line Reconfig cost Rev.2.0 12-16-2002_Q37 Budget UPH120_2line Rev1d9_LH Q77 Readiness v1.4.8 3" xfId="3801"/>
    <cellStyle name="___King's setup schedule 11-11E. Rev D_P58B Line Reconfig cost Rev.2.0 12-16-2002_Q37 Budget UPH120_2line Rev1d9_LH Q77 Readiness v1.4.8 4" xfId="3802"/>
    <cellStyle name="___King's setup schedule 11-11E. Rev D_P58B Line Reconfig cost Rev.2.0 12-16-2002_Q37 Budget UPH120_2line Rev1d9_LH Q77 Readiness v1.4.8 5" xfId="3803"/>
    <cellStyle name="___King's setup schedule 11-11E. Rev D_P58B Line Reconfig cost Rev.2.0 12-16-2002_Q37 Budget UPH120_2line Rev1d9_LH Q77 Readiness v1.4.8 6" xfId="3804"/>
    <cellStyle name="___King's setup schedule 11-11E. Rev D_P58B Line Reconfig cost Rev.2.0 12-16-2002_Q37 Budget UPH120_2line Rev1d9_LH Q77 Readiness v1.4.8 7" xfId="3805"/>
    <cellStyle name="___King's setup schedule 11-11E. Rev D_P58B Line Reconfig cost Rev.2.0 12-16-2002_Q37 Budget UPH120_2line Rev1d9_LH Q77 Readiness v1.4.8 8" xfId="3806"/>
    <cellStyle name="___King's setup schedule 11-11E. Rev D_P58B Line Reconfig cost Rev.2.0 12-16-2002_Q37 Budget UPH120_2line Rev1d9_LH Q77 Readiness v1.4.8 9" xfId="3807"/>
    <cellStyle name="___King's setup schedule 11-11E. Rev D_P58B Line Reconfig cost Rev.2.0 12-16-2002_Q37 Budget UPH120_2line Rev2d3" xfId="3808"/>
    <cellStyle name="___King's setup schedule 11-11E. Rev D_P58B Line Reconfig cost Rev.2.0 12-16-2002_Q37 Budget UPH120_2line Rev2d3 2" xfId="3809"/>
    <cellStyle name="___King's setup schedule 11-11E. Rev D_P58B Line Reconfig cost Rev.2.0 12-16-2002_Q37 Budget UPH120_2line Rev2d3 3" xfId="3810"/>
    <cellStyle name="___King's setup schedule 11-11E. Rev D_P58B Line Reconfig cost Rev.2.0 12-16-2002_Q37 Budget UPH120_2line Rev2d3 4" xfId="3811"/>
    <cellStyle name="___King's setup schedule 11-11E. Rev D_P58B Line Reconfig cost Rev.2.0 12-16-2002_Q37 Budget UPH120_2line Rev2d3 5" xfId="3812"/>
    <cellStyle name="___King's setup schedule 11-11E. Rev D_P58B Line Reconfig cost Rev.2.0 12-16-2002_Q37 Budget UPH120_2line Rev2d3 6" xfId="3813"/>
    <cellStyle name="___King's setup schedule 11-11E. Rev D_P58B Line Reconfig cost Rev.2.0 12-16-2002_Q37 Budget UPH120_2line Rev2d3 7" xfId="3814"/>
    <cellStyle name="___King's setup schedule 11-11E. Rev D_P58B Line Reconfig cost Rev.2.0 12-16-2002_Q37 Budget UPH120_2line Rev2d3 8" xfId="3815"/>
    <cellStyle name="___King's setup schedule 11-11E. Rev D_P58B Line Reconfig cost Rev.2.0 12-16-2002_Q37 Budget UPH120_2line Rev2d3 9" xfId="3816"/>
    <cellStyle name="___King's setup schedule 11-11E. Rev D_P58B Line Reconfig cost Rev.2.0 12-16-2002_Q37 Budget UPH120_2line Rev2d5" xfId="3817"/>
    <cellStyle name="___King's setup schedule 11-11E. Rev D_P58B Line Reconfig cost Rev.2.0 12-16-2002_Q37 Budget UPH120_2line Rev2d5 2" xfId="3818"/>
    <cellStyle name="___King's setup schedule 11-11E. Rev D_P58B Line Reconfig cost Rev.2.0 12-16-2002_Q37 Budget UPH120_2line Rev2d5 3" xfId="3819"/>
    <cellStyle name="___King's setup schedule 11-11E. Rev D_P58B Line Reconfig cost Rev.2.0 12-16-2002_Q37 Budget UPH120_2line Rev2d5 4" xfId="3820"/>
    <cellStyle name="___King's setup schedule 11-11E. Rev D_P58B Line Reconfig cost Rev.2.0 12-16-2002_Q37 Budget UPH120_2line Rev2d5 5" xfId="3821"/>
    <cellStyle name="___King's setup schedule 11-11E. Rev D_P58B Line Reconfig cost Rev.2.0 12-16-2002_Q37 Budget UPH120_2line Rev2d5 6" xfId="3822"/>
    <cellStyle name="___King's setup schedule 11-11E. Rev D_P58B Line Reconfig cost Rev.2.0 12-16-2002_Q37 Budget UPH120_2line Rev2d5 7" xfId="3823"/>
    <cellStyle name="___King's setup schedule 11-11E. Rev D_P58B Line Reconfig cost Rev.2.0 12-16-2002_Q37 Budget UPH120_2line Rev2d5 8" xfId="3824"/>
    <cellStyle name="___King's setup schedule 11-11E. Rev D_P58B Line Reconfig cost Rev.2.0 12-16-2002_Q37 Budget UPH120_2line Rev2d5 9" xfId="3825"/>
    <cellStyle name="___King's setup schedule 11-11E. Rev D_P58B Line Reconfig cost Rev.3.0 12-23-2002" xfId="3826"/>
    <cellStyle name="___King's setup schedule 11-11E. Rev D_P58B Line Reconfig cost Rev.3.0 12-23-2002 2" xfId="3827"/>
    <cellStyle name="___King's setup schedule 11-11E. Rev D_P58B Line Reconfig cost Rev.3.0 12-23-2002 3" xfId="3828"/>
    <cellStyle name="___King's setup schedule 11-11E. Rev D_P58B Line Reconfig cost Rev.3.0 12-23-2002 4" xfId="3829"/>
    <cellStyle name="___King's setup schedule 11-11E. Rev D_P58B Line Reconfig cost Rev.3.0 12-23-2002 5" xfId="3830"/>
    <cellStyle name="___King's setup schedule 11-11E. Rev D_P58B Line Reconfig cost Rev.3.0 12-23-2002 6" xfId="3831"/>
    <cellStyle name="___King's setup schedule 11-11E. Rev D_P58B Line Reconfig cost Rev.3.0 12-23-2002 7" xfId="3832"/>
    <cellStyle name="___King's setup schedule 11-11E. Rev D_P58B Line Reconfig cost Rev.3.0 12-23-2002 8" xfId="3833"/>
    <cellStyle name="___King's setup schedule 11-11E. Rev D_P58B Line Reconfig cost Rev.3.0 12-23-2002 9" xfId="3834"/>
    <cellStyle name="___King's setup schedule 11-11E. Rev D_P58B Line Reconfig cost Rev.3.0 12-23-2002_LH Q22 work book " xfId="3835"/>
    <cellStyle name="___King's setup schedule 11-11E. Rev D_P58B Line Reconfig cost Rev.3.0 12-23-2002_LH Q22 work book  2" xfId="3836"/>
    <cellStyle name="___King's setup schedule 11-11E. Rev D_P58B Line Reconfig cost Rev.3.0 12-23-2002_LH Q22 work book  3" xfId="3837"/>
    <cellStyle name="___King's setup schedule 11-11E. Rev D_P58B Line Reconfig cost Rev.3.0 12-23-2002_LH Q22 work book  4" xfId="3838"/>
    <cellStyle name="___King's setup schedule 11-11E. Rev D_P58B Line Reconfig cost Rev.3.0 12-23-2002_LH Q22 work book  5" xfId="3839"/>
    <cellStyle name="___King's setup schedule 11-11E. Rev D_P58B Line Reconfig cost Rev.3.0 12-23-2002_LH Q22 work book  6" xfId="3840"/>
    <cellStyle name="___King's setup schedule 11-11E. Rev D_P58B Line Reconfig cost Rev.3.0 12-23-2002_LH Q22 work book  7" xfId="3841"/>
    <cellStyle name="___King's setup schedule 11-11E. Rev D_P58B Line Reconfig cost Rev.3.0 12-23-2002_LH Q22 work book  8" xfId="3842"/>
    <cellStyle name="___King's setup schedule 11-11E. Rev D_P58B Line Reconfig cost Rev.3.0 12-23-2002_LH Q22 work book  9" xfId="3843"/>
    <cellStyle name="___King's setup schedule 11-11E. Rev D_P58B Line Reconfig cost Rev.3.0 12-23-2002_LH Q77 Readiness v1.4.8" xfId="3844"/>
    <cellStyle name="___King's setup schedule 11-11E. Rev D_P58B Line Reconfig cost Rev.3.0 12-23-2002_LH Q77 Readiness v1.4.8 2" xfId="3845"/>
    <cellStyle name="___King's setup schedule 11-11E. Rev D_P58B Line Reconfig cost Rev.3.0 12-23-2002_LH Q77 Readiness v1.4.8 3" xfId="3846"/>
    <cellStyle name="___King's setup schedule 11-11E. Rev D_P58B Line Reconfig cost Rev.3.0 12-23-2002_LH Q77 Readiness v1.4.8 4" xfId="3847"/>
    <cellStyle name="___King's setup schedule 11-11E. Rev D_P58B Line Reconfig cost Rev.3.0 12-23-2002_LH Q77 Readiness v1.4.8 5" xfId="3848"/>
    <cellStyle name="___King's setup schedule 11-11E. Rev D_P58B Line Reconfig cost Rev.3.0 12-23-2002_LH Q77 Readiness v1.4.8 6" xfId="3849"/>
    <cellStyle name="___King's setup schedule 11-11E. Rev D_P58B Line Reconfig cost Rev.3.0 12-23-2002_LH Q77 Readiness v1.4.8 7" xfId="3850"/>
    <cellStyle name="___King's setup schedule 11-11E. Rev D_P58B Line Reconfig cost Rev.3.0 12-23-2002_LH Q77 Readiness v1.4.8 8" xfId="3851"/>
    <cellStyle name="___King's setup schedule 11-11E. Rev D_P58B Line Reconfig cost Rev.3.0 12-23-2002_LH Q77 Readiness v1.4.8 9" xfId="3852"/>
    <cellStyle name="___King's setup schedule 11-11E. Rev D_P58B Line Reconfig cost Rev.3.0 12-23-2002_Q37 Budget UPH120_2line Rev1d9" xfId="3853"/>
    <cellStyle name="___King's setup schedule 11-11E. Rev D_P58B Line Reconfig cost Rev.3.0 12-23-2002_Q37 Budget UPH120_2line Rev1d9 2" xfId="3854"/>
    <cellStyle name="___King's setup schedule 11-11E. Rev D_P58B Line Reconfig cost Rev.3.0 12-23-2002_Q37 Budget UPH120_2line Rev1d9 3" xfId="3855"/>
    <cellStyle name="___King's setup schedule 11-11E. Rev D_P58B Line Reconfig cost Rev.3.0 12-23-2002_Q37 Budget UPH120_2line Rev1d9 4" xfId="3856"/>
    <cellStyle name="___King's setup schedule 11-11E. Rev D_P58B Line Reconfig cost Rev.3.0 12-23-2002_Q37 Budget UPH120_2line Rev1d9 5" xfId="3857"/>
    <cellStyle name="___King's setup schedule 11-11E. Rev D_P58B Line Reconfig cost Rev.3.0 12-23-2002_Q37 Budget UPH120_2line Rev1d9 6" xfId="3858"/>
    <cellStyle name="___King's setup schedule 11-11E. Rev D_P58B Line Reconfig cost Rev.3.0 12-23-2002_Q37 Budget UPH120_2line Rev1d9 7" xfId="3859"/>
    <cellStyle name="___King's setup schedule 11-11E. Rev D_P58B Line Reconfig cost Rev.3.0 12-23-2002_Q37 Budget UPH120_2line Rev1d9 8" xfId="3860"/>
    <cellStyle name="___King's setup schedule 11-11E. Rev D_P58B Line Reconfig cost Rev.3.0 12-23-2002_Q37 Budget UPH120_2line Rev1d9 9" xfId="3861"/>
    <cellStyle name="___King's setup schedule 11-11E. Rev D_P58B Line Reconfig cost Rev.3.0 12-23-2002_Q37 Budget UPH120_2line Rev1d9_LH Q22 work book " xfId="3862"/>
    <cellStyle name="___King's setup schedule 11-11E. Rev D_P58B Line Reconfig cost Rev.3.0 12-23-2002_Q37 Budget UPH120_2line Rev1d9_LH Q22 work book  2" xfId="3863"/>
    <cellStyle name="___King's setup schedule 11-11E. Rev D_P58B Line Reconfig cost Rev.3.0 12-23-2002_Q37 Budget UPH120_2line Rev1d9_LH Q22 work book  3" xfId="3864"/>
    <cellStyle name="___King's setup schedule 11-11E. Rev D_P58B Line Reconfig cost Rev.3.0 12-23-2002_Q37 Budget UPH120_2line Rev1d9_LH Q22 work book  4" xfId="3865"/>
    <cellStyle name="___King's setup schedule 11-11E. Rev D_P58B Line Reconfig cost Rev.3.0 12-23-2002_Q37 Budget UPH120_2line Rev1d9_LH Q22 work book  5" xfId="3866"/>
    <cellStyle name="___King's setup schedule 11-11E. Rev D_P58B Line Reconfig cost Rev.3.0 12-23-2002_Q37 Budget UPH120_2line Rev1d9_LH Q22 work book  6" xfId="3867"/>
    <cellStyle name="___King's setup schedule 11-11E. Rev D_P58B Line Reconfig cost Rev.3.0 12-23-2002_Q37 Budget UPH120_2line Rev1d9_LH Q22 work book  7" xfId="3868"/>
    <cellStyle name="___King's setup schedule 11-11E. Rev D_P58B Line Reconfig cost Rev.3.0 12-23-2002_Q37 Budget UPH120_2line Rev1d9_LH Q22 work book  8" xfId="3869"/>
    <cellStyle name="___King's setup schedule 11-11E. Rev D_P58B Line Reconfig cost Rev.3.0 12-23-2002_Q37 Budget UPH120_2line Rev1d9_LH Q22 work book  9" xfId="3870"/>
    <cellStyle name="___King's setup schedule 11-11E. Rev D_P58B Line Reconfig cost Rev.3.0 12-23-2002_Q37 Budget UPH120_2line Rev1d9_LH Q77 Readiness v1.4.8" xfId="3871"/>
    <cellStyle name="___King's setup schedule 11-11E. Rev D_P58B Line Reconfig cost Rev.3.0 12-23-2002_Q37 Budget UPH120_2line Rev1d9_LH Q77 Readiness v1.4.8 2" xfId="3872"/>
    <cellStyle name="___King's setup schedule 11-11E. Rev D_P58B Line Reconfig cost Rev.3.0 12-23-2002_Q37 Budget UPH120_2line Rev1d9_LH Q77 Readiness v1.4.8 3" xfId="3873"/>
    <cellStyle name="___King's setup schedule 11-11E. Rev D_P58B Line Reconfig cost Rev.3.0 12-23-2002_Q37 Budget UPH120_2line Rev1d9_LH Q77 Readiness v1.4.8 4" xfId="3874"/>
    <cellStyle name="___King's setup schedule 11-11E. Rev D_P58B Line Reconfig cost Rev.3.0 12-23-2002_Q37 Budget UPH120_2line Rev1d9_LH Q77 Readiness v1.4.8 5" xfId="3875"/>
    <cellStyle name="___King's setup schedule 11-11E. Rev D_P58B Line Reconfig cost Rev.3.0 12-23-2002_Q37 Budget UPH120_2line Rev1d9_LH Q77 Readiness v1.4.8 6" xfId="3876"/>
    <cellStyle name="___King's setup schedule 11-11E. Rev D_P58B Line Reconfig cost Rev.3.0 12-23-2002_Q37 Budget UPH120_2line Rev1d9_LH Q77 Readiness v1.4.8 7" xfId="3877"/>
    <cellStyle name="___King's setup schedule 11-11E. Rev D_P58B Line Reconfig cost Rev.3.0 12-23-2002_Q37 Budget UPH120_2line Rev1d9_LH Q77 Readiness v1.4.8 8" xfId="3878"/>
    <cellStyle name="___King's setup schedule 11-11E. Rev D_P58B Line Reconfig cost Rev.3.0 12-23-2002_Q37 Budget UPH120_2line Rev1d9_LH Q77 Readiness v1.4.8 9" xfId="3879"/>
    <cellStyle name="___King's setup schedule 11-11E. Rev D_P58B Line Reconfig cost Rev.3.0 12-23-2002_Q37 Budget UPH120_2line Rev2d3" xfId="3880"/>
    <cellStyle name="___King's setup schedule 11-11E. Rev D_P58B Line Reconfig cost Rev.3.0 12-23-2002_Q37 Budget UPH120_2line Rev2d3 2" xfId="3881"/>
    <cellStyle name="___King's setup schedule 11-11E. Rev D_P58B Line Reconfig cost Rev.3.0 12-23-2002_Q37 Budget UPH120_2line Rev2d3 3" xfId="3882"/>
    <cellStyle name="___King's setup schedule 11-11E. Rev D_P58B Line Reconfig cost Rev.3.0 12-23-2002_Q37 Budget UPH120_2line Rev2d3 4" xfId="3883"/>
    <cellStyle name="___King's setup schedule 11-11E. Rev D_P58B Line Reconfig cost Rev.3.0 12-23-2002_Q37 Budget UPH120_2line Rev2d3 5" xfId="3884"/>
    <cellStyle name="___King's setup schedule 11-11E. Rev D_P58B Line Reconfig cost Rev.3.0 12-23-2002_Q37 Budget UPH120_2line Rev2d3 6" xfId="3885"/>
    <cellStyle name="___King's setup schedule 11-11E. Rev D_P58B Line Reconfig cost Rev.3.0 12-23-2002_Q37 Budget UPH120_2line Rev2d3 7" xfId="3886"/>
    <cellStyle name="___King's setup schedule 11-11E. Rev D_P58B Line Reconfig cost Rev.3.0 12-23-2002_Q37 Budget UPH120_2line Rev2d3 8" xfId="3887"/>
    <cellStyle name="___King's setup schedule 11-11E. Rev D_P58B Line Reconfig cost Rev.3.0 12-23-2002_Q37 Budget UPH120_2line Rev2d3 9" xfId="3888"/>
    <cellStyle name="___King's setup schedule 11-11E. Rev D_P58B Line Reconfig cost Rev.3.0 12-23-2002_Q37 Budget UPH120_2line Rev2d5" xfId="3889"/>
    <cellStyle name="___King's setup schedule 11-11E. Rev D_P58B Line Reconfig cost Rev.3.0 12-23-2002_Q37 Budget UPH120_2line Rev2d5 2" xfId="3890"/>
    <cellStyle name="___King's setup schedule 11-11E. Rev D_P58B Line Reconfig cost Rev.3.0 12-23-2002_Q37 Budget UPH120_2line Rev2d5 3" xfId="3891"/>
    <cellStyle name="___King's setup schedule 11-11E. Rev D_P58B Line Reconfig cost Rev.3.0 12-23-2002_Q37 Budget UPH120_2line Rev2d5 4" xfId="3892"/>
    <cellStyle name="___King's setup schedule 11-11E. Rev D_P58B Line Reconfig cost Rev.3.0 12-23-2002_Q37 Budget UPH120_2line Rev2d5 5" xfId="3893"/>
    <cellStyle name="___King's setup schedule 11-11E. Rev D_P58B Line Reconfig cost Rev.3.0 12-23-2002_Q37 Budget UPH120_2line Rev2d5 6" xfId="3894"/>
    <cellStyle name="___King's setup schedule 11-11E. Rev D_P58B Line Reconfig cost Rev.3.0 12-23-2002_Q37 Budget UPH120_2line Rev2d5 7" xfId="3895"/>
    <cellStyle name="___King's setup schedule 11-11E. Rev D_P58B Line Reconfig cost Rev.3.0 12-23-2002_Q37 Budget UPH120_2line Rev2d5 8" xfId="3896"/>
    <cellStyle name="___King's setup schedule 11-11E. Rev D_P58B Line Reconfig cost Rev.3.0 12-23-2002_Q37 Budget UPH120_2line Rev2d5 9" xfId="3897"/>
    <cellStyle name="___King's setup schedule 11-11E. Rev D_P58B Project Report 1.16.03" xfId="3898"/>
    <cellStyle name="___King's setup schedule 11-11E. Rev D_P58B Project Report 1.16.03 2" xfId="3899"/>
    <cellStyle name="___King's setup schedule 11-11E. Rev D_P58B Project Report 1.16.03 3" xfId="3900"/>
    <cellStyle name="___King's setup schedule 11-11E. Rev D_P58B Project Report 1.16.03 4" xfId="3901"/>
    <cellStyle name="___King's setup schedule 11-11E. Rev D_P58B Project Report 1.16.03 5" xfId="3902"/>
    <cellStyle name="___King's setup schedule 11-11E. Rev D_P58B Project Report 1.16.03 6" xfId="3903"/>
    <cellStyle name="___King's setup schedule 11-11E. Rev D_P58B Project Report 1.16.03 7" xfId="3904"/>
    <cellStyle name="___King's setup schedule 11-11E. Rev D_P58B Project Report 1.16.03 8" xfId="3905"/>
    <cellStyle name="___King's setup schedule 11-11E. Rev D_P58B Project Report 1.16.03 9" xfId="3906"/>
    <cellStyle name="___King's setup schedule 11-11E. Rev D_P58B Project Report 1.16.03_LH Q22 work book " xfId="3907"/>
    <cellStyle name="___King's setup schedule 11-11E. Rev D_P58B Project Report 1.16.03_LH Q22 work book  2" xfId="3908"/>
    <cellStyle name="___King's setup schedule 11-11E. Rev D_P58B Project Report 1.16.03_LH Q22 work book  3" xfId="3909"/>
    <cellStyle name="___King's setup schedule 11-11E. Rev D_P58B Project Report 1.16.03_LH Q22 work book  4" xfId="3910"/>
    <cellStyle name="___King's setup schedule 11-11E. Rev D_P58B Project Report 1.16.03_LH Q22 work book  5" xfId="3911"/>
    <cellStyle name="___King's setup schedule 11-11E. Rev D_P58B Project Report 1.16.03_LH Q22 work book  6" xfId="3912"/>
    <cellStyle name="___King's setup schedule 11-11E. Rev D_P58B Project Report 1.16.03_LH Q22 work book  7" xfId="3913"/>
    <cellStyle name="___King's setup schedule 11-11E. Rev D_P58B Project Report 1.16.03_LH Q22 work book  8" xfId="3914"/>
    <cellStyle name="___King's setup schedule 11-11E. Rev D_P58B Project Report 1.16.03_LH Q22 work book  9" xfId="3915"/>
    <cellStyle name="___King's setup schedule 11-11E. Rev D_P58B Project Report 1.16.03_LH Q77 Readiness v1.4.8" xfId="3916"/>
    <cellStyle name="___King's setup schedule 11-11E. Rev D_P58B Project Report 1.16.03_LH Q77 Readiness v1.4.8 2" xfId="3917"/>
    <cellStyle name="___King's setup schedule 11-11E. Rev D_P58B Project Report 1.16.03_LH Q77 Readiness v1.4.8 3" xfId="3918"/>
    <cellStyle name="___King's setup schedule 11-11E. Rev D_P58B Project Report 1.16.03_LH Q77 Readiness v1.4.8 4" xfId="3919"/>
    <cellStyle name="___King's setup schedule 11-11E. Rev D_P58B Project Report 1.16.03_LH Q77 Readiness v1.4.8 5" xfId="3920"/>
    <cellStyle name="___King's setup schedule 11-11E. Rev D_P58B Project Report 1.16.03_LH Q77 Readiness v1.4.8 6" xfId="3921"/>
    <cellStyle name="___King's setup schedule 11-11E. Rev D_P58B Project Report 1.16.03_LH Q77 Readiness v1.4.8 7" xfId="3922"/>
    <cellStyle name="___King's setup schedule 11-11E. Rev D_P58B Project Report 1.16.03_LH Q77 Readiness v1.4.8 8" xfId="3923"/>
    <cellStyle name="___King's setup schedule 11-11E. Rev D_P58B Project Report 1.16.03_LH Q77 Readiness v1.4.8 9" xfId="3924"/>
    <cellStyle name="___King's setup schedule 11-11E. Rev D_P58B Project Report 1.16.03_Q37 Budget UPH120_2line Rev1d9" xfId="3925"/>
    <cellStyle name="___King's setup schedule 11-11E. Rev D_P58B Project Report 1.16.03_Q37 Budget UPH120_2line Rev1d9 2" xfId="3926"/>
    <cellStyle name="___King's setup schedule 11-11E. Rev D_P58B Project Report 1.16.03_Q37 Budget UPH120_2line Rev1d9 3" xfId="3927"/>
    <cellStyle name="___King's setup schedule 11-11E. Rev D_P58B Project Report 1.16.03_Q37 Budget UPH120_2line Rev1d9 4" xfId="3928"/>
    <cellStyle name="___King's setup schedule 11-11E. Rev D_P58B Project Report 1.16.03_Q37 Budget UPH120_2line Rev1d9 5" xfId="3929"/>
    <cellStyle name="___King's setup schedule 11-11E. Rev D_P58B Project Report 1.16.03_Q37 Budget UPH120_2line Rev1d9 6" xfId="3930"/>
    <cellStyle name="___King's setup schedule 11-11E. Rev D_P58B Project Report 1.16.03_Q37 Budget UPH120_2line Rev1d9 7" xfId="3931"/>
    <cellStyle name="___King's setup schedule 11-11E. Rev D_P58B Project Report 1.16.03_Q37 Budget UPH120_2line Rev1d9 8" xfId="3932"/>
    <cellStyle name="___King's setup schedule 11-11E. Rev D_P58B Project Report 1.16.03_Q37 Budget UPH120_2line Rev1d9 9" xfId="3933"/>
    <cellStyle name="___King's setup schedule 11-11E. Rev D_P58B Project Report 1.16.03_Q37 Budget UPH120_2line Rev1d9_LH Q22 work book " xfId="3934"/>
    <cellStyle name="___King's setup schedule 11-11E. Rev D_P58B Project Report 1.16.03_Q37 Budget UPH120_2line Rev1d9_LH Q22 work book  2" xfId="3935"/>
    <cellStyle name="___King's setup schedule 11-11E. Rev D_P58B Project Report 1.16.03_Q37 Budget UPH120_2line Rev1d9_LH Q22 work book  3" xfId="3936"/>
    <cellStyle name="___King's setup schedule 11-11E. Rev D_P58B Project Report 1.16.03_Q37 Budget UPH120_2line Rev1d9_LH Q22 work book  4" xfId="3937"/>
    <cellStyle name="___King's setup schedule 11-11E. Rev D_P58B Project Report 1.16.03_Q37 Budget UPH120_2line Rev1d9_LH Q22 work book  5" xfId="3938"/>
    <cellStyle name="___King's setup schedule 11-11E. Rev D_P58B Project Report 1.16.03_Q37 Budget UPH120_2line Rev1d9_LH Q22 work book  6" xfId="3939"/>
    <cellStyle name="___King's setup schedule 11-11E. Rev D_P58B Project Report 1.16.03_Q37 Budget UPH120_2line Rev1d9_LH Q22 work book  7" xfId="3940"/>
    <cellStyle name="___King's setup schedule 11-11E. Rev D_P58B Project Report 1.16.03_Q37 Budget UPH120_2line Rev1d9_LH Q22 work book  8" xfId="3941"/>
    <cellStyle name="___King's setup schedule 11-11E. Rev D_P58B Project Report 1.16.03_Q37 Budget UPH120_2line Rev1d9_LH Q22 work book  9" xfId="3942"/>
    <cellStyle name="___King's setup schedule 11-11E. Rev D_P58B Project Report 1.16.03_Q37 Budget UPH120_2line Rev1d9_LH Q77 Readiness v1.4.8" xfId="3943"/>
    <cellStyle name="___King's setup schedule 11-11E. Rev D_P58B Project Report 1.16.03_Q37 Budget UPH120_2line Rev1d9_LH Q77 Readiness v1.4.8 2" xfId="3944"/>
    <cellStyle name="___King's setup schedule 11-11E. Rev D_P58B Project Report 1.16.03_Q37 Budget UPH120_2line Rev1d9_LH Q77 Readiness v1.4.8 3" xfId="3945"/>
    <cellStyle name="___King's setup schedule 11-11E. Rev D_P58B Project Report 1.16.03_Q37 Budget UPH120_2line Rev1d9_LH Q77 Readiness v1.4.8 4" xfId="3946"/>
    <cellStyle name="___King's setup schedule 11-11E. Rev D_P58B Project Report 1.16.03_Q37 Budget UPH120_2line Rev1d9_LH Q77 Readiness v1.4.8 5" xfId="3947"/>
    <cellStyle name="___King's setup schedule 11-11E. Rev D_P58B Project Report 1.16.03_Q37 Budget UPH120_2line Rev1d9_LH Q77 Readiness v1.4.8 6" xfId="3948"/>
    <cellStyle name="___King's setup schedule 11-11E. Rev D_P58B Project Report 1.16.03_Q37 Budget UPH120_2line Rev1d9_LH Q77 Readiness v1.4.8 7" xfId="3949"/>
    <cellStyle name="___King's setup schedule 11-11E. Rev D_P58B Project Report 1.16.03_Q37 Budget UPH120_2line Rev1d9_LH Q77 Readiness v1.4.8 8" xfId="3950"/>
    <cellStyle name="___King's setup schedule 11-11E. Rev D_P58B Project Report 1.16.03_Q37 Budget UPH120_2line Rev1d9_LH Q77 Readiness v1.4.8 9" xfId="3951"/>
    <cellStyle name="___King's setup schedule 11-11E. Rev D_P58B Project Report 1.16.03_Q37 Budget UPH120_2line Rev2d3" xfId="3952"/>
    <cellStyle name="___King's setup schedule 11-11E. Rev D_P58B Project Report 1.16.03_Q37 Budget UPH120_2line Rev2d3 2" xfId="3953"/>
    <cellStyle name="___King's setup schedule 11-11E. Rev D_P58B Project Report 1.16.03_Q37 Budget UPH120_2line Rev2d3 3" xfId="3954"/>
    <cellStyle name="___King's setup schedule 11-11E. Rev D_P58B Project Report 1.16.03_Q37 Budget UPH120_2line Rev2d3 4" xfId="3955"/>
    <cellStyle name="___King's setup schedule 11-11E. Rev D_P58B Project Report 1.16.03_Q37 Budget UPH120_2line Rev2d3 5" xfId="3956"/>
    <cellStyle name="___King's setup schedule 11-11E. Rev D_P58B Project Report 1.16.03_Q37 Budget UPH120_2line Rev2d3 6" xfId="3957"/>
    <cellStyle name="___King's setup schedule 11-11E. Rev D_P58B Project Report 1.16.03_Q37 Budget UPH120_2line Rev2d3 7" xfId="3958"/>
    <cellStyle name="___King's setup schedule 11-11E. Rev D_P58B Project Report 1.16.03_Q37 Budget UPH120_2line Rev2d3 8" xfId="3959"/>
    <cellStyle name="___King's setup schedule 11-11E. Rev D_P58B Project Report 1.16.03_Q37 Budget UPH120_2line Rev2d3 9" xfId="3960"/>
    <cellStyle name="___King's setup schedule 11-11E. Rev D_P58B Project Report 1.16.03_Q37 Budget UPH120_2line Rev2d5" xfId="3961"/>
    <cellStyle name="___King's setup schedule 11-11E. Rev D_P58B Project Report 1.16.03_Q37 Budget UPH120_2line Rev2d5 2" xfId="3962"/>
    <cellStyle name="___King's setup schedule 11-11E. Rev D_P58B Project Report 1.16.03_Q37 Budget UPH120_2line Rev2d5 3" xfId="3963"/>
    <cellStyle name="___King's setup schedule 11-11E. Rev D_P58B Project Report 1.16.03_Q37 Budget UPH120_2line Rev2d5 4" xfId="3964"/>
    <cellStyle name="___King's setup schedule 11-11E. Rev D_P58B Project Report 1.16.03_Q37 Budget UPH120_2line Rev2d5 5" xfId="3965"/>
    <cellStyle name="___King's setup schedule 11-11E. Rev D_P58B Project Report 1.16.03_Q37 Budget UPH120_2line Rev2d5 6" xfId="3966"/>
    <cellStyle name="___King's setup schedule 11-11E. Rev D_P58B Project Report 1.16.03_Q37 Budget UPH120_2line Rev2d5 7" xfId="3967"/>
    <cellStyle name="___King's setup schedule 11-11E. Rev D_P58B Project Report 1.16.03_Q37 Budget UPH120_2line Rev2d5 8" xfId="3968"/>
    <cellStyle name="___King's setup schedule 11-11E. Rev D_P58B Project Report 1.16.03_Q37 Budget UPH120_2line Rev2d5 9" xfId="3969"/>
    <cellStyle name="___King's setup schedule 11-11E. Rev D_P58B Project Report 12.17" xfId="3970"/>
    <cellStyle name="___King's setup schedule 11-11E. Rev D_P58B Project Report 12.17 2" xfId="3971"/>
    <cellStyle name="___King's setup schedule 11-11E. Rev D_P58B Project Report 12.17 3" xfId="3972"/>
    <cellStyle name="___King's setup schedule 11-11E. Rev D_P58B Project Report 12.17 4" xfId="3973"/>
    <cellStyle name="___King's setup schedule 11-11E. Rev D_P58B Project Report 12.17 5" xfId="3974"/>
    <cellStyle name="___King's setup schedule 11-11E. Rev D_P58B Project Report 12.17 6" xfId="3975"/>
    <cellStyle name="___King's setup schedule 11-11E. Rev D_P58B Project Report 12.17 7" xfId="3976"/>
    <cellStyle name="___King's setup schedule 11-11E. Rev D_P58B Project Report 12.17 8" xfId="3977"/>
    <cellStyle name="___King's setup schedule 11-11E. Rev D_P58B Project Report 12.17 9" xfId="3978"/>
    <cellStyle name="___King's setup schedule 11-11E. Rev D_P58B Project Report 12.17_LH Q22 work book " xfId="3979"/>
    <cellStyle name="___King's setup schedule 11-11E. Rev D_P58B Project Report 12.17_LH Q22 work book  2" xfId="3980"/>
    <cellStyle name="___King's setup schedule 11-11E. Rev D_P58B Project Report 12.17_LH Q22 work book  3" xfId="3981"/>
    <cellStyle name="___King's setup schedule 11-11E. Rev D_P58B Project Report 12.17_LH Q22 work book  4" xfId="3982"/>
    <cellStyle name="___King's setup schedule 11-11E. Rev D_P58B Project Report 12.17_LH Q22 work book  5" xfId="3983"/>
    <cellStyle name="___King's setup schedule 11-11E. Rev D_P58B Project Report 12.17_LH Q22 work book  6" xfId="3984"/>
    <cellStyle name="___King's setup schedule 11-11E. Rev D_P58B Project Report 12.17_LH Q22 work book  7" xfId="3985"/>
    <cellStyle name="___King's setup schedule 11-11E. Rev D_P58B Project Report 12.17_LH Q22 work book  8" xfId="3986"/>
    <cellStyle name="___King's setup schedule 11-11E. Rev D_P58B Project Report 12.17_LH Q22 work book  9" xfId="3987"/>
    <cellStyle name="___King's setup schedule 11-11E. Rev D_P58B Project Report 12.17_LH Q77 Readiness v1.4.8" xfId="3988"/>
    <cellStyle name="___King's setup schedule 11-11E. Rev D_P58B Project Report 12.17_LH Q77 Readiness v1.4.8 2" xfId="3989"/>
    <cellStyle name="___King's setup schedule 11-11E. Rev D_P58B Project Report 12.17_LH Q77 Readiness v1.4.8 3" xfId="3990"/>
    <cellStyle name="___King's setup schedule 11-11E. Rev D_P58B Project Report 12.17_LH Q77 Readiness v1.4.8 4" xfId="3991"/>
    <cellStyle name="___King's setup schedule 11-11E. Rev D_P58B Project Report 12.17_LH Q77 Readiness v1.4.8 5" xfId="3992"/>
    <cellStyle name="___King's setup schedule 11-11E. Rev D_P58B Project Report 12.17_LH Q77 Readiness v1.4.8 6" xfId="3993"/>
    <cellStyle name="___King's setup schedule 11-11E. Rev D_P58B Project Report 12.17_LH Q77 Readiness v1.4.8 7" xfId="3994"/>
    <cellStyle name="___King's setup schedule 11-11E. Rev D_P58B Project Report 12.17_LH Q77 Readiness v1.4.8 8" xfId="3995"/>
    <cellStyle name="___King's setup schedule 11-11E. Rev D_P58B Project Report 12.17_LH Q77 Readiness v1.4.8 9" xfId="3996"/>
    <cellStyle name="___King's setup schedule 11-11E. Rev D_P58B Project Report 12.17_Q37 Budget UPH120_2line Rev1d9" xfId="3997"/>
    <cellStyle name="___King's setup schedule 11-11E. Rev D_P58B Project Report 12.17_Q37 Budget UPH120_2line Rev1d9 2" xfId="3998"/>
    <cellStyle name="___King's setup schedule 11-11E. Rev D_P58B Project Report 12.17_Q37 Budget UPH120_2line Rev1d9 3" xfId="3999"/>
    <cellStyle name="___King's setup schedule 11-11E. Rev D_P58B Project Report 12.17_Q37 Budget UPH120_2line Rev1d9 4" xfId="4000"/>
    <cellStyle name="___King's setup schedule 11-11E. Rev D_P58B Project Report 12.17_Q37 Budget UPH120_2line Rev1d9 5" xfId="4001"/>
    <cellStyle name="___King's setup schedule 11-11E. Rev D_P58B Project Report 12.17_Q37 Budget UPH120_2line Rev1d9 6" xfId="4002"/>
    <cellStyle name="___King's setup schedule 11-11E. Rev D_P58B Project Report 12.17_Q37 Budget UPH120_2line Rev1d9 7" xfId="4003"/>
    <cellStyle name="___King's setup schedule 11-11E. Rev D_P58B Project Report 12.17_Q37 Budget UPH120_2line Rev1d9 8" xfId="4004"/>
    <cellStyle name="___King's setup schedule 11-11E. Rev D_P58B Project Report 12.17_Q37 Budget UPH120_2line Rev1d9 9" xfId="4005"/>
    <cellStyle name="___King's setup schedule 11-11E. Rev D_P58B Project Report 12.17_Q37 Budget UPH120_2line Rev1d9_LH Q22 work book " xfId="4006"/>
    <cellStyle name="___King's setup schedule 11-11E. Rev D_P58B Project Report 12.17_Q37 Budget UPH120_2line Rev1d9_LH Q22 work book  2" xfId="4007"/>
    <cellStyle name="___King's setup schedule 11-11E. Rev D_P58B Project Report 12.17_Q37 Budget UPH120_2line Rev1d9_LH Q22 work book  3" xfId="4008"/>
    <cellStyle name="___King's setup schedule 11-11E. Rev D_P58B Project Report 12.17_Q37 Budget UPH120_2line Rev1d9_LH Q22 work book  4" xfId="4009"/>
    <cellStyle name="___King's setup schedule 11-11E. Rev D_P58B Project Report 12.17_Q37 Budget UPH120_2line Rev1d9_LH Q22 work book  5" xfId="4010"/>
    <cellStyle name="___King's setup schedule 11-11E. Rev D_P58B Project Report 12.17_Q37 Budget UPH120_2line Rev1d9_LH Q22 work book  6" xfId="4011"/>
    <cellStyle name="___King's setup schedule 11-11E. Rev D_P58B Project Report 12.17_Q37 Budget UPH120_2line Rev1d9_LH Q22 work book  7" xfId="4012"/>
    <cellStyle name="___King's setup schedule 11-11E. Rev D_P58B Project Report 12.17_Q37 Budget UPH120_2line Rev1d9_LH Q22 work book  8" xfId="4013"/>
    <cellStyle name="___King's setup schedule 11-11E. Rev D_P58B Project Report 12.17_Q37 Budget UPH120_2line Rev1d9_LH Q22 work book  9" xfId="4014"/>
    <cellStyle name="___King's setup schedule 11-11E. Rev D_P58B Project Report 12.17_Q37 Budget UPH120_2line Rev1d9_LH Q77 Readiness v1.4.8" xfId="4015"/>
    <cellStyle name="___King's setup schedule 11-11E. Rev D_P58B Project Report 12.17_Q37 Budget UPH120_2line Rev1d9_LH Q77 Readiness v1.4.8 2" xfId="4016"/>
    <cellStyle name="___King's setup schedule 11-11E. Rev D_P58B Project Report 12.17_Q37 Budget UPH120_2line Rev1d9_LH Q77 Readiness v1.4.8 3" xfId="4017"/>
    <cellStyle name="___King's setup schedule 11-11E. Rev D_P58B Project Report 12.17_Q37 Budget UPH120_2line Rev1d9_LH Q77 Readiness v1.4.8 4" xfId="4018"/>
    <cellStyle name="___King's setup schedule 11-11E. Rev D_P58B Project Report 12.17_Q37 Budget UPH120_2line Rev1d9_LH Q77 Readiness v1.4.8 5" xfId="4019"/>
    <cellStyle name="___King's setup schedule 11-11E. Rev D_P58B Project Report 12.17_Q37 Budget UPH120_2line Rev1d9_LH Q77 Readiness v1.4.8 6" xfId="4020"/>
    <cellStyle name="___King's setup schedule 11-11E. Rev D_P58B Project Report 12.17_Q37 Budget UPH120_2line Rev1d9_LH Q77 Readiness v1.4.8 7" xfId="4021"/>
    <cellStyle name="___King's setup schedule 11-11E. Rev D_P58B Project Report 12.17_Q37 Budget UPH120_2line Rev1d9_LH Q77 Readiness v1.4.8 8" xfId="4022"/>
    <cellStyle name="___King's setup schedule 11-11E. Rev D_P58B Project Report 12.17_Q37 Budget UPH120_2line Rev1d9_LH Q77 Readiness v1.4.8 9" xfId="4023"/>
    <cellStyle name="___King's setup schedule 11-11E. Rev D_P58B Project Report 12.17_Q37 Budget UPH120_2line Rev2d3" xfId="4024"/>
    <cellStyle name="___King's setup schedule 11-11E. Rev D_P58B Project Report 12.17_Q37 Budget UPH120_2line Rev2d3 2" xfId="4025"/>
    <cellStyle name="___King's setup schedule 11-11E. Rev D_P58B Project Report 12.17_Q37 Budget UPH120_2line Rev2d3 3" xfId="4026"/>
    <cellStyle name="___King's setup schedule 11-11E. Rev D_P58B Project Report 12.17_Q37 Budget UPH120_2line Rev2d3 4" xfId="4027"/>
    <cellStyle name="___King's setup schedule 11-11E. Rev D_P58B Project Report 12.17_Q37 Budget UPH120_2line Rev2d3 5" xfId="4028"/>
    <cellStyle name="___King's setup schedule 11-11E. Rev D_P58B Project Report 12.17_Q37 Budget UPH120_2line Rev2d3 6" xfId="4029"/>
    <cellStyle name="___King's setup schedule 11-11E. Rev D_P58B Project Report 12.17_Q37 Budget UPH120_2line Rev2d3 7" xfId="4030"/>
    <cellStyle name="___King's setup schedule 11-11E. Rev D_P58B Project Report 12.17_Q37 Budget UPH120_2line Rev2d3 8" xfId="4031"/>
    <cellStyle name="___King's setup schedule 11-11E. Rev D_P58B Project Report 12.17_Q37 Budget UPH120_2line Rev2d3 9" xfId="4032"/>
    <cellStyle name="___King's setup schedule 11-11E. Rev D_P58B Project Report 12.17_Q37 Budget UPH120_2line Rev2d5" xfId="4033"/>
    <cellStyle name="___King's setup schedule 11-11E. Rev D_P58B Project Report 12.17_Q37 Budget UPH120_2line Rev2d5 2" xfId="4034"/>
    <cellStyle name="___King's setup schedule 11-11E. Rev D_P58B Project Report 12.17_Q37 Budget UPH120_2line Rev2d5 3" xfId="4035"/>
    <cellStyle name="___King's setup schedule 11-11E. Rev D_P58B Project Report 12.17_Q37 Budget UPH120_2line Rev2d5 4" xfId="4036"/>
    <cellStyle name="___King's setup schedule 11-11E. Rev D_P58B Project Report 12.17_Q37 Budget UPH120_2line Rev2d5 5" xfId="4037"/>
    <cellStyle name="___King's setup schedule 11-11E. Rev D_P58B Project Report 12.17_Q37 Budget UPH120_2line Rev2d5 6" xfId="4038"/>
    <cellStyle name="___King's setup schedule 11-11E. Rev D_P58B Project Report 12.17_Q37 Budget UPH120_2line Rev2d5 7" xfId="4039"/>
    <cellStyle name="___King's setup schedule 11-11E. Rev D_P58B Project Report 12.17_Q37 Budget UPH120_2line Rev2d5 8" xfId="4040"/>
    <cellStyle name="___King's setup schedule 11-11E. Rev D_P58B Project Report 12.17_Q37 Budget UPH120_2line Rev2d5 9" xfId="4041"/>
    <cellStyle name="___King's setup schedule 11-11E. Rev D_P58B PVT  Engineering Preparation" xfId="4042"/>
    <cellStyle name="___King's setup schedule 11-11E. Rev D_P58B PVT  Engineering Preparation 2" xfId="4043"/>
    <cellStyle name="___King's setup schedule 11-11E. Rev D_P58B PVT  Engineering Preparation 3" xfId="4044"/>
    <cellStyle name="___King's setup schedule 11-11E. Rev D_P58B PVT  Engineering Preparation 4" xfId="4045"/>
    <cellStyle name="___King's setup schedule 11-11E. Rev D_P58B PVT  Engineering Preparation 5" xfId="4046"/>
    <cellStyle name="___King's setup schedule 11-11E. Rev D_P58B PVT  Engineering Preparation 6" xfId="4047"/>
    <cellStyle name="___King's setup schedule 11-11E. Rev D_P58B PVT  Engineering Preparation 7" xfId="4048"/>
    <cellStyle name="___King's setup schedule 11-11E. Rev D_P58B PVT  Engineering Preparation 8" xfId="4049"/>
    <cellStyle name="___King's setup schedule 11-11E. Rev D_P58B PVT  Engineering Preparation 9" xfId="4050"/>
    <cellStyle name="___King's setup schedule 11-11E. Rev D_P58B PVT  Engineering Preparation_LH Q22 work book " xfId="4051"/>
    <cellStyle name="___King's setup schedule 11-11E. Rev D_P58B PVT  Engineering Preparation_LH Q22 work book  2" xfId="4052"/>
    <cellStyle name="___King's setup schedule 11-11E. Rev D_P58B PVT  Engineering Preparation_LH Q22 work book  3" xfId="4053"/>
    <cellStyle name="___King's setup schedule 11-11E. Rev D_P58B PVT  Engineering Preparation_LH Q22 work book  4" xfId="4054"/>
    <cellStyle name="___King's setup schedule 11-11E. Rev D_P58B PVT  Engineering Preparation_LH Q22 work book  5" xfId="4055"/>
    <cellStyle name="___King's setup schedule 11-11E. Rev D_P58B PVT  Engineering Preparation_LH Q22 work book  6" xfId="4056"/>
    <cellStyle name="___King's setup schedule 11-11E. Rev D_P58B PVT  Engineering Preparation_LH Q22 work book  7" xfId="4057"/>
    <cellStyle name="___King's setup schedule 11-11E. Rev D_P58B PVT  Engineering Preparation_LH Q22 work book  8" xfId="4058"/>
    <cellStyle name="___King's setup schedule 11-11E. Rev D_P58B PVT  Engineering Preparation_LH Q22 work book  9" xfId="4059"/>
    <cellStyle name="___King's setup schedule 11-11E. Rev D_P58B PVT  Engineering Preparation_LH Q77 Readiness v1.4.8" xfId="4060"/>
    <cellStyle name="___King's setup schedule 11-11E. Rev D_P58B PVT  Engineering Preparation_LH Q77 Readiness v1.4.8 2" xfId="4061"/>
    <cellStyle name="___King's setup schedule 11-11E. Rev D_P58B PVT  Engineering Preparation_LH Q77 Readiness v1.4.8 3" xfId="4062"/>
    <cellStyle name="___King's setup schedule 11-11E. Rev D_P58B PVT  Engineering Preparation_LH Q77 Readiness v1.4.8 4" xfId="4063"/>
    <cellStyle name="___King's setup schedule 11-11E. Rev D_P58B PVT  Engineering Preparation_LH Q77 Readiness v1.4.8 5" xfId="4064"/>
    <cellStyle name="___King's setup schedule 11-11E. Rev D_P58B PVT  Engineering Preparation_LH Q77 Readiness v1.4.8 6" xfId="4065"/>
    <cellStyle name="___King's setup schedule 11-11E. Rev D_P58B PVT  Engineering Preparation_LH Q77 Readiness v1.4.8 7" xfId="4066"/>
    <cellStyle name="___King's setup schedule 11-11E. Rev D_P58B PVT  Engineering Preparation_LH Q77 Readiness v1.4.8 8" xfId="4067"/>
    <cellStyle name="___King's setup schedule 11-11E. Rev D_P58B PVT  Engineering Preparation_LH Q77 Readiness v1.4.8 9" xfId="4068"/>
    <cellStyle name="___King's setup schedule 11-11E. Rev D_P58B PVT  Engineering Preparation_Q37 Budget UPH120_2line Rev1d9" xfId="4069"/>
    <cellStyle name="___King's setup schedule 11-11E. Rev D_P58B PVT  Engineering Preparation_Q37 Budget UPH120_2line Rev1d9 2" xfId="4070"/>
    <cellStyle name="___King's setup schedule 11-11E. Rev D_P58B PVT  Engineering Preparation_Q37 Budget UPH120_2line Rev1d9 3" xfId="4071"/>
    <cellStyle name="___King's setup schedule 11-11E. Rev D_P58B PVT  Engineering Preparation_Q37 Budget UPH120_2line Rev1d9 4" xfId="4072"/>
    <cellStyle name="___King's setup schedule 11-11E. Rev D_P58B PVT  Engineering Preparation_Q37 Budget UPH120_2line Rev1d9 5" xfId="4073"/>
    <cellStyle name="___King's setup schedule 11-11E. Rev D_P58B PVT  Engineering Preparation_Q37 Budget UPH120_2line Rev1d9 6" xfId="4074"/>
    <cellStyle name="___King's setup schedule 11-11E. Rev D_P58B PVT  Engineering Preparation_Q37 Budget UPH120_2line Rev1d9 7" xfId="4075"/>
    <cellStyle name="___King's setup schedule 11-11E. Rev D_P58B PVT  Engineering Preparation_Q37 Budget UPH120_2line Rev1d9 8" xfId="4076"/>
    <cellStyle name="___King's setup schedule 11-11E. Rev D_P58B PVT  Engineering Preparation_Q37 Budget UPH120_2line Rev1d9 9" xfId="4077"/>
    <cellStyle name="___King's setup schedule 11-11E. Rev D_P58B PVT  Engineering Preparation_Q37 Budget UPH120_2line Rev1d9_LH Q22 work book " xfId="4078"/>
    <cellStyle name="___King's setup schedule 11-11E. Rev D_P58B PVT  Engineering Preparation_Q37 Budget UPH120_2line Rev1d9_LH Q22 work book  2" xfId="4079"/>
    <cellStyle name="___King's setup schedule 11-11E. Rev D_P58B PVT  Engineering Preparation_Q37 Budget UPH120_2line Rev1d9_LH Q22 work book  3" xfId="4080"/>
    <cellStyle name="___King's setup schedule 11-11E. Rev D_P58B PVT  Engineering Preparation_Q37 Budget UPH120_2line Rev1d9_LH Q22 work book  4" xfId="4081"/>
    <cellStyle name="___King's setup schedule 11-11E. Rev D_P58B PVT  Engineering Preparation_Q37 Budget UPH120_2line Rev1d9_LH Q22 work book  5" xfId="4082"/>
    <cellStyle name="___King's setup schedule 11-11E. Rev D_P58B PVT  Engineering Preparation_Q37 Budget UPH120_2line Rev1d9_LH Q22 work book  6" xfId="4083"/>
    <cellStyle name="___King's setup schedule 11-11E. Rev D_P58B PVT  Engineering Preparation_Q37 Budget UPH120_2line Rev1d9_LH Q22 work book  7" xfId="4084"/>
    <cellStyle name="___King's setup schedule 11-11E. Rev D_P58B PVT  Engineering Preparation_Q37 Budget UPH120_2line Rev1d9_LH Q22 work book  8" xfId="4085"/>
    <cellStyle name="___King's setup schedule 11-11E. Rev D_P58B PVT  Engineering Preparation_Q37 Budget UPH120_2line Rev1d9_LH Q22 work book  9" xfId="4086"/>
    <cellStyle name="___King's setup schedule 11-11E. Rev D_P58B PVT  Engineering Preparation_Q37 Budget UPH120_2line Rev1d9_LH Q77 Readiness v1.4.8" xfId="4087"/>
    <cellStyle name="___King's setup schedule 11-11E. Rev D_P58B PVT  Engineering Preparation_Q37 Budget UPH120_2line Rev1d9_LH Q77 Readiness v1.4.8 2" xfId="4088"/>
    <cellStyle name="___King's setup schedule 11-11E. Rev D_P58B PVT  Engineering Preparation_Q37 Budget UPH120_2line Rev1d9_LH Q77 Readiness v1.4.8 3" xfId="4089"/>
    <cellStyle name="___King's setup schedule 11-11E. Rev D_P58B PVT  Engineering Preparation_Q37 Budget UPH120_2line Rev1d9_LH Q77 Readiness v1.4.8 4" xfId="4090"/>
    <cellStyle name="___King's setup schedule 11-11E. Rev D_P58B PVT  Engineering Preparation_Q37 Budget UPH120_2line Rev1d9_LH Q77 Readiness v1.4.8 5" xfId="4091"/>
    <cellStyle name="___King's setup schedule 11-11E. Rev D_P58B PVT  Engineering Preparation_Q37 Budget UPH120_2line Rev1d9_LH Q77 Readiness v1.4.8 6" xfId="4092"/>
    <cellStyle name="___King's setup schedule 11-11E. Rev D_P58B PVT  Engineering Preparation_Q37 Budget UPH120_2line Rev1d9_LH Q77 Readiness v1.4.8 7" xfId="4093"/>
    <cellStyle name="___King's setup schedule 11-11E. Rev D_P58B PVT  Engineering Preparation_Q37 Budget UPH120_2line Rev1d9_LH Q77 Readiness v1.4.8 8" xfId="4094"/>
    <cellStyle name="___King's setup schedule 11-11E. Rev D_P58B PVT  Engineering Preparation_Q37 Budget UPH120_2line Rev1d9_LH Q77 Readiness v1.4.8 9" xfId="4095"/>
    <cellStyle name="___King's setup schedule 11-11E. Rev D_P58B PVT  Engineering Preparation_Q37 Budget UPH120_2line Rev2d3" xfId="4096"/>
    <cellStyle name="___King's setup schedule 11-11E. Rev D_P58B PVT  Engineering Preparation_Q37 Budget UPH120_2line Rev2d3 2" xfId="4097"/>
    <cellStyle name="___King's setup schedule 11-11E. Rev D_P58B PVT  Engineering Preparation_Q37 Budget UPH120_2line Rev2d3 3" xfId="4098"/>
    <cellStyle name="___King's setup schedule 11-11E. Rev D_P58B PVT  Engineering Preparation_Q37 Budget UPH120_2line Rev2d3 4" xfId="4099"/>
    <cellStyle name="___King's setup schedule 11-11E. Rev D_P58B PVT  Engineering Preparation_Q37 Budget UPH120_2line Rev2d3 5" xfId="4100"/>
    <cellStyle name="___King's setup schedule 11-11E. Rev D_P58B PVT  Engineering Preparation_Q37 Budget UPH120_2line Rev2d3 6" xfId="4101"/>
    <cellStyle name="___King's setup schedule 11-11E. Rev D_P58B PVT  Engineering Preparation_Q37 Budget UPH120_2line Rev2d3 7" xfId="4102"/>
    <cellStyle name="___King's setup schedule 11-11E. Rev D_P58B PVT  Engineering Preparation_Q37 Budget UPH120_2line Rev2d3 8" xfId="4103"/>
    <cellStyle name="___King's setup schedule 11-11E. Rev D_P58B PVT  Engineering Preparation_Q37 Budget UPH120_2line Rev2d3 9" xfId="4104"/>
    <cellStyle name="___King's setup schedule 11-11E. Rev D_P58B PVT  Engineering Preparation_Q37 Budget UPH120_2line Rev2d5" xfId="4105"/>
    <cellStyle name="___King's setup schedule 11-11E. Rev D_P58B PVT  Engineering Preparation_Q37 Budget UPH120_2line Rev2d5 2" xfId="4106"/>
    <cellStyle name="___King's setup schedule 11-11E. Rev D_P58B PVT  Engineering Preparation_Q37 Budget UPH120_2line Rev2d5 3" xfId="4107"/>
    <cellStyle name="___King's setup schedule 11-11E. Rev D_P58B PVT  Engineering Preparation_Q37 Budget UPH120_2line Rev2d5 4" xfId="4108"/>
    <cellStyle name="___King's setup schedule 11-11E. Rev D_P58B PVT  Engineering Preparation_Q37 Budget UPH120_2line Rev2d5 5" xfId="4109"/>
    <cellStyle name="___King's setup schedule 11-11E. Rev D_P58B PVT  Engineering Preparation_Q37 Budget UPH120_2line Rev2d5 6" xfId="4110"/>
    <cellStyle name="___King's setup schedule 11-11E. Rev D_P58B PVT  Engineering Preparation_Q37 Budget UPH120_2line Rev2d5 7" xfId="4111"/>
    <cellStyle name="___King's setup schedule 11-11E. Rev D_P58B PVT  Engineering Preparation_Q37 Budget UPH120_2line Rev2d5 8" xfId="4112"/>
    <cellStyle name="___King's setup schedule 11-11E. Rev D_P58B PVT  Engineering Preparation_Q37 Budget UPH120_2line Rev2d5 9" xfId="4113"/>
    <cellStyle name="___King's setup schedule 11-11E. Rev D_P58B_UPH50Equipmentnewline" xfId="4114"/>
    <cellStyle name="___King's setup schedule 11-11E. Rev D_P58B_UPH50Equipmentnewline 2" xfId="4115"/>
    <cellStyle name="___King's setup schedule 11-11E. Rev D_P58B_UPH50Equipmentnewline 3" xfId="4116"/>
    <cellStyle name="___King's setup schedule 11-11E. Rev D_P58B_UPH50Equipmentnewline 4" xfId="4117"/>
    <cellStyle name="___King's setup schedule 11-11E. Rev D_P58B_UPH50Equipmentnewline 5" xfId="4118"/>
    <cellStyle name="___King's setup schedule 11-11E. Rev D_P58B_UPH50Equipmentnewline 6" xfId="4119"/>
    <cellStyle name="___King's setup schedule 11-11E. Rev D_P58B_UPH50Equipmentnewline 7" xfId="4120"/>
    <cellStyle name="___King's setup schedule 11-11E. Rev D_P58B_UPH50Equipmentnewline 8" xfId="4121"/>
    <cellStyle name="___King's setup schedule 11-11E. Rev D_P58B_UPH50Equipmentnewline 9" xfId="4122"/>
    <cellStyle name="___King's setup schedule 11-11E. Rev D_P58B_UPH50Equipmentnewline_LH Q22 work book " xfId="4123"/>
    <cellStyle name="___King's setup schedule 11-11E. Rev D_P58B_UPH50Equipmentnewline_LH Q22 work book  2" xfId="4124"/>
    <cellStyle name="___King's setup schedule 11-11E. Rev D_P58B_UPH50Equipmentnewline_LH Q22 work book  3" xfId="4125"/>
    <cellStyle name="___King's setup schedule 11-11E. Rev D_P58B_UPH50Equipmentnewline_LH Q22 work book  4" xfId="4126"/>
    <cellStyle name="___King's setup schedule 11-11E. Rev D_P58B_UPH50Equipmentnewline_LH Q22 work book  5" xfId="4127"/>
    <cellStyle name="___King's setup schedule 11-11E. Rev D_P58B_UPH50Equipmentnewline_LH Q22 work book  6" xfId="4128"/>
    <cellStyle name="___King's setup schedule 11-11E. Rev D_P58B_UPH50Equipmentnewline_LH Q22 work book  7" xfId="4129"/>
    <cellStyle name="___King's setup schedule 11-11E. Rev D_P58B_UPH50Equipmentnewline_LH Q22 work book  8" xfId="4130"/>
    <cellStyle name="___King's setup schedule 11-11E. Rev D_P58B_UPH50Equipmentnewline_LH Q22 work book  9" xfId="4131"/>
    <cellStyle name="___King's setup schedule 11-11E. Rev D_P58B_UPH50Equipmentnewline_LH Q77 Readiness v1.4.8" xfId="4132"/>
    <cellStyle name="___King's setup schedule 11-11E. Rev D_P58B_UPH50Equipmentnewline_LH Q77 Readiness v1.4.8 2" xfId="4133"/>
    <cellStyle name="___King's setup schedule 11-11E. Rev D_P58B_UPH50Equipmentnewline_LH Q77 Readiness v1.4.8 3" xfId="4134"/>
    <cellStyle name="___King's setup schedule 11-11E. Rev D_P58B_UPH50Equipmentnewline_LH Q77 Readiness v1.4.8 4" xfId="4135"/>
    <cellStyle name="___King's setup schedule 11-11E. Rev D_P58B_UPH50Equipmentnewline_LH Q77 Readiness v1.4.8 5" xfId="4136"/>
    <cellStyle name="___King's setup schedule 11-11E. Rev D_P58B_UPH50Equipmentnewline_LH Q77 Readiness v1.4.8 6" xfId="4137"/>
    <cellStyle name="___King's setup schedule 11-11E. Rev D_P58B_UPH50Equipmentnewline_LH Q77 Readiness v1.4.8 7" xfId="4138"/>
    <cellStyle name="___King's setup schedule 11-11E. Rev D_P58B_UPH50Equipmentnewline_LH Q77 Readiness v1.4.8 8" xfId="4139"/>
    <cellStyle name="___King's setup schedule 11-11E. Rev D_P58B_UPH50Equipmentnewline_LH Q77 Readiness v1.4.8 9" xfId="4140"/>
    <cellStyle name="___King's setup schedule 11-11E. Rev D_P58B_UPH50Equipmentnewline_Q37 Budget UPH120_2line Rev1d9" xfId="4141"/>
    <cellStyle name="___King's setup schedule 11-11E. Rev D_P58B_UPH50Equipmentnewline_Q37 Budget UPH120_2line Rev1d9 2" xfId="4142"/>
    <cellStyle name="___King's setup schedule 11-11E. Rev D_P58B_UPH50Equipmentnewline_Q37 Budget UPH120_2line Rev1d9 3" xfId="4143"/>
    <cellStyle name="___King's setup schedule 11-11E. Rev D_P58B_UPH50Equipmentnewline_Q37 Budget UPH120_2line Rev1d9 4" xfId="4144"/>
    <cellStyle name="___King's setup schedule 11-11E. Rev D_P58B_UPH50Equipmentnewline_Q37 Budget UPH120_2line Rev1d9 5" xfId="4145"/>
    <cellStyle name="___King's setup schedule 11-11E. Rev D_P58B_UPH50Equipmentnewline_Q37 Budget UPH120_2line Rev1d9 6" xfId="4146"/>
    <cellStyle name="___King's setup schedule 11-11E. Rev D_P58B_UPH50Equipmentnewline_Q37 Budget UPH120_2line Rev1d9 7" xfId="4147"/>
    <cellStyle name="___King's setup schedule 11-11E. Rev D_P58B_UPH50Equipmentnewline_Q37 Budget UPH120_2line Rev1d9 8" xfId="4148"/>
    <cellStyle name="___King's setup schedule 11-11E. Rev D_P58B_UPH50Equipmentnewline_Q37 Budget UPH120_2line Rev1d9 9" xfId="4149"/>
    <cellStyle name="___King's setup schedule 11-11E. Rev D_P58B_UPH50Equipmentnewline_Q37 Budget UPH120_2line Rev1d9_LH Q22 work book " xfId="4150"/>
    <cellStyle name="___King's setup schedule 11-11E. Rev D_P58B_UPH50Equipmentnewline_Q37 Budget UPH120_2line Rev1d9_LH Q22 work book  2" xfId="4151"/>
    <cellStyle name="___King's setup schedule 11-11E. Rev D_P58B_UPH50Equipmentnewline_Q37 Budget UPH120_2line Rev1d9_LH Q22 work book  3" xfId="4152"/>
    <cellStyle name="___King's setup schedule 11-11E. Rev D_P58B_UPH50Equipmentnewline_Q37 Budget UPH120_2line Rev1d9_LH Q22 work book  4" xfId="4153"/>
    <cellStyle name="___King's setup schedule 11-11E. Rev D_P58B_UPH50Equipmentnewline_Q37 Budget UPH120_2line Rev1d9_LH Q22 work book  5" xfId="4154"/>
    <cellStyle name="___King's setup schedule 11-11E. Rev D_P58B_UPH50Equipmentnewline_Q37 Budget UPH120_2line Rev1d9_LH Q22 work book  6" xfId="4155"/>
    <cellStyle name="___King's setup schedule 11-11E. Rev D_P58B_UPH50Equipmentnewline_Q37 Budget UPH120_2line Rev1d9_LH Q22 work book  7" xfId="4156"/>
    <cellStyle name="___King's setup schedule 11-11E. Rev D_P58B_UPH50Equipmentnewline_Q37 Budget UPH120_2line Rev1d9_LH Q22 work book  8" xfId="4157"/>
    <cellStyle name="___King's setup schedule 11-11E. Rev D_P58B_UPH50Equipmentnewline_Q37 Budget UPH120_2line Rev1d9_LH Q22 work book  9" xfId="4158"/>
    <cellStyle name="___King's setup schedule 11-11E. Rev D_P58B_UPH50Equipmentnewline_Q37 Budget UPH120_2line Rev1d9_LH Q77 Readiness v1.4.8" xfId="4159"/>
    <cellStyle name="___King's setup schedule 11-11E. Rev D_P58B_UPH50Equipmentnewline_Q37 Budget UPH120_2line Rev1d9_LH Q77 Readiness v1.4.8 2" xfId="4160"/>
    <cellStyle name="___King's setup schedule 11-11E. Rev D_P58B_UPH50Equipmentnewline_Q37 Budget UPH120_2line Rev1d9_LH Q77 Readiness v1.4.8 3" xfId="4161"/>
    <cellStyle name="___King's setup schedule 11-11E. Rev D_P58B_UPH50Equipmentnewline_Q37 Budget UPH120_2line Rev1d9_LH Q77 Readiness v1.4.8 4" xfId="4162"/>
    <cellStyle name="___King's setup schedule 11-11E. Rev D_P58B_UPH50Equipmentnewline_Q37 Budget UPH120_2line Rev1d9_LH Q77 Readiness v1.4.8 5" xfId="4163"/>
    <cellStyle name="___King's setup schedule 11-11E. Rev D_P58B_UPH50Equipmentnewline_Q37 Budget UPH120_2line Rev1d9_LH Q77 Readiness v1.4.8 6" xfId="4164"/>
    <cellStyle name="___King's setup schedule 11-11E. Rev D_P58B_UPH50Equipmentnewline_Q37 Budget UPH120_2line Rev1d9_LH Q77 Readiness v1.4.8 7" xfId="4165"/>
    <cellStyle name="___King's setup schedule 11-11E. Rev D_P58B_UPH50Equipmentnewline_Q37 Budget UPH120_2line Rev1d9_LH Q77 Readiness v1.4.8 8" xfId="4166"/>
    <cellStyle name="___King's setup schedule 11-11E. Rev D_P58B_UPH50Equipmentnewline_Q37 Budget UPH120_2line Rev1d9_LH Q77 Readiness v1.4.8 9" xfId="4167"/>
    <cellStyle name="___King's setup schedule 11-11E. Rev D_P58B_UPH50Equipmentnewline_Q37 Budget UPH120_2line Rev2d3" xfId="4168"/>
    <cellStyle name="___King's setup schedule 11-11E. Rev D_P58B_UPH50Equipmentnewline_Q37 Budget UPH120_2line Rev2d3 2" xfId="4169"/>
    <cellStyle name="___King's setup schedule 11-11E. Rev D_P58B_UPH50Equipmentnewline_Q37 Budget UPH120_2line Rev2d3 3" xfId="4170"/>
    <cellStyle name="___King's setup schedule 11-11E. Rev D_P58B_UPH50Equipmentnewline_Q37 Budget UPH120_2line Rev2d3 4" xfId="4171"/>
    <cellStyle name="___King's setup schedule 11-11E. Rev D_P58B_UPH50Equipmentnewline_Q37 Budget UPH120_2line Rev2d3 5" xfId="4172"/>
    <cellStyle name="___King's setup schedule 11-11E. Rev D_P58B_UPH50Equipmentnewline_Q37 Budget UPH120_2line Rev2d3 6" xfId="4173"/>
    <cellStyle name="___King's setup schedule 11-11E. Rev D_P58B_UPH50Equipmentnewline_Q37 Budget UPH120_2line Rev2d3 7" xfId="4174"/>
    <cellStyle name="___King's setup schedule 11-11E. Rev D_P58B_UPH50Equipmentnewline_Q37 Budget UPH120_2line Rev2d3 8" xfId="4175"/>
    <cellStyle name="___King's setup schedule 11-11E. Rev D_P58B_UPH50Equipmentnewline_Q37 Budget UPH120_2line Rev2d3 9" xfId="4176"/>
    <cellStyle name="___King's setup schedule 11-11E. Rev D_P58B_UPH50Equipmentnewline_Q37 Budget UPH120_2line Rev2d5" xfId="4177"/>
    <cellStyle name="___King's setup schedule 11-11E. Rev D_P58B_UPH50Equipmentnewline_Q37 Budget UPH120_2line Rev2d5 2" xfId="4178"/>
    <cellStyle name="___King's setup schedule 11-11E. Rev D_P58B_UPH50Equipmentnewline_Q37 Budget UPH120_2line Rev2d5 3" xfId="4179"/>
    <cellStyle name="___King's setup schedule 11-11E. Rev D_P58B_UPH50Equipmentnewline_Q37 Budget UPH120_2line Rev2d5 4" xfId="4180"/>
    <cellStyle name="___King's setup schedule 11-11E. Rev D_P58B_UPH50Equipmentnewline_Q37 Budget UPH120_2line Rev2d5 5" xfId="4181"/>
    <cellStyle name="___King's setup schedule 11-11E. Rev D_P58B_UPH50Equipmentnewline_Q37 Budget UPH120_2line Rev2d5 6" xfId="4182"/>
    <cellStyle name="___King's setup schedule 11-11E. Rev D_P58B_UPH50Equipmentnewline_Q37 Budget UPH120_2line Rev2d5 7" xfId="4183"/>
    <cellStyle name="___King's setup schedule 11-11E. Rev D_P58B_UPH50Equipmentnewline_Q37 Budget UPH120_2line Rev2d5 8" xfId="4184"/>
    <cellStyle name="___King's setup schedule 11-11E. Rev D_P58B_UPH50Equipmentnewline_Q37 Budget UPH120_2line Rev2d5 9" xfId="4185"/>
    <cellStyle name="___King's setup schedule 11-11E. Rev D_P58vsP86" xfId="4186"/>
    <cellStyle name="___King's setup schedule 11-11E. Rev D_P58vsP86 2" xfId="4187"/>
    <cellStyle name="___King's setup schedule 11-11E. Rev D_P58vsP86 3" xfId="4188"/>
    <cellStyle name="___King's setup schedule 11-11E. Rev D_P58vsP86 4" xfId="4189"/>
    <cellStyle name="___King's setup schedule 11-11E. Rev D_P58vsP86 5" xfId="4190"/>
    <cellStyle name="___King's setup schedule 11-11E. Rev D_P58vsP86 6" xfId="4191"/>
    <cellStyle name="___King's setup schedule 11-11E. Rev D_P58vsP86 7" xfId="4192"/>
    <cellStyle name="___King's setup schedule 11-11E. Rev D_P58vsP86 8" xfId="4193"/>
    <cellStyle name="___King's setup schedule 11-11E. Rev D_P58vsP86 9" xfId="4194"/>
    <cellStyle name="___King's setup schedule 11-11E. Rev D_P58vsP86_LH Q22 work book " xfId="4195"/>
    <cellStyle name="___King's setup schedule 11-11E. Rev D_P58vsP86_LH Q22 work book  2" xfId="4196"/>
    <cellStyle name="___King's setup schedule 11-11E. Rev D_P58vsP86_LH Q22 work book  3" xfId="4197"/>
    <cellStyle name="___King's setup schedule 11-11E. Rev D_P58vsP86_LH Q22 work book  4" xfId="4198"/>
    <cellStyle name="___King's setup schedule 11-11E. Rev D_P58vsP86_LH Q22 work book  5" xfId="4199"/>
    <cellStyle name="___King's setup schedule 11-11E. Rev D_P58vsP86_LH Q22 work book  6" xfId="4200"/>
    <cellStyle name="___King's setup schedule 11-11E. Rev D_P58vsP86_LH Q22 work book  7" xfId="4201"/>
    <cellStyle name="___King's setup schedule 11-11E. Rev D_P58vsP86_LH Q22 work book  8" xfId="4202"/>
    <cellStyle name="___King's setup schedule 11-11E. Rev D_P58vsP86_LH Q22 work book  9" xfId="4203"/>
    <cellStyle name="___King's setup schedule 11-11E. Rev D_P58vsP86_LH Q77 Readiness v1.4.8" xfId="4204"/>
    <cellStyle name="___King's setup schedule 11-11E. Rev D_P58vsP86_LH Q77 Readiness v1.4.8 2" xfId="4205"/>
    <cellStyle name="___King's setup schedule 11-11E. Rev D_P58vsP86_LH Q77 Readiness v1.4.8 3" xfId="4206"/>
    <cellStyle name="___King's setup schedule 11-11E. Rev D_P58vsP86_LH Q77 Readiness v1.4.8 4" xfId="4207"/>
    <cellStyle name="___King's setup schedule 11-11E. Rev D_P58vsP86_LH Q77 Readiness v1.4.8 5" xfId="4208"/>
    <cellStyle name="___King's setup schedule 11-11E. Rev D_P58vsP86_LH Q77 Readiness v1.4.8 6" xfId="4209"/>
    <cellStyle name="___King's setup schedule 11-11E. Rev D_P58vsP86_LH Q77 Readiness v1.4.8 7" xfId="4210"/>
    <cellStyle name="___King's setup schedule 11-11E. Rev D_P58vsP86_LH Q77 Readiness v1.4.8 8" xfId="4211"/>
    <cellStyle name="___King's setup schedule 11-11E. Rev D_P58vsP86_LH Q77 Readiness v1.4.8 9" xfId="4212"/>
    <cellStyle name="___King's setup schedule 11-11E. Rev D_P58vsP86_Q37 Budget UPH120_2line Rev1d9" xfId="4213"/>
    <cellStyle name="___King's setup schedule 11-11E. Rev D_P58vsP86_Q37 Budget UPH120_2line Rev1d9 2" xfId="4214"/>
    <cellStyle name="___King's setup schedule 11-11E. Rev D_P58vsP86_Q37 Budget UPH120_2line Rev1d9 3" xfId="4215"/>
    <cellStyle name="___King's setup schedule 11-11E. Rev D_P58vsP86_Q37 Budget UPH120_2line Rev1d9 4" xfId="4216"/>
    <cellStyle name="___King's setup schedule 11-11E. Rev D_P58vsP86_Q37 Budget UPH120_2line Rev1d9 5" xfId="4217"/>
    <cellStyle name="___King's setup schedule 11-11E. Rev D_P58vsP86_Q37 Budget UPH120_2line Rev1d9 6" xfId="4218"/>
    <cellStyle name="___King's setup schedule 11-11E. Rev D_P58vsP86_Q37 Budget UPH120_2line Rev1d9 7" xfId="4219"/>
    <cellStyle name="___King's setup schedule 11-11E. Rev D_P58vsP86_Q37 Budget UPH120_2line Rev1d9 8" xfId="4220"/>
    <cellStyle name="___King's setup schedule 11-11E. Rev D_P58vsP86_Q37 Budget UPH120_2line Rev1d9 9" xfId="4221"/>
    <cellStyle name="___King's setup schedule 11-11E. Rev D_P58vsP86_Q37 Budget UPH120_2line Rev1d9_LH Q22 work book " xfId="4222"/>
    <cellStyle name="___King's setup schedule 11-11E. Rev D_P58vsP86_Q37 Budget UPH120_2line Rev1d9_LH Q22 work book  2" xfId="4223"/>
    <cellStyle name="___King's setup schedule 11-11E. Rev D_P58vsP86_Q37 Budget UPH120_2line Rev1d9_LH Q22 work book  3" xfId="4224"/>
    <cellStyle name="___King's setup schedule 11-11E. Rev D_P58vsP86_Q37 Budget UPH120_2line Rev1d9_LH Q22 work book  4" xfId="4225"/>
    <cellStyle name="___King's setup schedule 11-11E. Rev D_P58vsP86_Q37 Budget UPH120_2line Rev1d9_LH Q22 work book  5" xfId="4226"/>
    <cellStyle name="___King's setup schedule 11-11E. Rev D_P58vsP86_Q37 Budget UPH120_2line Rev1d9_LH Q22 work book  6" xfId="4227"/>
    <cellStyle name="___King's setup schedule 11-11E. Rev D_P58vsP86_Q37 Budget UPH120_2line Rev1d9_LH Q22 work book  7" xfId="4228"/>
    <cellStyle name="___King's setup schedule 11-11E. Rev D_P58vsP86_Q37 Budget UPH120_2line Rev1d9_LH Q22 work book  8" xfId="4229"/>
    <cellStyle name="___King's setup schedule 11-11E. Rev D_P58vsP86_Q37 Budget UPH120_2line Rev1d9_LH Q22 work book  9" xfId="4230"/>
    <cellStyle name="___King's setup schedule 11-11E. Rev D_P58vsP86_Q37 Budget UPH120_2line Rev1d9_LH Q77 Readiness v1.4.8" xfId="4231"/>
    <cellStyle name="___King's setup schedule 11-11E. Rev D_P58vsP86_Q37 Budget UPH120_2line Rev1d9_LH Q77 Readiness v1.4.8 2" xfId="4232"/>
    <cellStyle name="___King's setup schedule 11-11E. Rev D_P58vsP86_Q37 Budget UPH120_2line Rev1d9_LH Q77 Readiness v1.4.8 3" xfId="4233"/>
    <cellStyle name="___King's setup schedule 11-11E. Rev D_P58vsP86_Q37 Budget UPH120_2line Rev1d9_LH Q77 Readiness v1.4.8 4" xfId="4234"/>
    <cellStyle name="___King's setup schedule 11-11E. Rev D_P58vsP86_Q37 Budget UPH120_2line Rev1d9_LH Q77 Readiness v1.4.8 5" xfId="4235"/>
    <cellStyle name="___King's setup schedule 11-11E. Rev D_P58vsP86_Q37 Budget UPH120_2line Rev1d9_LH Q77 Readiness v1.4.8 6" xfId="4236"/>
    <cellStyle name="___King's setup schedule 11-11E. Rev D_P58vsP86_Q37 Budget UPH120_2line Rev1d9_LH Q77 Readiness v1.4.8 7" xfId="4237"/>
    <cellStyle name="___King's setup schedule 11-11E. Rev D_P58vsP86_Q37 Budget UPH120_2line Rev1d9_LH Q77 Readiness v1.4.8 8" xfId="4238"/>
    <cellStyle name="___King's setup schedule 11-11E. Rev D_P58vsP86_Q37 Budget UPH120_2line Rev1d9_LH Q77 Readiness v1.4.8 9" xfId="4239"/>
    <cellStyle name="___King's setup schedule 11-11E. Rev D_P58vsP86_Q37 Budget UPH120_2line Rev2d3" xfId="4240"/>
    <cellStyle name="___King's setup schedule 11-11E. Rev D_P58vsP86_Q37 Budget UPH120_2line Rev2d3 2" xfId="4241"/>
    <cellStyle name="___King's setup schedule 11-11E. Rev D_P58vsP86_Q37 Budget UPH120_2line Rev2d3 3" xfId="4242"/>
    <cellStyle name="___King's setup schedule 11-11E. Rev D_P58vsP86_Q37 Budget UPH120_2line Rev2d3 4" xfId="4243"/>
    <cellStyle name="___King's setup schedule 11-11E. Rev D_P58vsP86_Q37 Budget UPH120_2line Rev2d3 5" xfId="4244"/>
    <cellStyle name="___King's setup schedule 11-11E. Rev D_P58vsP86_Q37 Budget UPH120_2line Rev2d3 6" xfId="4245"/>
    <cellStyle name="___King's setup schedule 11-11E. Rev D_P58vsP86_Q37 Budget UPH120_2line Rev2d3 7" xfId="4246"/>
    <cellStyle name="___King's setup schedule 11-11E. Rev D_P58vsP86_Q37 Budget UPH120_2line Rev2d3 8" xfId="4247"/>
    <cellStyle name="___King's setup schedule 11-11E. Rev D_P58vsP86_Q37 Budget UPH120_2line Rev2d3 9" xfId="4248"/>
    <cellStyle name="___King's setup schedule 11-11E. Rev D_P58vsP86_Q37 Budget UPH120_2line Rev2d5" xfId="4249"/>
    <cellStyle name="___King's setup schedule 11-11E. Rev D_P58vsP86_Q37 Budget UPH120_2line Rev2d5 2" xfId="4250"/>
    <cellStyle name="___King's setup schedule 11-11E. Rev D_P58vsP86_Q37 Budget UPH120_2line Rev2d5 3" xfId="4251"/>
    <cellStyle name="___King's setup schedule 11-11E. Rev D_P58vsP86_Q37 Budget UPH120_2line Rev2d5 4" xfId="4252"/>
    <cellStyle name="___King's setup schedule 11-11E. Rev D_P58vsP86_Q37 Budget UPH120_2line Rev2d5 5" xfId="4253"/>
    <cellStyle name="___King's setup schedule 11-11E. Rev D_P58vsP86_Q37 Budget UPH120_2line Rev2d5 6" xfId="4254"/>
    <cellStyle name="___King's setup schedule 11-11E. Rev D_P58vsP86_Q37 Budget UPH120_2line Rev2d5 7" xfId="4255"/>
    <cellStyle name="___King's setup schedule 11-11E. Rev D_P58vsP86_Q37 Budget UPH120_2line Rev2d5 8" xfId="4256"/>
    <cellStyle name="___King's setup schedule 11-11E. Rev D_P58vsP86_Q37 Budget UPH120_2line Rev2d5 9" xfId="4257"/>
    <cellStyle name="___King's setup schedule 11-11E. Rev D_Q37 Budget UPH120_2line Rev1d9" xfId="4258"/>
    <cellStyle name="___King's setup schedule 11-11E. Rev D_Q37 Budget UPH120_2line Rev1d9 2" xfId="4259"/>
    <cellStyle name="___King's setup schedule 11-11E. Rev D_Q37 Budget UPH120_2line Rev1d9 3" xfId="4260"/>
    <cellStyle name="___King's setup schedule 11-11E. Rev D_Q37 Budget UPH120_2line Rev1d9 4" xfId="4261"/>
    <cellStyle name="___King's setup schedule 11-11E. Rev D_Q37 Budget UPH120_2line Rev1d9 5" xfId="4262"/>
    <cellStyle name="___King's setup schedule 11-11E. Rev D_Q37 Budget UPH120_2line Rev1d9 6" xfId="4263"/>
    <cellStyle name="___King's setup schedule 11-11E. Rev D_Q37 Budget UPH120_2line Rev1d9 7" xfId="4264"/>
    <cellStyle name="___King's setup schedule 11-11E. Rev D_Q37 Budget UPH120_2line Rev1d9 8" xfId="4265"/>
    <cellStyle name="___King's setup schedule 11-11E. Rev D_Q37 Budget UPH120_2line Rev1d9 9" xfId="4266"/>
    <cellStyle name="___King's setup schedule 11-11E. Rev D_Q37 Budget UPH120_2line Rev1d9_LH Q22 work book " xfId="4267"/>
    <cellStyle name="___King's setup schedule 11-11E. Rev D_Q37 Budget UPH120_2line Rev1d9_LH Q22 work book  2" xfId="4268"/>
    <cellStyle name="___King's setup schedule 11-11E. Rev D_Q37 Budget UPH120_2line Rev1d9_LH Q22 work book  3" xfId="4269"/>
    <cellStyle name="___King's setup schedule 11-11E. Rev D_Q37 Budget UPH120_2line Rev1d9_LH Q22 work book  4" xfId="4270"/>
    <cellStyle name="___King's setup schedule 11-11E. Rev D_Q37 Budget UPH120_2line Rev1d9_LH Q22 work book  5" xfId="4271"/>
    <cellStyle name="___King's setup schedule 11-11E. Rev D_Q37 Budget UPH120_2line Rev1d9_LH Q22 work book  6" xfId="4272"/>
    <cellStyle name="___King's setup schedule 11-11E. Rev D_Q37 Budget UPH120_2line Rev1d9_LH Q22 work book  7" xfId="4273"/>
    <cellStyle name="___King's setup schedule 11-11E. Rev D_Q37 Budget UPH120_2line Rev1d9_LH Q22 work book  8" xfId="4274"/>
    <cellStyle name="___King's setup schedule 11-11E. Rev D_Q37 Budget UPH120_2line Rev1d9_LH Q22 work book  9" xfId="4275"/>
    <cellStyle name="___King's setup schedule 11-11E. Rev D_Q37 Budget UPH120_2line Rev1d9_LH Q77 Readiness v1.4.8" xfId="4276"/>
    <cellStyle name="___King's setup schedule 11-11E. Rev D_Q37 Budget UPH120_2line Rev1d9_LH Q77 Readiness v1.4.8 2" xfId="4277"/>
    <cellStyle name="___King's setup schedule 11-11E. Rev D_Q37 Budget UPH120_2line Rev1d9_LH Q77 Readiness v1.4.8 3" xfId="4278"/>
    <cellStyle name="___King's setup schedule 11-11E. Rev D_Q37 Budget UPH120_2line Rev1d9_LH Q77 Readiness v1.4.8 4" xfId="4279"/>
    <cellStyle name="___King's setup schedule 11-11E. Rev D_Q37 Budget UPH120_2line Rev1d9_LH Q77 Readiness v1.4.8 5" xfId="4280"/>
    <cellStyle name="___King's setup schedule 11-11E. Rev D_Q37 Budget UPH120_2line Rev1d9_LH Q77 Readiness v1.4.8 6" xfId="4281"/>
    <cellStyle name="___King's setup schedule 11-11E. Rev D_Q37 Budget UPH120_2line Rev1d9_LH Q77 Readiness v1.4.8 7" xfId="4282"/>
    <cellStyle name="___King's setup schedule 11-11E. Rev D_Q37 Budget UPH120_2line Rev1d9_LH Q77 Readiness v1.4.8 8" xfId="4283"/>
    <cellStyle name="___King's setup schedule 11-11E. Rev D_Q37 Budget UPH120_2line Rev1d9_LH Q77 Readiness v1.4.8 9" xfId="4284"/>
    <cellStyle name="___King's setup schedule 11-11E. Rev D_Q37 Budget UPH120_2line Rev2d3" xfId="4285"/>
    <cellStyle name="___King's setup schedule 11-11E. Rev D_Q37 Budget UPH120_2line Rev2d3 2" xfId="4286"/>
    <cellStyle name="___King's setup schedule 11-11E. Rev D_Q37 Budget UPH120_2line Rev2d3 3" xfId="4287"/>
    <cellStyle name="___King's setup schedule 11-11E. Rev D_Q37 Budget UPH120_2line Rev2d3 4" xfId="4288"/>
    <cellStyle name="___King's setup schedule 11-11E. Rev D_Q37 Budget UPH120_2line Rev2d3 5" xfId="4289"/>
    <cellStyle name="___King's setup schedule 11-11E. Rev D_Q37 Budget UPH120_2line Rev2d3 6" xfId="4290"/>
    <cellStyle name="___King's setup schedule 11-11E. Rev D_Q37 Budget UPH120_2line Rev2d3 7" xfId="4291"/>
    <cellStyle name="___King's setup schedule 11-11E. Rev D_Q37 Budget UPH120_2line Rev2d3 8" xfId="4292"/>
    <cellStyle name="___King's setup schedule 11-11E. Rev D_Q37 Budget UPH120_2line Rev2d3 9" xfId="4293"/>
    <cellStyle name="___King's setup schedule 11-11E. Rev D_Q37 Budget UPH120_2line Rev2d5" xfId="4294"/>
    <cellStyle name="___King's setup schedule 11-11E. Rev D_Q37 Budget UPH120_2line Rev2d5 2" xfId="4295"/>
    <cellStyle name="___King's setup schedule 11-11E. Rev D_Q37 Budget UPH120_2line Rev2d5 3" xfId="4296"/>
    <cellStyle name="___King's setup schedule 11-11E. Rev D_Q37 Budget UPH120_2line Rev2d5 4" xfId="4297"/>
    <cellStyle name="___King's setup schedule 11-11E. Rev D_Q37 Budget UPH120_2line Rev2d5 5" xfId="4298"/>
    <cellStyle name="___King's setup schedule 11-11E. Rev D_Q37 Budget UPH120_2line Rev2d5 6" xfId="4299"/>
    <cellStyle name="___King's setup schedule 11-11E. Rev D_Q37 Budget UPH120_2line Rev2d5 7" xfId="4300"/>
    <cellStyle name="___King's setup schedule 11-11E. Rev D_Q37 Budget UPH120_2line Rev2d5 8" xfId="4301"/>
    <cellStyle name="___King's setup schedule 11-11E. Rev D_Q37 Budget UPH120_2line Rev2d5 9" xfId="4302"/>
    <cellStyle name="___King's setup schedule 11-11E. Rev D_Q37 EVT Eng. Workbook V1.0_0331" xfId="4303"/>
    <cellStyle name="___King's setup schedule 11-11E. Rev D_Q37 EVT Eng. Workbook V1.0_0331 2" xfId="4304"/>
    <cellStyle name="___King's setup schedule 11-11E. Rev D_Q37 EVT Eng. Workbook V1.0_0331 3" xfId="4305"/>
    <cellStyle name="___King's setup schedule 11-11E. Rev D_Q37 EVT Eng. Workbook V1.0_0331 4" xfId="4306"/>
    <cellStyle name="___King's setup schedule 11-11E. Rev D_Q37 EVT Eng. Workbook V1.0_0331 5" xfId="4307"/>
    <cellStyle name="___King's setup schedule 11-11E. Rev D_Q37 EVT Eng. Workbook V1.0_0331 6" xfId="4308"/>
    <cellStyle name="___King's setup schedule 11-11E. Rev D_Q37 EVT Eng. Workbook V1.0_0331 7" xfId="4309"/>
    <cellStyle name="___King's setup schedule 11-11E. Rev D_Q37 EVT Eng. Workbook V1.0_0331 8" xfId="4310"/>
    <cellStyle name="___King's setup schedule 11-11E. Rev D_Q37 EVT Eng. Workbook V1.0_0331 9" xfId="4311"/>
    <cellStyle name="___King's setup schedule 11-11E. Rev D_Q37 EVT Eng. Workbook V1.0_0331_LH Q22 work book " xfId="4312"/>
    <cellStyle name="___King's setup schedule 11-11E. Rev D_Q37 EVT Eng. Workbook V1.0_0331_LH Q22 work book  2" xfId="4313"/>
    <cellStyle name="___King's setup schedule 11-11E. Rev D_Q37 EVT Eng. Workbook V1.0_0331_LH Q22 work book  3" xfId="4314"/>
    <cellStyle name="___King's setup schedule 11-11E. Rev D_Q37 EVT Eng. Workbook V1.0_0331_LH Q22 work book  4" xfId="4315"/>
    <cellStyle name="___King's setup schedule 11-11E. Rev D_Q37 EVT Eng. Workbook V1.0_0331_LH Q22 work book  5" xfId="4316"/>
    <cellStyle name="___King's setup schedule 11-11E. Rev D_Q37 EVT Eng. Workbook V1.0_0331_LH Q22 work book  6" xfId="4317"/>
    <cellStyle name="___King's setup schedule 11-11E. Rev D_Q37 EVT Eng. Workbook V1.0_0331_LH Q22 work book  7" xfId="4318"/>
    <cellStyle name="___King's setup schedule 11-11E. Rev D_Q37 EVT Eng. Workbook V1.0_0331_LH Q22 work book  8" xfId="4319"/>
    <cellStyle name="___King's setup schedule 11-11E. Rev D_Q37 EVT Eng. Workbook V1.0_0331_LH Q22 work book  9" xfId="4320"/>
    <cellStyle name="___King's setup schedule 11-11E. Rev D_Q37 EVT Eng. Workbook V1.0_0331_LH Q77 Readiness v1.4.8" xfId="4321"/>
    <cellStyle name="___King's setup schedule 11-11E. Rev D_Q37 EVT Eng. Workbook V1.0_0331_LH Q77 Readiness v1.4.8 2" xfId="4322"/>
    <cellStyle name="___King's setup schedule 11-11E. Rev D_Q37 EVT Eng. Workbook V1.0_0331_LH Q77 Readiness v1.4.8 3" xfId="4323"/>
    <cellStyle name="___King's setup schedule 11-11E. Rev D_Q37 EVT Eng. Workbook V1.0_0331_LH Q77 Readiness v1.4.8 4" xfId="4324"/>
    <cellStyle name="___King's setup schedule 11-11E. Rev D_Q37 EVT Eng. Workbook V1.0_0331_LH Q77 Readiness v1.4.8 5" xfId="4325"/>
    <cellStyle name="___King's setup schedule 11-11E. Rev D_Q37 EVT Eng. Workbook V1.0_0331_LH Q77 Readiness v1.4.8 6" xfId="4326"/>
    <cellStyle name="___King's setup schedule 11-11E. Rev D_Q37 EVT Eng. Workbook V1.0_0331_LH Q77 Readiness v1.4.8 7" xfId="4327"/>
    <cellStyle name="___King's setup schedule 11-11E. Rev D_Q37 EVT Eng. Workbook V1.0_0331_LH Q77 Readiness v1.4.8 8" xfId="4328"/>
    <cellStyle name="___King's setup schedule 11-11E. Rev D_Q37 EVT Eng. Workbook V1.0_0331_LH Q77 Readiness v1.4.8 9" xfId="4329"/>
    <cellStyle name="___King's setup schedule 11-11E. Rev D_Q37 EVT Eng. Workbook V1.0_0331_Q37 Budget UPH120_2line Rev1d9" xfId="4330"/>
    <cellStyle name="___King's setup schedule 11-11E. Rev D_Q37 EVT Eng. Workbook V1.0_0331_Q37 Budget UPH120_2line Rev1d9 2" xfId="4331"/>
    <cellStyle name="___King's setup schedule 11-11E. Rev D_Q37 EVT Eng. Workbook V1.0_0331_Q37 Budget UPH120_2line Rev1d9 3" xfId="4332"/>
    <cellStyle name="___King's setup schedule 11-11E. Rev D_Q37 EVT Eng. Workbook V1.0_0331_Q37 Budget UPH120_2line Rev1d9 4" xfId="4333"/>
    <cellStyle name="___King's setup schedule 11-11E. Rev D_Q37 EVT Eng. Workbook V1.0_0331_Q37 Budget UPH120_2line Rev1d9 5" xfId="4334"/>
    <cellStyle name="___King's setup schedule 11-11E. Rev D_Q37 EVT Eng. Workbook V1.0_0331_Q37 Budget UPH120_2line Rev1d9 6" xfId="4335"/>
    <cellStyle name="___King's setup schedule 11-11E. Rev D_Q37 EVT Eng. Workbook V1.0_0331_Q37 Budget UPH120_2line Rev1d9 7" xfId="4336"/>
    <cellStyle name="___King's setup schedule 11-11E. Rev D_Q37 EVT Eng. Workbook V1.0_0331_Q37 Budget UPH120_2line Rev1d9 8" xfId="4337"/>
    <cellStyle name="___King's setup schedule 11-11E. Rev D_Q37 EVT Eng. Workbook V1.0_0331_Q37 Budget UPH120_2line Rev1d9 9" xfId="4338"/>
    <cellStyle name="___King's setup schedule 11-11E. Rev D_Q37 EVT Eng. Workbook V1.0_0331_Q37 Budget UPH120_2line Rev1d9_LH Q22 work book " xfId="4339"/>
    <cellStyle name="___King's setup schedule 11-11E. Rev D_Q37 EVT Eng. Workbook V1.0_0331_Q37 Budget UPH120_2line Rev1d9_LH Q22 work book  2" xfId="4340"/>
    <cellStyle name="___King's setup schedule 11-11E. Rev D_Q37 EVT Eng. Workbook V1.0_0331_Q37 Budget UPH120_2line Rev1d9_LH Q22 work book  3" xfId="4341"/>
    <cellStyle name="___King's setup schedule 11-11E. Rev D_Q37 EVT Eng. Workbook V1.0_0331_Q37 Budget UPH120_2line Rev1d9_LH Q22 work book  4" xfId="4342"/>
    <cellStyle name="___King's setup schedule 11-11E. Rev D_Q37 EVT Eng. Workbook V1.0_0331_Q37 Budget UPH120_2line Rev1d9_LH Q22 work book  5" xfId="4343"/>
    <cellStyle name="___King's setup schedule 11-11E. Rev D_Q37 EVT Eng. Workbook V1.0_0331_Q37 Budget UPH120_2line Rev1d9_LH Q22 work book  6" xfId="4344"/>
    <cellStyle name="___King's setup schedule 11-11E. Rev D_Q37 EVT Eng. Workbook V1.0_0331_Q37 Budget UPH120_2line Rev1d9_LH Q22 work book  7" xfId="4345"/>
    <cellStyle name="___King's setup schedule 11-11E. Rev D_Q37 EVT Eng. Workbook V1.0_0331_Q37 Budget UPH120_2line Rev1d9_LH Q22 work book  8" xfId="4346"/>
    <cellStyle name="___King's setup schedule 11-11E. Rev D_Q37 EVT Eng. Workbook V1.0_0331_Q37 Budget UPH120_2line Rev1d9_LH Q22 work book  9" xfId="4347"/>
    <cellStyle name="___King's setup schedule 11-11E. Rev D_Q37 EVT Eng. Workbook V1.0_0331_Q37 Budget UPH120_2line Rev1d9_LH Q77 Readiness v1.4.8" xfId="4348"/>
    <cellStyle name="___King's setup schedule 11-11E. Rev D_Q37 EVT Eng. Workbook V1.0_0331_Q37 Budget UPH120_2line Rev1d9_LH Q77 Readiness v1.4.8 2" xfId="4349"/>
    <cellStyle name="___King's setup schedule 11-11E. Rev D_Q37 EVT Eng. Workbook V1.0_0331_Q37 Budget UPH120_2line Rev1d9_LH Q77 Readiness v1.4.8 3" xfId="4350"/>
    <cellStyle name="___King's setup schedule 11-11E. Rev D_Q37 EVT Eng. Workbook V1.0_0331_Q37 Budget UPH120_2line Rev1d9_LH Q77 Readiness v1.4.8 4" xfId="4351"/>
    <cellStyle name="___King's setup schedule 11-11E. Rev D_Q37 EVT Eng. Workbook V1.0_0331_Q37 Budget UPH120_2line Rev1d9_LH Q77 Readiness v1.4.8 5" xfId="4352"/>
    <cellStyle name="___King's setup schedule 11-11E. Rev D_Q37 EVT Eng. Workbook V1.0_0331_Q37 Budget UPH120_2line Rev1d9_LH Q77 Readiness v1.4.8 6" xfId="4353"/>
    <cellStyle name="___King's setup schedule 11-11E. Rev D_Q37 EVT Eng. Workbook V1.0_0331_Q37 Budget UPH120_2line Rev1d9_LH Q77 Readiness v1.4.8 7" xfId="4354"/>
    <cellStyle name="___King's setup schedule 11-11E. Rev D_Q37 EVT Eng. Workbook V1.0_0331_Q37 Budget UPH120_2line Rev1d9_LH Q77 Readiness v1.4.8 8" xfId="4355"/>
    <cellStyle name="___King's setup schedule 11-11E. Rev D_Q37 EVT Eng. Workbook V1.0_0331_Q37 Budget UPH120_2line Rev1d9_LH Q77 Readiness v1.4.8 9" xfId="4356"/>
    <cellStyle name="___King's setup schedule 11-11E. Rev D_Q37 EVT Eng. Workbook V1.0_0331_Q37 Budget UPH120_2line Rev2d3" xfId="4357"/>
    <cellStyle name="___King's setup schedule 11-11E. Rev D_Q37 EVT Eng. Workbook V1.0_0331_Q37 Budget UPH120_2line Rev2d3 2" xfId="4358"/>
    <cellStyle name="___King's setup schedule 11-11E. Rev D_Q37 EVT Eng. Workbook V1.0_0331_Q37 Budget UPH120_2line Rev2d3 3" xfId="4359"/>
    <cellStyle name="___King's setup schedule 11-11E. Rev D_Q37 EVT Eng. Workbook V1.0_0331_Q37 Budget UPH120_2line Rev2d3 4" xfId="4360"/>
    <cellStyle name="___King's setup schedule 11-11E. Rev D_Q37 EVT Eng. Workbook V1.0_0331_Q37 Budget UPH120_2line Rev2d3 5" xfId="4361"/>
    <cellStyle name="___King's setup schedule 11-11E. Rev D_Q37 EVT Eng. Workbook V1.0_0331_Q37 Budget UPH120_2line Rev2d3 6" xfId="4362"/>
    <cellStyle name="___King's setup schedule 11-11E. Rev D_Q37 EVT Eng. Workbook V1.0_0331_Q37 Budget UPH120_2line Rev2d3 7" xfId="4363"/>
    <cellStyle name="___King's setup schedule 11-11E. Rev D_Q37 EVT Eng. Workbook V1.0_0331_Q37 Budget UPH120_2line Rev2d3 8" xfId="4364"/>
    <cellStyle name="___King's setup schedule 11-11E. Rev D_Q37 EVT Eng. Workbook V1.0_0331_Q37 Budget UPH120_2line Rev2d3 9" xfId="4365"/>
    <cellStyle name="___King's setup schedule 11-11E. Rev D_Q37 EVT Eng. Workbook V1.0_0331_Q37 Budget UPH120_2line Rev2d5" xfId="4366"/>
    <cellStyle name="___King's setup schedule 11-11E. Rev D_Q37 EVT Eng. Workbook V1.0_0331_Q37 Budget UPH120_2line Rev2d5 2" xfId="4367"/>
    <cellStyle name="___King's setup schedule 11-11E. Rev D_Q37 EVT Eng. Workbook V1.0_0331_Q37 Budget UPH120_2line Rev2d5 3" xfId="4368"/>
    <cellStyle name="___King's setup schedule 11-11E. Rev D_Q37 EVT Eng. Workbook V1.0_0331_Q37 Budget UPH120_2line Rev2d5 4" xfId="4369"/>
    <cellStyle name="___King's setup schedule 11-11E. Rev D_Q37 EVT Eng. Workbook V1.0_0331_Q37 Budget UPH120_2line Rev2d5 5" xfId="4370"/>
    <cellStyle name="___King's setup schedule 11-11E. Rev D_Q37 EVT Eng. Workbook V1.0_0331_Q37 Budget UPH120_2line Rev2d5 6" xfId="4371"/>
    <cellStyle name="___King's setup schedule 11-11E. Rev D_Q37 EVT Eng. Workbook V1.0_0331_Q37 Budget UPH120_2line Rev2d5 7" xfId="4372"/>
    <cellStyle name="___King's setup schedule 11-11E. Rev D_Q37 EVT Eng. Workbook V1.0_0331_Q37 Budget UPH120_2line Rev2d5 8" xfId="4373"/>
    <cellStyle name="___King's setup schedule 11-11E. Rev D_Q37 EVT Eng. Workbook V1.0_0331_Q37 Budget UPH120_2line Rev2d5 9" xfId="4374"/>
    <cellStyle name="___King's setup schedule 11-11E. Rev D_Q37 EVT Incremental Equipment List for 30UPH V1.0_0329" xfId="4375"/>
    <cellStyle name="___King's setup schedule 11-11E. Rev D_Q37 EVT Incremental Equipment List for 30UPH V1.0_0329 2" xfId="4376"/>
    <cellStyle name="___King's setup schedule 11-11E. Rev D_Q37 EVT Incremental Equipment List for 30UPH V1.0_0329 3" xfId="4377"/>
    <cellStyle name="___King's setup schedule 11-11E. Rev D_Q37 EVT Incremental Equipment List for 30UPH V1.0_0329 4" xfId="4378"/>
    <cellStyle name="___King's setup schedule 11-11E. Rev D_Q37 EVT Incremental Equipment List for 30UPH V1.0_0329 5" xfId="4379"/>
    <cellStyle name="___King's setup schedule 11-11E. Rev D_Q37 EVT Incremental Equipment List for 30UPH V1.0_0329 6" xfId="4380"/>
    <cellStyle name="___King's setup schedule 11-11E. Rev D_Q37 EVT Incremental Equipment List for 30UPH V1.0_0329 7" xfId="4381"/>
    <cellStyle name="___King's setup schedule 11-11E. Rev D_Q37 EVT Incremental Equipment List for 30UPH V1.0_0329 8" xfId="4382"/>
    <cellStyle name="___King's setup schedule 11-11E. Rev D_Q37 EVT Incremental Equipment List for 30UPH V1.0_0329 9" xfId="4383"/>
    <cellStyle name="___King's setup schedule 11-11E. Rev D_Q37 EVT Incremental Equipment List for 30UPH V1.0_0329_LH Q22 work book " xfId="4384"/>
    <cellStyle name="___King's setup schedule 11-11E. Rev D_Q37 EVT Incremental Equipment List for 30UPH V1.0_0329_LH Q22 work book  2" xfId="4385"/>
    <cellStyle name="___King's setup schedule 11-11E. Rev D_Q37 EVT Incremental Equipment List for 30UPH V1.0_0329_LH Q22 work book  3" xfId="4386"/>
    <cellStyle name="___King's setup schedule 11-11E. Rev D_Q37 EVT Incremental Equipment List for 30UPH V1.0_0329_LH Q22 work book  4" xfId="4387"/>
    <cellStyle name="___King's setup schedule 11-11E. Rev D_Q37 EVT Incremental Equipment List for 30UPH V1.0_0329_LH Q22 work book  5" xfId="4388"/>
    <cellStyle name="___King's setup schedule 11-11E. Rev D_Q37 EVT Incremental Equipment List for 30UPH V1.0_0329_LH Q22 work book  6" xfId="4389"/>
    <cellStyle name="___King's setup schedule 11-11E. Rev D_Q37 EVT Incremental Equipment List for 30UPH V1.0_0329_LH Q22 work book  7" xfId="4390"/>
    <cellStyle name="___King's setup schedule 11-11E. Rev D_Q37 EVT Incremental Equipment List for 30UPH V1.0_0329_LH Q22 work book  8" xfId="4391"/>
    <cellStyle name="___King's setup schedule 11-11E. Rev D_Q37 EVT Incremental Equipment List for 30UPH V1.0_0329_LH Q22 work book  9" xfId="4392"/>
    <cellStyle name="___King's setup schedule 11-11E. Rev D_Q37 EVT Incremental Equipment List for 30UPH V1.0_0329_LH Q77 Readiness v1.4.8" xfId="4393"/>
    <cellStyle name="___King's setup schedule 11-11E. Rev D_Q37 EVT Incremental Equipment List for 30UPH V1.0_0329_LH Q77 Readiness v1.4.8 2" xfId="4394"/>
    <cellStyle name="___King's setup schedule 11-11E. Rev D_Q37 EVT Incremental Equipment List for 30UPH V1.0_0329_LH Q77 Readiness v1.4.8 3" xfId="4395"/>
    <cellStyle name="___King's setup schedule 11-11E. Rev D_Q37 EVT Incremental Equipment List for 30UPH V1.0_0329_LH Q77 Readiness v1.4.8 4" xfId="4396"/>
    <cellStyle name="___King's setup schedule 11-11E. Rev D_Q37 EVT Incremental Equipment List for 30UPH V1.0_0329_LH Q77 Readiness v1.4.8 5" xfId="4397"/>
    <cellStyle name="___King's setup schedule 11-11E. Rev D_Q37 EVT Incremental Equipment List for 30UPH V1.0_0329_LH Q77 Readiness v1.4.8 6" xfId="4398"/>
    <cellStyle name="___King's setup schedule 11-11E. Rev D_Q37 EVT Incremental Equipment List for 30UPH V1.0_0329_LH Q77 Readiness v1.4.8 7" xfId="4399"/>
    <cellStyle name="___King's setup schedule 11-11E. Rev D_Q37 EVT Incremental Equipment List for 30UPH V1.0_0329_LH Q77 Readiness v1.4.8 8" xfId="4400"/>
    <cellStyle name="___King's setup schedule 11-11E. Rev D_Q37 EVT Incremental Equipment List for 30UPH V1.0_0329_LH Q77 Readiness v1.4.8 9" xfId="4401"/>
    <cellStyle name="___King's setup schedule 11-11E. Rev D_Q37 EVT Incremental Equipment List for 30UPH V1.0_0329_Q37 Budget UPH120_2line Rev1d9" xfId="4402"/>
    <cellStyle name="___King's setup schedule 11-11E. Rev D_Q37 EVT Incremental Equipment List for 30UPH V1.0_0329_Q37 Budget UPH120_2line Rev1d9 2" xfId="4403"/>
    <cellStyle name="___King's setup schedule 11-11E. Rev D_Q37 EVT Incremental Equipment List for 30UPH V1.0_0329_Q37 Budget UPH120_2line Rev1d9 3" xfId="4404"/>
    <cellStyle name="___King's setup schedule 11-11E. Rev D_Q37 EVT Incremental Equipment List for 30UPH V1.0_0329_Q37 Budget UPH120_2line Rev1d9 4" xfId="4405"/>
    <cellStyle name="___King's setup schedule 11-11E. Rev D_Q37 EVT Incremental Equipment List for 30UPH V1.0_0329_Q37 Budget UPH120_2line Rev1d9 5" xfId="4406"/>
    <cellStyle name="___King's setup schedule 11-11E. Rev D_Q37 EVT Incremental Equipment List for 30UPH V1.0_0329_Q37 Budget UPH120_2line Rev1d9 6" xfId="4407"/>
    <cellStyle name="___King's setup schedule 11-11E. Rev D_Q37 EVT Incremental Equipment List for 30UPH V1.0_0329_Q37 Budget UPH120_2line Rev1d9 7" xfId="4408"/>
    <cellStyle name="___King's setup schedule 11-11E. Rev D_Q37 EVT Incremental Equipment List for 30UPH V1.0_0329_Q37 Budget UPH120_2line Rev1d9 8" xfId="4409"/>
    <cellStyle name="___King's setup schedule 11-11E. Rev D_Q37 EVT Incremental Equipment List for 30UPH V1.0_0329_Q37 Budget UPH120_2line Rev1d9 9" xfId="4410"/>
    <cellStyle name="___King's setup schedule 11-11E. Rev D_Q37 EVT Incremental Equipment List for 30UPH V1.0_0329_Q37 Budget UPH120_2line Rev1d9_LH Q22 work book " xfId="4411"/>
    <cellStyle name="___King's setup schedule 11-11E. Rev D_Q37 EVT Incremental Equipment List for 30UPH V1.0_0329_Q37 Budget UPH120_2line Rev1d9_LH Q22 work book  2" xfId="4412"/>
    <cellStyle name="___King's setup schedule 11-11E. Rev D_Q37 EVT Incremental Equipment List for 30UPH V1.0_0329_Q37 Budget UPH120_2line Rev1d9_LH Q22 work book  3" xfId="4413"/>
    <cellStyle name="___King's setup schedule 11-11E. Rev D_Q37 EVT Incremental Equipment List for 30UPH V1.0_0329_Q37 Budget UPH120_2line Rev1d9_LH Q22 work book  4" xfId="4414"/>
    <cellStyle name="___King's setup schedule 11-11E. Rev D_Q37 EVT Incremental Equipment List for 30UPH V1.0_0329_Q37 Budget UPH120_2line Rev1d9_LH Q22 work book  5" xfId="4415"/>
    <cellStyle name="___King's setup schedule 11-11E. Rev D_Q37 EVT Incremental Equipment List for 30UPH V1.0_0329_Q37 Budget UPH120_2line Rev1d9_LH Q22 work book  6" xfId="4416"/>
    <cellStyle name="___King's setup schedule 11-11E. Rev D_Q37 EVT Incremental Equipment List for 30UPH V1.0_0329_Q37 Budget UPH120_2line Rev1d9_LH Q22 work book  7" xfId="4417"/>
    <cellStyle name="___King's setup schedule 11-11E. Rev D_Q37 EVT Incremental Equipment List for 30UPH V1.0_0329_Q37 Budget UPH120_2line Rev1d9_LH Q22 work book  8" xfId="4418"/>
    <cellStyle name="___King's setup schedule 11-11E. Rev D_Q37 EVT Incremental Equipment List for 30UPH V1.0_0329_Q37 Budget UPH120_2line Rev1d9_LH Q22 work book  9" xfId="4419"/>
    <cellStyle name="___King's setup schedule 11-11E. Rev D_Q37 EVT Incremental Equipment List for 30UPH V1.0_0329_Q37 Budget UPH120_2line Rev1d9_LH Q77 Readiness v1.4.8" xfId="4420"/>
    <cellStyle name="___King's setup schedule 11-11E. Rev D_Q37 EVT Incremental Equipment List for 30UPH V1.0_0329_Q37 Budget UPH120_2line Rev1d9_LH Q77 Readiness v1.4.8 2" xfId="4421"/>
    <cellStyle name="___King's setup schedule 11-11E. Rev D_Q37 EVT Incremental Equipment List for 30UPH V1.0_0329_Q37 Budget UPH120_2line Rev1d9_LH Q77 Readiness v1.4.8 3" xfId="4422"/>
    <cellStyle name="___King's setup schedule 11-11E. Rev D_Q37 EVT Incremental Equipment List for 30UPH V1.0_0329_Q37 Budget UPH120_2line Rev1d9_LH Q77 Readiness v1.4.8 4" xfId="4423"/>
    <cellStyle name="___King's setup schedule 11-11E. Rev D_Q37 EVT Incremental Equipment List for 30UPH V1.0_0329_Q37 Budget UPH120_2line Rev1d9_LH Q77 Readiness v1.4.8 5" xfId="4424"/>
    <cellStyle name="___King's setup schedule 11-11E. Rev D_Q37 EVT Incremental Equipment List for 30UPH V1.0_0329_Q37 Budget UPH120_2line Rev1d9_LH Q77 Readiness v1.4.8 6" xfId="4425"/>
    <cellStyle name="___King's setup schedule 11-11E. Rev D_Q37 EVT Incremental Equipment List for 30UPH V1.0_0329_Q37 Budget UPH120_2line Rev1d9_LH Q77 Readiness v1.4.8 7" xfId="4426"/>
    <cellStyle name="___King's setup schedule 11-11E. Rev D_Q37 EVT Incremental Equipment List for 30UPH V1.0_0329_Q37 Budget UPH120_2line Rev1d9_LH Q77 Readiness v1.4.8 8" xfId="4427"/>
    <cellStyle name="___King's setup schedule 11-11E. Rev D_Q37 EVT Incremental Equipment List for 30UPH V1.0_0329_Q37 Budget UPH120_2line Rev1d9_LH Q77 Readiness v1.4.8 9" xfId="4428"/>
    <cellStyle name="___King's setup schedule 11-11E. Rev D_Q37 EVT Incremental Equipment List for 30UPH V1.0_0329_Q37 Budget UPH120_2line Rev2d3" xfId="4429"/>
    <cellStyle name="___King's setup schedule 11-11E. Rev D_Q37 EVT Incremental Equipment List for 30UPH V1.0_0329_Q37 Budget UPH120_2line Rev2d3 2" xfId="4430"/>
    <cellStyle name="___King's setup schedule 11-11E. Rev D_Q37 EVT Incremental Equipment List for 30UPH V1.0_0329_Q37 Budget UPH120_2line Rev2d3 3" xfId="4431"/>
    <cellStyle name="___King's setup schedule 11-11E. Rev D_Q37 EVT Incremental Equipment List for 30UPH V1.0_0329_Q37 Budget UPH120_2line Rev2d3 4" xfId="4432"/>
    <cellStyle name="___King's setup schedule 11-11E. Rev D_Q37 EVT Incremental Equipment List for 30UPH V1.0_0329_Q37 Budget UPH120_2line Rev2d3 5" xfId="4433"/>
    <cellStyle name="___King's setup schedule 11-11E. Rev D_Q37 EVT Incremental Equipment List for 30UPH V1.0_0329_Q37 Budget UPH120_2line Rev2d3 6" xfId="4434"/>
    <cellStyle name="___King's setup schedule 11-11E. Rev D_Q37 EVT Incremental Equipment List for 30UPH V1.0_0329_Q37 Budget UPH120_2line Rev2d3 7" xfId="4435"/>
    <cellStyle name="___King's setup schedule 11-11E. Rev D_Q37 EVT Incremental Equipment List for 30UPH V1.0_0329_Q37 Budget UPH120_2line Rev2d3 8" xfId="4436"/>
    <cellStyle name="___King's setup schedule 11-11E. Rev D_Q37 EVT Incremental Equipment List for 30UPH V1.0_0329_Q37 Budget UPH120_2line Rev2d3 9" xfId="4437"/>
    <cellStyle name="___King's setup schedule 11-11E. Rev D_Q37 EVT Incremental Equipment List for 30UPH V1.0_0329_Q37 Budget UPH120_2line Rev2d5" xfId="4438"/>
    <cellStyle name="___King's setup schedule 11-11E. Rev D_Q37 EVT Incremental Equipment List for 30UPH V1.0_0329_Q37 Budget UPH120_2line Rev2d5 2" xfId="4439"/>
    <cellStyle name="___King's setup schedule 11-11E. Rev D_Q37 EVT Incremental Equipment List for 30UPH V1.0_0329_Q37 Budget UPH120_2line Rev2d5 3" xfId="4440"/>
    <cellStyle name="___King's setup schedule 11-11E. Rev D_Q37 EVT Incremental Equipment List for 30UPH V1.0_0329_Q37 Budget UPH120_2line Rev2d5 4" xfId="4441"/>
    <cellStyle name="___King's setup schedule 11-11E. Rev D_Q37 EVT Incremental Equipment List for 30UPH V1.0_0329_Q37 Budget UPH120_2line Rev2d5 4 2" xfId="4442"/>
    <cellStyle name="___King's setup schedule 11-11E. Rev D_Q37 EVT Incremental Equipment List for 30UPH V1.0_0329_Q37 Budget UPH120_2line Rev2d5 5" xfId="4443"/>
    <cellStyle name="___King's setup schedule 11-11E. Rev D_Q37 EVT Incremental Equipment List for 30UPH V1.0_0329_Q37 Budget UPH120_2line Rev2d5 5 2" xfId="4444"/>
    <cellStyle name="___King's setup schedule 11-11E. Rev D_Q37 EVT Incremental Equipment List for 30UPH V1.0_0329_Q37 Budget UPH120_2line Rev2d5 6" xfId="4445"/>
    <cellStyle name="___King's setup schedule 11-11E. Rev D_Q37 EVT Incremental Equipment List for 30UPH V1.0_0329_Q37 Budget UPH120_2line Rev2d5 6 2" xfId="4446"/>
    <cellStyle name="___King's setup schedule 11-11E. Rev D_Q37 EVT Incremental Equipment List for 30UPH V1.0_0329_Q37 Budget UPH120_2line Rev2d5 7" xfId="4447"/>
    <cellStyle name="___King's setup schedule 11-11E. Rev D_Q37 EVT Incremental Equipment List for 30UPH V1.0_0329_Q37 Budget UPH120_2line Rev2d5 7 2" xfId="4448"/>
    <cellStyle name="___King's setup schedule 11-11E. Rev D_Q37 EVT Incremental Equipment List for 30UPH V1.0_0329_Q37 Budget UPH120_2line Rev2d5 8" xfId="4449"/>
    <cellStyle name="___King's setup schedule 11-11E. Rev D_Q37 EVT Incremental Equipment List for 30UPH V1.0_0329_Q37 Budget UPH120_2line Rev2d5 8 2" xfId="4450"/>
    <cellStyle name="___King's setup schedule 11-11E. Rev D_Q37 EVT Incremental Equipment List for 30UPH V1.0_0329_Q37 Budget UPH120_2line Rev2d5 9" xfId="4451"/>
    <cellStyle name="___King's setup schedule 11-11E. Rev D_Q37 Process uph 150 &amp;2003-04-29 Rev.1.1" xfId="4452"/>
    <cellStyle name="___King's setup schedule 11-11E. Rev D_Q37 Process uph 150 &amp;2003-04-29 Rev.1.1 2" xfId="4453"/>
    <cellStyle name="___King's setup schedule 11-11E. Rev D_Q37 Process uph 150 &amp;2003-04-29 Rev.1.1 2 2" xfId="4454"/>
    <cellStyle name="___King's setup schedule 11-11E. Rev D_Q37 Process uph 150 &amp;2003-04-29 Rev.1.1 3" xfId="4455"/>
    <cellStyle name="___King's setup schedule 11-11E. Rev D_Q37 Process uph 150 &amp;2003-04-29 Rev.1.1 3 2" xfId="4456"/>
    <cellStyle name="___King's setup schedule 11-11E. Rev D_Q37 Process uph 150 &amp;2003-04-29 Rev.1.1 4" xfId="4457"/>
    <cellStyle name="___King's setup schedule 11-11E. Rev D_Q37 Process uph 150 &amp;2003-04-29 Rev.1.1 4 2" xfId="4458"/>
    <cellStyle name="___King's setup schedule 11-11E. Rev D_Q37 Process uph 150 &amp;2003-04-29 Rev.1.1 5" xfId="4459"/>
    <cellStyle name="___King's setup schedule 11-11E. Rev D_Q37 Process uph 150 &amp;2003-04-29 Rev.1.1 5 2" xfId="4460"/>
    <cellStyle name="___King's setup schedule 11-11E. Rev D_Q37 Process uph 150 &amp;2003-04-29 Rev.1.1 6" xfId="4461"/>
    <cellStyle name="___King's setup schedule 11-11E. Rev D_Q37 Process uph 150 &amp;2003-04-29 Rev.1.1 6 2" xfId="4462"/>
    <cellStyle name="___King's setup schedule 11-11E. Rev D_Q37 Process uph 150 &amp;2003-04-29 Rev.1.1 7" xfId="4463"/>
    <cellStyle name="___King's setup schedule 11-11E. Rev D_Q37 Process uph 150 &amp;2003-04-29 Rev.1.1 7 2" xfId="4464"/>
    <cellStyle name="___King's setup schedule 11-11E. Rev D_Q37 Process uph 150 &amp;2003-04-29 Rev.1.1 8" xfId="4465"/>
    <cellStyle name="___King's setup schedule 11-11E. Rev D_Q37 Process uph 150 &amp;2003-04-29 Rev.1.1 8 2" xfId="4466"/>
    <cellStyle name="___King's setup schedule 11-11E. Rev D_Q37 Process uph 150 &amp;2003-04-29 Rev.1.1 9" xfId="4467"/>
    <cellStyle name="___King's setup schedule 11-11E. Rev D_Q37 Process uph 150 &amp;2003-04-29 Rev.1.1_LH Q22 work book " xfId="4468"/>
    <cellStyle name="___King's setup schedule 11-11E. Rev D_Q37 Process uph 150 &amp;2003-04-29 Rev.1.1_LH Q22 work book  2" xfId="4469"/>
    <cellStyle name="___King's setup schedule 11-11E. Rev D_Q37 Process uph 150 &amp;2003-04-29 Rev.1.1_LH Q22 work book  2 2" xfId="4470"/>
    <cellStyle name="___King's setup schedule 11-11E. Rev D_Q37 Process uph 150 &amp;2003-04-29 Rev.1.1_LH Q22 work book  3" xfId="4471"/>
    <cellStyle name="___King's setup schedule 11-11E. Rev D_Q37 Process uph 150 &amp;2003-04-29 Rev.1.1_LH Q22 work book  3 2" xfId="4472"/>
    <cellStyle name="___King's setup schedule 11-11E. Rev D_Q37 Process uph 150 &amp;2003-04-29 Rev.1.1_LH Q22 work book  4" xfId="4473"/>
    <cellStyle name="___King's setup schedule 11-11E. Rev D_Q37 Process uph 150 &amp;2003-04-29 Rev.1.1_LH Q22 work book  4 2" xfId="4474"/>
    <cellStyle name="___King's setup schedule 11-11E. Rev D_Q37 Process uph 150 &amp;2003-04-29 Rev.1.1_LH Q22 work book  5" xfId="4475"/>
    <cellStyle name="___King's setup schedule 11-11E. Rev D_Q37 Process uph 150 &amp;2003-04-29 Rev.1.1_LH Q22 work book  5 2" xfId="4476"/>
    <cellStyle name="___King's setup schedule 11-11E. Rev D_Q37 Process uph 150 &amp;2003-04-29 Rev.1.1_LH Q22 work book  6" xfId="4477"/>
    <cellStyle name="___King's setup schedule 11-11E. Rev D_Q37 Process uph 150 &amp;2003-04-29 Rev.1.1_LH Q22 work book  6 2" xfId="4478"/>
    <cellStyle name="___King's setup schedule 11-11E. Rev D_Q37 Process uph 150 &amp;2003-04-29 Rev.1.1_LH Q22 work book  7" xfId="4479"/>
    <cellStyle name="___King's setup schedule 11-11E. Rev D_Q37 Process uph 150 &amp;2003-04-29 Rev.1.1_LH Q22 work book  7 2" xfId="4480"/>
    <cellStyle name="___King's setup schedule 11-11E. Rev D_Q37 Process uph 150 &amp;2003-04-29 Rev.1.1_LH Q22 work book  8" xfId="4481"/>
    <cellStyle name="___King's setup schedule 11-11E. Rev D_Q37 Process uph 150 &amp;2003-04-29 Rev.1.1_LH Q22 work book  8 2" xfId="4482"/>
    <cellStyle name="___King's setup schedule 11-11E. Rev D_Q37 Process uph 150 &amp;2003-04-29 Rev.1.1_LH Q22 work book  9" xfId="4483"/>
    <cellStyle name="___King's setup schedule 11-11E. Rev D_Q37 Process uph 150 &amp;2003-04-29 Rev.1.1_LH Q77 Readiness v1.4.8" xfId="4484"/>
    <cellStyle name="___King's setup schedule 11-11E. Rev D_Q37 Process uph 150 &amp;2003-04-29 Rev.1.1_LH Q77 Readiness v1.4.8 2" xfId="4485"/>
    <cellStyle name="___King's setup schedule 11-11E. Rev D_Q37 Process uph 150 &amp;2003-04-29 Rev.1.1_LH Q77 Readiness v1.4.8 2 2" xfId="4486"/>
    <cellStyle name="___King's setup schedule 11-11E. Rev D_Q37 Process uph 150 &amp;2003-04-29 Rev.1.1_LH Q77 Readiness v1.4.8 3" xfId="4487"/>
    <cellStyle name="___King's setup schedule 11-11E. Rev D_Q37 Process uph 150 &amp;2003-04-29 Rev.1.1_LH Q77 Readiness v1.4.8 3 2" xfId="4488"/>
    <cellStyle name="___King's setup schedule 11-11E. Rev D_Q37 Process uph 150 &amp;2003-04-29 Rev.1.1_LH Q77 Readiness v1.4.8 4" xfId="4489"/>
    <cellStyle name="___King's setup schedule 11-11E. Rev D_Q37 Process uph 150 &amp;2003-04-29 Rev.1.1_LH Q77 Readiness v1.4.8 4 2" xfId="4490"/>
    <cellStyle name="___King's setup schedule 11-11E. Rev D_Q37 Process uph 150 &amp;2003-04-29 Rev.1.1_LH Q77 Readiness v1.4.8 5" xfId="4491"/>
    <cellStyle name="___King's setup schedule 11-11E. Rev D_Q37 Process uph 150 &amp;2003-04-29 Rev.1.1_LH Q77 Readiness v1.4.8 5 2" xfId="4492"/>
    <cellStyle name="___King's setup schedule 11-11E. Rev D_Q37 Process uph 150 &amp;2003-04-29 Rev.1.1_LH Q77 Readiness v1.4.8 6" xfId="4493"/>
    <cellStyle name="___King's setup schedule 11-11E. Rev D_Q37 Process uph 150 &amp;2003-04-29 Rev.1.1_LH Q77 Readiness v1.4.8 6 2" xfId="4494"/>
    <cellStyle name="___King's setup schedule 11-11E. Rev D_Q37 Process uph 150 &amp;2003-04-29 Rev.1.1_LH Q77 Readiness v1.4.8 7" xfId="4495"/>
    <cellStyle name="___King's setup schedule 11-11E. Rev D_Q37 Process uph 150 &amp;2003-04-29 Rev.1.1_LH Q77 Readiness v1.4.8 7 2" xfId="4496"/>
    <cellStyle name="___King's setup schedule 11-11E. Rev D_Q37 Process uph 150 &amp;2003-04-29 Rev.1.1_LH Q77 Readiness v1.4.8 8" xfId="4497"/>
    <cellStyle name="___King's setup schedule 11-11E. Rev D_Q37 Process uph 150 &amp;2003-04-29 Rev.1.1_LH Q77 Readiness v1.4.8 8 2" xfId="4498"/>
    <cellStyle name="___King's setup schedule 11-11E. Rev D_Q37 Process uph 150 &amp;2003-04-29 Rev.1.1_LH Q77 Readiness v1.4.8 9" xfId="4499"/>
    <cellStyle name="___King's setup schedule 11-11E. Rev D_Q37 Process uph 150 &amp;2003-04-29 Rev.1.1_Q37 Budget UPH120_2line Rev1d9" xfId="4500"/>
    <cellStyle name="___King's setup schedule 11-11E. Rev D_Q37 Process uph 150 &amp;2003-04-29 Rev.1.1_Q37 Budget UPH120_2line Rev1d9 2" xfId="4501"/>
    <cellStyle name="___King's setup schedule 11-11E. Rev D_Q37 Process uph 150 &amp;2003-04-29 Rev.1.1_Q37 Budget UPH120_2line Rev1d9 2 2" xfId="4502"/>
    <cellStyle name="___King's setup schedule 11-11E. Rev D_Q37 Process uph 150 &amp;2003-04-29 Rev.1.1_Q37 Budget UPH120_2line Rev1d9 3" xfId="4503"/>
    <cellStyle name="___King's setup schedule 11-11E. Rev D_Q37 Process uph 150 &amp;2003-04-29 Rev.1.1_Q37 Budget UPH120_2line Rev1d9 3 2" xfId="4504"/>
    <cellStyle name="___King's setup schedule 11-11E. Rev D_Q37 Process uph 150 &amp;2003-04-29 Rev.1.1_Q37 Budget UPH120_2line Rev1d9 4" xfId="4505"/>
    <cellStyle name="___King's setup schedule 11-11E. Rev D_Q37 Process uph 150 &amp;2003-04-29 Rev.1.1_Q37 Budget UPH120_2line Rev1d9 4 2" xfId="4506"/>
    <cellStyle name="___King's setup schedule 11-11E. Rev D_Q37 Process uph 150 &amp;2003-04-29 Rev.1.1_Q37 Budget UPH120_2line Rev1d9 5" xfId="4507"/>
    <cellStyle name="___King's setup schedule 11-11E. Rev D_Q37 Process uph 150 &amp;2003-04-29 Rev.1.1_Q37 Budget UPH120_2line Rev1d9 5 2" xfId="4508"/>
    <cellStyle name="___King's setup schedule 11-11E. Rev D_Q37 Process uph 150 &amp;2003-04-29 Rev.1.1_Q37 Budget UPH120_2line Rev1d9 6" xfId="4509"/>
    <cellStyle name="___King's setup schedule 11-11E. Rev D_Q37 Process uph 150 &amp;2003-04-29 Rev.1.1_Q37 Budget UPH120_2line Rev1d9 6 2" xfId="4510"/>
    <cellStyle name="___King's setup schedule 11-11E. Rev D_Q37 Process uph 150 &amp;2003-04-29 Rev.1.1_Q37 Budget UPH120_2line Rev1d9 7" xfId="4511"/>
    <cellStyle name="___King's setup schedule 11-11E. Rev D_Q37 Process uph 150 &amp;2003-04-29 Rev.1.1_Q37 Budget UPH120_2line Rev1d9 7 2" xfId="4512"/>
    <cellStyle name="___King's setup schedule 11-11E. Rev D_Q37 Process uph 150 &amp;2003-04-29 Rev.1.1_Q37 Budget UPH120_2line Rev1d9 8" xfId="4513"/>
    <cellStyle name="___King's setup schedule 11-11E. Rev D_Q37 Process uph 150 &amp;2003-04-29 Rev.1.1_Q37 Budget UPH120_2line Rev1d9 8 2" xfId="4514"/>
    <cellStyle name="___King's setup schedule 11-11E. Rev D_Q37 Process uph 150 &amp;2003-04-29 Rev.1.1_Q37 Budget UPH120_2line Rev1d9 9" xfId="4515"/>
    <cellStyle name="___King's setup schedule 11-11E. Rev D_Q37 Process uph 150 &amp;2003-04-29 Rev.1.1_Q37 Budget UPH120_2line Rev1d9_LH Q22 work book " xfId="4516"/>
    <cellStyle name="___King's setup schedule 11-11E. Rev D_Q37 Process uph 150 &amp;2003-04-29 Rev.1.1_Q37 Budget UPH120_2line Rev1d9_LH Q22 work book  2" xfId="4517"/>
    <cellStyle name="___King's setup schedule 11-11E. Rev D_Q37 Process uph 150 &amp;2003-04-29 Rev.1.1_Q37 Budget UPH120_2line Rev1d9_LH Q22 work book  2 2" xfId="4518"/>
    <cellStyle name="___King's setup schedule 11-11E. Rev D_Q37 Process uph 150 &amp;2003-04-29 Rev.1.1_Q37 Budget UPH120_2line Rev1d9_LH Q22 work book  3" xfId="4519"/>
    <cellStyle name="___King's setup schedule 11-11E. Rev D_Q37 Process uph 150 &amp;2003-04-29 Rev.1.1_Q37 Budget UPH120_2line Rev1d9_LH Q22 work book  3 2" xfId="4520"/>
    <cellStyle name="___King's setup schedule 11-11E. Rev D_Q37 Process uph 150 &amp;2003-04-29 Rev.1.1_Q37 Budget UPH120_2line Rev1d9_LH Q22 work book  4" xfId="4521"/>
    <cellStyle name="___King's setup schedule 11-11E. Rev D_Q37 Process uph 150 &amp;2003-04-29 Rev.1.1_Q37 Budget UPH120_2line Rev1d9_LH Q22 work book  4 2" xfId="4522"/>
    <cellStyle name="___King's setup schedule 11-11E. Rev D_Q37 Process uph 150 &amp;2003-04-29 Rev.1.1_Q37 Budget UPH120_2line Rev1d9_LH Q22 work book  5" xfId="4523"/>
    <cellStyle name="___King's setup schedule 11-11E. Rev D_Q37 Process uph 150 &amp;2003-04-29 Rev.1.1_Q37 Budget UPH120_2line Rev1d9_LH Q22 work book  5 2" xfId="4524"/>
    <cellStyle name="___King's setup schedule 11-11E. Rev D_Q37 Process uph 150 &amp;2003-04-29 Rev.1.1_Q37 Budget UPH120_2line Rev1d9_LH Q22 work book  6" xfId="4525"/>
    <cellStyle name="___King's setup schedule 11-11E. Rev D_Q37 Process uph 150 &amp;2003-04-29 Rev.1.1_Q37 Budget UPH120_2line Rev1d9_LH Q22 work book  6 2" xfId="4526"/>
    <cellStyle name="___King's setup schedule 11-11E. Rev D_Q37 Process uph 150 &amp;2003-04-29 Rev.1.1_Q37 Budget UPH120_2line Rev1d9_LH Q22 work book  7" xfId="4527"/>
    <cellStyle name="___King's setup schedule 11-11E. Rev D_Q37 Process uph 150 &amp;2003-04-29 Rev.1.1_Q37 Budget UPH120_2line Rev1d9_LH Q22 work book  7 2" xfId="4528"/>
    <cellStyle name="___King's setup schedule 11-11E. Rev D_Q37 Process uph 150 &amp;2003-04-29 Rev.1.1_Q37 Budget UPH120_2line Rev1d9_LH Q22 work book  8" xfId="4529"/>
    <cellStyle name="___King's setup schedule 11-11E. Rev D_Q37 Process uph 150 &amp;2003-04-29 Rev.1.1_Q37 Budget UPH120_2line Rev1d9_LH Q22 work book  8 2" xfId="4530"/>
    <cellStyle name="___King's setup schedule 11-11E. Rev D_Q37 Process uph 150 &amp;2003-04-29 Rev.1.1_Q37 Budget UPH120_2line Rev1d9_LH Q22 work book  9" xfId="4531"/>
    <cellStyle name="___King's setup schedule 11-11E. Rev D_Q37 Process uph 150 &amp;2003-04-29 Rev.1.1_Q37 Budget UPH120_2line Rev1d9_LH Q77 Readiness v1.4.8" xfId="4532"/>
    <cellStyle name="___King's setup schedule 11-11E. Rev D_Q37 Process uph 150 &amp;2003-04-29 Rev.1.1_Q37 Budget UPH120_2line Rev1d9_LH Q77 Readiness v1.4.8 2" xfId="4533"/>
    <cellStyle name="___King's setup schedule 11-11E. Rev D_Q37 Process uph 150 &amp;2003-04-29 Rev.1.1_Q37 Budget UPH120_2line Rev1d9_LH Q77 Readiness v1.4.8 2 2" xfId="4534"/>
    <cellStyle name="___King's setup schedule 11-11E. Rev D_Q37 Process uph 150 &amp;2003-04-29 Rev.1.1_Q37 Budget UPH120_2line Rev1d9_LH Q77 Readiness v1.4.8 3" xfId="4535"/>
    <cellStyle name="___King's setup schedule 11-11E. Rev D_Q37 Process uph 150 &amp;2003-04-29 Rev.1.1_Q37 Budget UPH120_2line Rev1d9_LH Q77 Readiness v1.4.8 3 2" xfId="4536"/>
    <cellStyle name="___King's setup schedule 11-11E. Rev D_Q37 Process uph 150 &amp;2003-04-29 Rev.1.1_Q37 Budget UPH120_2line Rev1d9_LH Q77 Readiness v1.4.8 4" xfId="4537"/>
    <cellStyle name="___King's setup schedule 11-11E. Rev D_Q37 Process uph 150 &amp;2003-04-29 Rev.1.1_Q37 Budget UPH120_2line Rev1d9_LH Q77 Readiness v1.4.8 4 2" xfId="4538"/>
    <cellStyle name="___King's setup schedule 11-11E. Rev D_Q37 Process uph 150 &amp;2003-04-29 Rev.1.1_Q37 Budget UPH120_2line Rev1d9_LH Q77 Readiness v1.4.8 5" xfId="4539"/>
    <cellStyle name="___King's setup schedule 11-11E. Rev D_Q37 Process uph 150 &amp;2003-04-29 Rev.1.1_Q37 Budget UPH120_2line Rev1d9_LH Q77 Readiness v1.4.8 5 2" xfId="4540"/>
    <cellStyle name="___King's setup schedule 11-11E. Rev D_Q37 Process uph 150 &amp;2003-04-29 Rev.1.1_Q37 Budget UPH120_2line Rev1d9_LH Q77 Readiness v1.4.8 6" xfId="4541"/>
    <cellStyle name="___King's setup schedule 11-11E. Rev D_Q37 Process uph 150 &amp;2003-04-29 Rev.1.1_Q37 Budget UPH120_2line Rev1d9_LH Q77 Readiness v1.4.8 6 2" xfId="4542"/>
    <cellStyle name="___King's setup schedule 11-11E. Rev D_Q37 Process uph 150 &amp;2003-04-29 Rev.1.1_Q37 Budget UPH120_2line Rev1d9_LH Q77 Readiness v1.4.8 7" xfId="4543"/>
    <cellStyle name="___King's setup schedule 11-11E. Rev D_Q37 Process uph 150 &amp;2003-04-29 Rev.1.1_Q37 Budget UPH120_2line Rev1d9_LH Q77 Readiness v1.4.8 7 2" xfId="4544"/>
    <cellStyle name="___King's setup schedule 11-11E. Rev D_Q37 Process uph 150 &amp;2003-04-29 Rev.1.1_Q37 Budget UPH120_2line Rev1d9_LH Q77 Readiness v1.4.8 8" xfId="4545"/>
    <cellStyle name="___King's setup schedule 11-11E. Rev D_Q37 Process uph 150 &amp;2003-04-29 Rev.1.1_Q37 Budget UPH120_2line Rev1d9_LH Q77 Readiness v1.4.8 8 2" xfId="4546"/>
    <cellStyle name="___King's setup schedule 11-11E. Rev D_Q37 Process uph 150 &amp;2003-04-29 Rev.1.1_Q37 Budget UPH120_2line Rev1d9_LH Q77 Readiness v1.4.8 9" xfId="4547"/>
    <cellStyle name="___King's setup schedule 11-11E. Rev D_Q37 Process uph 150 &amp;2003-04-29 Rev.1.1_Q37 Budget UPH120_2line Rev2d3" xfId="4548"/>
    <cellStyle name="___King's setup schedule 11-11E. Rev D_Q37 Process uph 150 &amp;2003-04-29 Rev.1.1_Q37 Budget UPH120_2line Rev2d3 2" xfId="4549"/>
    <cellStyle name="___King's setup schedule 11-11E. Rev D_Q37 Process uph 150 &amp;2003-04-29 Rev.1.1_Q37 Budget UPH120_2line Rev2d3 2 2" xfId="4550"/>
    <cellStyle name="___King's setup schedule 11-11E. Rev D_Q37 Process uph 150 &amp;2003-04-29 Rev.1.1_Q37 Budget UPH120_2line Rev2d3 3" xfId="4551"/>
    <cellStyle name="___King's setup schedule 11-11E. Rev D_Q37 Process uph 150 &amp;2003-04-29 Rev.1.1_Q37 Budget UPH120_2line Rev2d3 3 2" xfId="4552"/>
    <cellStyle name="___King's setup schedule 11-11E. Rev D_Q37 Process uph 150 &amp;2003-04-29 Rev.1.1_Q37 Budget UPH120_2line Rev2d3 4" xfId="4553"/>
    <cellStyle name="___King's setup schedule 11-11E. Rev D_Q37 Process uph 150 &amp;2003-04-29 Rev.1.1_Q37 Budget UPH120_2line Rev2d3 4 2" xfId="4554"/>
    <cellStyle name="___King's setup schedule 11-11E. Rev D_Q37 Process uph 150 &amp;2003-04-29 Rev.1.1_Q37 Budget UPH120_2line Rev2d3 5" xfId="4555"/>
    <cellStyle name="___King's setup schedule 11-11E. Rev D_Q37 Process uph 150 &amp;2003-04-29 Rev.1.1_Q37 Budget UPH120_2line Rev2d3 5 2" xfId="4556"/>
    <cellStyle name="___King's setup schedule 11-11E. Rev D_Q37 Process uph 150 &amp;2003-04-29 Rev.1.1_Q37 Budget UPH120_2line Rev2d3 6" xfId="4557"/>
    <cellStyle name="___King's setup schedule 11-11E. Rev D_Q37 Process uph 150 &amp;2003-04-29 Rev.1.1_Q37 Budget UPH120_2line Rev2d3 6 2" xfId="4558"/>
    <cellStyle name="___King's setup schedule 11-11E. Rev D_Q37 Process uph 150 &amp;2003-04-29 Rev.1.1_Q37 Budget UPH120_2line Rev2d3 7" xfId="4559"/>
    <cellStyle name="___King's setup schedule 11-11E. Rev D_Q37 Process uph 150 &amp;2003-04-29 Rev.1.1_Q37 Budget UPH120_2line Rev2d3 7 2" xfId="4560"/>
    <cellStyle name="___King's setup schedule 11-11E. Rev D_Q37 Process uph 150 &amp;2003-04-29 Rev.1.1_Q37 Budget UPH120_2line Rev2d3 8" xfId="4561"/>
    <cellStyle name="___King's setup schedule 11-11E. Rev D_Q37 Process uph 150 &amp;2003-04-29 Rev.1.1_Q37 Budget UPH120_2line Rev2d3 8 2" xfId="4562"/>
    <cellStyle name="___King's setup schedule 11-11E. Rev D_Q37 Process uph 150 &amp;2003-04-29 Rev.1.1_Q37 Budget UPH120_2line Rev2d3 9" xfId="4563"/>
    <cellStyle name="___King's setup schedule 11-11E. Rev D_Q37 Process uph 150 &amp;2003-04-29 Rev.1.1_Q37 Budget UPH120_2line Rev2d5" xfId="4564"/>
    <cellStyle name="___King's setup schedule 11-11E. Rev D_Q37 Process uph 150 &amp;2003-04-29 Rev.1.1_Q37 Budget UPH120_2line Rev2d5 2" xfId="4565"/>
    <cellStyle name="___King's setup schedule 11-11E. Rev D_Q37 Process uph 150 &amp;2003-04-29 Rev.1.1_Q37 Budget UPH120_2line Rev2d5 2 2" xfId="4566"/>
    <cellStyle name="___King's setup schedule 11-11E. Rev D_Q37 Process uph 150 &amp;2003-04-29 Rev.1.1_Q37 Budget UPH120_2line Rev2d5 3" xfId="4567"/>
    <cellStyle name="___King's setup schedule 11-11E. Rev D_Q37 Process uph 150 &amp;2003-04-29 Rev.1.1_Q37 Budget UPH120_2line Rev2d5 3 2" xfId="4568"/>
    <cellStyle name="___King's setup schedule 11-11E. Rev D_Q37 Process uph 150 &amp;2003-04-29 Rev.1.1_Q37 Budget UPH120_2line Rev2d5 4" xfId="4569"/>
    <cellStyle name="___King's setup schedule 11-11E. Rev D_Q37 Process uph 150 &amp;2003-04-29 Rev.1.1_Q37 Budget UPH120_2line Rev2d5 4 2" xfId="4570"/>
    <cellStyle name="___King's setup schedule 11-11E. Rev D_Q37 Process uph 150 &amp;2003-04-29 Rev.1.1_Q37 Budget UPH120_2line Rev2d5 5" xfId="4571"/>
    <cellStyle name="___King's setup schedule 11-11E. Rev D_Q37 Process uph 150 &amp;2003-04-29 Rev.1.1_Q37 Budget UPH120_2line Rev2d5 5 2" xfId="4572"/>
    <cellStyle name="___King's setup schedule 11-11E. Rev D_Q37 Process uph 150 &amp;2003-04-29 Rev.1.1_Q37 Budget UPH120_2line Rev2d5 6" xfId="4573"/>
    <cellStyle name="___King's setup schedule 11-11E. Rev D_Q37 Process uph 150 &amp;2003-04-29 Rev.1.1_Q37 Budget UPH120_2line Rev2d5 6 2" xfId="4574"/>
    <cellStyle name="___King's setup schedule 11-11E. Rev D_Q37 Process uph 150 &amp;2003-04-29 Rev.1.1_Q37 Budget UPH120_2line Rev2d5 7" xfId="4575"/>
    <cellStyle name="___King's setup schedule 11-11E. Rev D_Q37 Process uph 150 &amp;2003-04-29 Rev.1.1_Q37 Budget UPH120_2line Rev2d5 7 2" xfId="4576"/>
    <cellStyle name="___King's setup schedule 11-11E. Rev D_Q37 Process uph 150 &amp;2003-04-29 Rev.1.1_Q37 Budget UPH120_2line Rev2d5 8" xfId="4577"/>
    <cellStyle name="___King's setup schedule 11-11E. Rev D_Q37 Process uph 150 &amp;2003-04-29 Rev.1.1_Q37 Budget UPH120_2line Rev2d5 8 2" xfId="4578"/>
    <cellStyle name="___King's setup schedule 11-11E. Rev D_Q37 Process uph 150 &amp;2003-04-29 Rev.1.1_Q37 Budget UPH120_2line Rev2d5 9" xfId="4579"/>
    <cellStyle name="___King's setup schedule 11-11E. Rev D_Q37_P58B_UPH50EList_1d2" xfId="4580"/>
    <cellStyle name="___King's setup schedule 11-11E. Rev D_Q37_P58B_UPH50EList_1d2 2" xfId="4581"/>
    <cellStyle name="___King's setup schedule 11-11E. Rev D_Q37_P58B_UPH50EList_1d2 2 2" xfId="4582"/>
    <cellStyle name="___King's setup schedule 11-11E. Rev D_Q37_P58B_UPH50EList_1d2 3" xfId="4583"/>
    <cellStyle name="___King's setup schedule 11-11E. Rev D_Q37_P58B_UPH50EList_1d2 3 2" xfId="4584"/>
    <cellStyle name="___King's setup schedule 11-11E. Rev D_Q37_P58B_UPH50EList_1d2 4" xfId="4585"/>
    <cellStyle name="___King's setup schedule 11-11E. Rev D_Q37_P58B_UPH50EList_1d2 4 2" xfId="4586"/>
    <cellStyle name="___King's setup schedule 11-11E. Rev D_Q37_P58B_UPH50EList_1d2 5" xfId="4587"/>
    <cellStyle name="___King's setup schedule 11-11E. Rev D_Q37_P58B_UPH50EList_1d2 5 2" xfId="4588"/>
    <cellStyle name="___King's setup schedule 11-11E. Rev D_Q37_P58B_UPH50EList_1d2 6" xfId="4589"/>
    <cellStyle name="___King's setup schedule 11-11E. Rev D_Q37_P58B_UPH50EList_1d2 6 2" xfId="4590"/>
    <cellStyle name="___King's setup schedule 11-11E. Rev D_Q37_P58B_UPH50EList_1d2 7" xfId="4591"/>
    <cellStyle name="___King's setup schedule 11-11E. Rev D_Q37_P58B_UPH50EList_1d2 7 2" xfId="4592"/>
    <cellStyle name="___King's setup schedule 11-11E. Rev D_Q37_P58B_UPH50EList_1d2 8" xfId="4593"/>
    <cellStyle name="___King's setup schedule 11-11E. Rev D_Q37_P58B_UPH50EList_1d2 8 2" xfId="4594"/>
    <cellStyle name="___King's setup schedule 11-11E. Rev D_Q37_P58B_UPH50EList_1d2 9" xfId="4595"/>
    <cellStyle name="___King's setup schedule 11-11E. Rev D_Q37_P58B_UPH50EList_1d2_LH Q22 work book " xfId="4596"/>
    <cellStyle name="___King's setup schedule 11-11E. Rev D_Q37_P58B_UPH50EList_1d2_LH Q22 work book  2" xfId="4597"/>
    <cellStyle name="___King's setup schedule 11-11E. Rev D_Q37_P58B_UPH50EList_1d2_LH Q22 work book  2 2" xfId="4598"/>
    <cellStyle name="___King's setup schedule 11-11E. Rev D_Q37_P58B_UPH50EList_1d2_LH Q22 work book  3" xfId="4599"/>
    <cellStyle name="___King's setup schedule 11-11E. Rev D_Q37_P58B_UPH50EList_1d2_LH Q22 work book  3 2" xfId="4600"/>
    <cellStyle name="___King's setup schedule 11-11E. Rev D_Q37_P58B_UPH50EList_1d2_LH Q22 work book  4" xfId="4601"/>
    <cellStyle name="___King's setup schedule 11-11E. Rev D_Q37_P58B_UPH50EList_1d2_LH Q22 work book  4 2" xfId="4602"/>
    <cellStyle name="___King's setup schedule 11-11E. Rev D_Q37_P58B_UPH50EList_1d2_LH Q22 work book  5" xfId="4603"/>
    <cellStyle name="___King's setup schedule 11-11E. Rev D_Q37_P58B_UPH50EList_1d2_LH Q22 work book  5 2" xfId="4604"/>
    <cellStyle name="___King's setup schedule 11-11E. Rev D_Q37_P58B_UPH50EList_1d2_LH Q22 work book  6" xfId="4605"/>
    <cellStyle name="___King's setup schedule 11-11E. Rev D_Q37_P58B_UPH50EList_1d2_LH Q22 work book  6 2" xfId="4606"/>
    <cellStyle name="___King's setup schedule 11-11E. Rev D_Q37_P58B_UPH50EList_1d2_LH Q22 work book  7" xfId="4607"/>
    <cellStyle name="___King's setup schedule 11-11E. Rev D_Q37_P58B_UPH50EList_1d2_LH Q22 work book  7 2" xfId="4608"/>
    <cellStyle name="___King's setup schedule 11-11E. Rev D_Q37_P58B_UPH50EList_1d2_LH Q22 work book  8" xfId="4609"/>
    <cellStyle name="___King's setup schedule 11-11E. Rev D_Q37_P58B_UPH50EList_1d2_LH Q22 work book  8 2" xfId="4610"/>
    <cellStyle name="___King's setup schedule 11-11E. Rev D_Q37_P58B_UPH50EList_1d2_LH Q22 work book  9" xfId="4611"/>
    <cellStyle name="___King's setup schedule 11-11E. Rev D_Q37_P58B_UPH50EList_1d2_LH Q77 Readiness v1.4.8" xfId="4612"/>
    <cellStyle name="___King's setup schedule 11-11E. Rev D_Q37_P58B_UPH50EList_1d2_LH Q77 Readiness v1.4.8 2" xfId="4613"/>
    <cellStyle name="___King's setup schedule 11-11E. Rev D_Q37_P58B_UPH50EList_1d2_LH Q77 Readiness v1.4.8 2 2" xfId="4614"/>
    <cellStyle name="___King's setup schedule 11-11E. Rev D_Q37_P58B_UPH50EList_1d2_LH Q77 Readiness v1.4.8 3" xfId="4615"/>
    <cellStyle name="___King's setup schedule 11-11E. Rev D_Q37_P58B_UPH50EList_1d2_LH Q77 Readiness v1.4.8 3 2" xfId="4616"/>
    <cellStyle name="___King's setup schedule 11-11E. Rev D_Q37_P58B_UPH50EList_1d2_LH Q77 Readiness v1.4.8 4" xfId="4617"/>
    <cellStyle name="___King's setup schedule 11-11E. Rev D_Q37_P58B_UPH50EList_1d2_LH Q77 Readiness v1.4.8 4 2" xfId="4618"/>
    <cellStyle name="___King's setup schedule 11-11E. Rev D_Q37_P58B_UPH50EList_1d2_LH Q77 Readiness v1.4.8 5" xfId="4619"/>
    <cellStyle name="___King's setup schedule 11-11E. Rev D_Q37_P58B_UPH50EList_1d2_LH Q77 Readiness v1.4.8 5 2" xfId="4620"/>
    <cellStyle name="___King's setup schedule 11-11E. Rev D_Q37_P58B_UPH50EList_1d2_LH Q77 Readiness v1.4.8 6" xfId="4621"/>
    <cellStyle name="___King's setup schedule 11-11E. Rev D_Q37_P58B_UPH50EList_1d2_LH Q77 Readiness v1.4.8 6 2" xfId="4622"/>
    <cellStyle name="___King's setup schedule 11-11E. Rev D_Q37_P58B_UPH50EList_1d2_LH Q77 Readiness v1.4.8 7" xfId="4623"/>
    <cellStyle name="___King's setup schedule 11-11E. Rev D_Q37_P58B_UPH50EList_1d2_LH Q77 Readiness v1.4.8 7 2" xfId="4624"/>
    <cellStyle name="___King's setup schedule 11-11E. Rev D_Q37_P58B_UPH50EList_1d2_LH Q77 Readiness v1.4.8 8" xfId="4625"/>
    <cellStyle name="___King's setup schedule 11-11E. Rev D_Q37_P58B_UPH50EList_1d2_LH Q77 Readiness v1.4.8 8 2" xfId="4626"/>
    <cellStyle name="___King's setup schedule 11-11E. Rev D_Q37_P58B_UPH50EList_1d2_LH Q77 Readiness v1.4.8 9" xfId="4627"/>
    <cellStyle name="___King's setup schedule 11-11E. Rev D_Q37_P58B_UPH50EList_1d2_Q37 Budget UPH120_2line Rev1d9" xfId="4628"/>
    <cellStyle name="___King's setup schedule 11-11E. Rev D_Q37_P58B_UPH50EList_1d2_Q37 Budget UPH120_2line Rev1d9 2" xfId="4629"/>
    <cellStyle name="___King's setup schedule 11-11E. Rev D_Q37_P58B_UPH50EList_1d2_Q37 Budget UPH120_2line Rev1d9 2 2" xfId="4630"/>
    <cellStyle name="___King's setup schedule 11-11E. Rev D_Q37_P58B_UPH50EList_1d2_Q37 Budget UPH120_2line Rev1d9 3" xfId="4631"/>
    <cellStyle name="___King's setup schedule 11-11E. Rev D_Q37_P58B_UPH50EList_1d2_Q37 Budget UPH120_2line Rev1d9 3 2" xfId="4632"/>
    <cellStyle name="___King's setup schedule 11-11E. Rev D_Q37_P58B_UPH50EList_1d2_Q37 Budget UPH120_2line Rev1d9 4" xfId="4633"/>
    <cellStyle name="___King's setup schedule 11-11E. Rev D_Q37_P58B_UPH50EList_1d2_Q37 Budget UPH120_2line Rev1d9 4 2" xfId="4634"/>
    <cellStyle name="___King's setup schedule 11-11E. Rev D_Q37_P58B_UPH50EList_1d2_Q37 Budget UPH120_2line Rev1d9 5" xfId="4635"/>
    <cellStyle name="___King's setup schedule 11-11E. Rev D_Q37_P58B_UPH50EList_1d2_Q37 Budget UPH120_2line Rev1d9 5 2" xfId="4636"/>
    <cellStyle name="___King's setup schedule 11-11E. Rev D_Q37_P58B_UPH50EList_1d2_Q37 Budget UPH120_2line Rev1d9 6" xfId="4637"/>
    <cellStyle name="___King's setup schedule 11-11E. Rev D_Q37_P58B_UPH50EList_1d2_Q37 Budget UPH120_2line Rev1d9 6 2" xfId="4638"/>
    <cellStyle name="___King's setup schedule 11-11E. Rev D_Q37_P58B_UPH50EList_1d2_Q37 Budget UPH120_2line Rev1d9 7" xfId="4639"/>
    <cellStyle name="___King's setup schedule 11-11E. Rev D_Q37_P58B_UPH50EList_1d2_Q37 Budget UPH120_2line Rev1d9 7 2" xfId="4640"/>
    <cellStyle name="___King's setup schedule 11-11E. Rev D_Q37_P58B_UPH50EList_1d2_Q37 Budget UPH120_2line Rev1d9 8" xfId="4641"/>
    <cellStyle name="___King's setup schedule 11-11E. Rev D_Q37_P58B_UPH50EList_1d2_Q37 Budget UPH120_2line Rev1d9 8 2" xfId="4642"/>
    <cellStyle name="___King's setup schedule 11-11E. Rev D_Q37_P58B_UPH50EList_1d2_Q37 Budget UPH120_2line Rev1d9 9" xfId="4643"/>
    <cellStyle name="___King's setup schedule 11-11E. Rev D_Q37_P58B_UPH50EList_1d2_Q37 Budget UPH120_2line Rev1d9_LH Q22 work book " xfId="4644"/>
    <cellStyle name="___King's setup schedule 11-11E. Rev D_Q37_P58B_UPH50EList_1d2_Q37 Budget UPH120_2line Rev1d9_LH Q22 work book  2" xfId="4645"/>
    <cellStyle name="___King's setup schedule 11-11E. Rev D_Q37_P58B_UPH50EList_1d2_Q37 Budget UPH120_2line Rev1d9_LH Q22 work book  2 2" xfId="4646"/>
    <cellStyle name="___King's setup schedule 11-11E. Rev D_Q37_P58B_UPH50EList_1d2_Q37 Budget UPH120_2line Rev1d9_LH Q22 work book  3" xfId="4647"/>
    <cellStyle name="___King's setup schedule 11-11E. Rev D_Q37_P58B_UPH50EList_1d2_Q37 Budget UPH120_2line Rev1d9_LH Q22 work book  3 2" xfId="4648"/>
    <cellStyle name="___King's setup schedule 11-11E. Rev D_Q37_P58B_UPH50EList_1d2_Q37 Budget UPH120_2line Rev1d9_LH Q22 work book  4" xfId="4649"/>
    <cellStyle name="___King's setup schedule 11-11E. Rev D_Q37_P58B_UPH50EList_1d2_Q37 Budget UPH120_2line Rev1d9_LH Q22 work book  4 2" xfId="4650"/>
    <cellStyle name="___King's setup schedule 11-11E. Rev D_Q37_P58B_UPH50EList_1d2_Q37 Budget UPH120_2line Rev1d9_LH Q22 work book  5" xfId="4651"/>
    <cellStyle name="___King's setup schedule 11-11E. Rev D_Q37_P58B_UPH50EList_1d2_Q37 Budget UPH120_2line Rev1d9_LH Q22 work book  5 2" xfId="4652"/>
    <cellStyle name="___King's setup schedule 11-11E. Rev D_Q37_P58B_UPH50EList_1d2_Q37 Budget UPH120_2line Rev1d9_LH Q22 work book  6" xfId="4653"/>
    <cellStyle name="___King's setup schedule 11-11E. Rev D_Q37_P58B_UPH50EList_1d2_Q37 Budget UPH120_2line Rev1d9_LH Q22 work book  6 2" xfId="4654"/>
    <cellStyle name="___King's setup schedule 11-11E. Rev D_Q37_P58B_UPH50EList_1d2_Q37 Budget UPH120_2line Rev1d9_LH Q22 work book  7" xfId="4655"/>
    <cellStyle name="___King's setup schedule 11-11E. Rev D_Q37_P58B_UPH50EList_1d2_Q37 Budget UPH120_2line Rev1d9_LH Q22 work book  7 2" xfId="4656"/>
    <cellStyle name="___King's setup schedule 11-11E. Rev D_Q37_P58B_UPH50EList_1d2_Q37 Budget UPH120_2line Rev1d9_LH Q22 work book  8" xfId="4657"/>
    <cellStyle name="___King's setup schedule 11-11E. Rev D_Q37_P58B_UPH50EList_1d2_Q37 Budget UPH120_2line Rev1d9_LH Q22 work book  8 2" xfId="4658"/>
    <cellStyle name="___King's setup schedule 11-11E. Rev D_Q37_P58B_UPH50EList_1d2_Q37 Budget UPH120_2line Rev1d9_LH Q22 work book  9" xfId="4659"/>
    <cellStyle name="___King's setup schedule 11-11E. Rev D_Q37_P58B_UPH50EList_1d2_Q37 Budget UPH120_2line Rev1d9_LH Q77 Readiness v1.4.8" xfId="4660"/>
    <cellStyle name="___King's setup schedule 11-11E. Rev D_Q37_P58B_UPH50EList_1d2_Q37 Budget UPH120_2line Rev1d9_LH Q77 Readiness v1.4.8 2" xfId="4661"/>
    <cellStyle name="___King's setup schedule 11-11E. Rev D_Q37_P58B_UPH50EList_1d2_Q37 Budget UPH120_2line Rev1d9_LH Q77 Readiness v1.4.8 2 2" xfId="4662"/>
    <cellStyle name="___King's setup schedule 11-11E. Rev D_Q37_P58B_UPH50EList_1d2_Q37 Budget UPH120_2line Rev1d9_LH Q77 Readiness v1.4.8 3" xfId="4663"/>
    <cellStyle name="___King's setup schedule 11-11E. Rev D_Q37_P58B_UPH50EList_1d2_Q37 Budget UPH120_2line Rev1d9_LH Q77 Readiness v1.4.8 3 2" xfId="4664"/>
    <cellStyle name="___King's setup schedule 11-11E. Rev D_Q37_P58B_UPH50EList_1d2_Q37 Budget UPH120_2line Rev1d9_LH Q77 Readiness v1.4.8 4" xfId="4665"/>
    <cellStyle name="___King's setup schedule 11-11E. Rev D_Q37_P58B_UPH50EList_1d2_Q37 Budget UPH120_2line Rev1d9_LH Q77 Readiness v1.4.8 4 2" xfId="4666"/>
    <cellStyle name="___King's setup schedule 11-11E. Rev D_Q37_P58B_UPH50EList_1d2_Q37 Budget UPH120_2line Rev1d9_LH Q77 Readiness v1.4.8 5" xfId="4667"/>
    <cellStyle name="___King's setup schedule 11-11E. Rev D_Q37_P58B_UPH50EList_1d2_Q37 Budget UPH120_2line Rev1d9_LH Q77 Readiness v1.4.8 5 2" xfId="4668"/>
    <cellStyle name="___King's setup schedule 11-11E. Rev D_Q37_P58B_UPH50EList_1d2_Q37 Budget UPH120_2line Rev1d9_LH Q77 Readiness v1.4.8 6" xfId="4669"/>
    <cellStyle name="___King's setup schedule 11-11E. Rev D_Q37_P58B_UPH50EList_1d2_Q37 Budget UPH120_2line Rev1d9_LH Q77 Readiness v1.4.8 6 2" xfId="4670"/>
    <cellStyle name="___King's setup schedule 11-11E. Rev D_Q37_P58B_UPH50EList_1d2_Q37 Budget UPH120_2line Rev1d9_LH Q77 Readiness v1.4.8 7" xfId="4671"/>
    <cellStyle name="___King's setup schedule 11-11E. Rev D_Q37_P58B_UPH50EList_1d2_Q37 Budget UPH120_2line Rev1d9_LH Q77 Readiness v1.4.8 7 2" xfId="4672"/>
    <cellStyle name="___King's setup schedule 11-11E. Rev D_Q37_P58B_UPH50EList_1d2_Q37 Budget UPH120_2line Rev1d9_LH Q77 Readiness v1.4.8 8" xfId="4673"/>
    <cellStyle name="___King's setup schedule 11-11E. Rev D_Q37_P58B_UPH50EList_1d2_Q37 Budget UPH120_2line Rev1d9_LH Q77 Readiness v1.4.8 8 2" xfId="4674"/>
    <cellStyle name="___King's setup schedule 11-11E. Rev D_Q37_P58B_UPH50EList_1d2_Q37 Budget UPH120_2line Rev1d9_LH Q77 Readiness v1.4.8 9" xfId="4675"/>
    <cellStyle name="___King's setup schedule 11-11E. Rev D_Q37_P58B_UPH50EList_1d2_Q37 Budget UPH120_2line Rev2d3" xfId="4676"/>
    <cellStyle name="___King's setup schedule 11-11E. Rev D_Q37_P58B_UPH50EList_1d2_Q37 Budget UPH120_2line Rev2d3 2" xfId="4677"/>
    <cellStyle name="___King's setup schedule 11-11E. Rev D_Q37_P58B_UPH50EList_1d2_Q37 Budget UPH120_2line Rev2d3 2 2" xfId="4678"/>
    <cellStyle name="___King's setup schedule 11-11E. Rev D_Q37_P58B_UPH50EList_1d2_Q37 Budget UPH120_2line Rev2d3 3" xfId="4679"/>
    <cellStyle name="___King's setup schedule 11-11E. Rev D_Q37_P58B_UPH50EList_1d2_Q37 Budget UPH120_2line Rev2d3 3 2" xfId="4680"/>
    <cellStyle name="___King's setup schedule 11-11E. Rev D_Q37_P58B_UPH50EList_1d2_Q37 Budget UPH120_2line Rev2d3 4" xfId="4681"/>
    <cellStyle name="___King's setup schedule 11-11E. Rev D_Q37_P58B_UPH50EList_1d2_Q37 Budget UPH120_2line Rev2d3 4 2" xfId="4682"/>
    <cellStyle name="___King's setup schedule 11-11E. Rev D_Q37_P58B_UPH50EList_1d2_Q37 Budget UPH120_2line Rev2d3 5" xfId="4683"/>
    <cellStyle name="___King's setup schedule 11-11E. Rev D_Q37_P58B_UPH50EList_1d2_Q37 Budget UPH120_2line Rev2d3 5 2" xfId="4684"/>
    <cellStyle name="___King's setup schedule 11-11E. Rev D_Q37_P58B_UPH50EList_1d2_Q37 Budget UPH120_2line Rev2d3 6" xfId="4685"/>
    <cellStyle name="___King's setup schedule 11-11E. Rev D_Q37_P58B_UPH50EList_1d2_Q37 Budget UPH120_2line Rev2d3 6 2" xfId="4686"/>
    <cellStyle name="___King's setup schedule 11-11E. Rev D_Q37_P58B_UPH50EList_1d2_Q37 Budget UPH120_2line Rev2d3 7" xfId="4687"/>
    <cellStyle name="___King's setup schedule 11-11E. Rev D_Q37_P58B_UPH50EList_1d2_Q37 Budget UPH120_2line Rev2d3 7 2" xfId="4688"/>
    <cellStyle name="___King's setup schedule 11-11E. Rev D_Q37_P58B_UPH50EList_1d2_Q37 Budget UPH120_2line Rev2d3 8" xfId="4689"/>
    <cellStyle name="___King's setup schedule 11-11E. Rev D_Q37_P58B_UPH50EList_1d2_Q37 Budget UPH120_2line Rev2d3 8 2" xfId="4690"/>
    <cellStyle name="___King's setup schedule 11-11E. Rev D_Q37_P58B_UPH50EList_1d2_Q37 Budget UPH120_2line Rev2d3 9" xfId="4691"/>
    <cellStyle name="___King's setup schedule 11-11E. Rev D_Q37_P58B_UPH50EList_1d2_Q37 Budget UPH120_2line Rev2d5" xfId="4692"/>
    <cellStyle name="___King's setup schedule 11-11E. Rev D_Q37_P58B_UPH50EList_1d2_Q37 Budget UPH120_2line Rev2d5 2" xfId="4693"/>
    <cellStyle name="___King's setup schedule 11-11E. Rev D_Q37_P58B_UPH50EList_1d2_Q37 Budget UPH120_2line Rev2d5 2 2" xfId="4694"/>
    <cellStyle name="___King's setup schedule 11-11E. Rev D_Q37_P58B_UPH50EList_1d2_Q37 Budget UPH120_2line Rev2d5 3" xfId="4695"/>
    <cellStyle name="___King's setup schedule 11-11E. Rev D_Q37_P58B_UPH50EList_1d2_Q37 Budget UPH120_2line Rev2d5 3 2" xfId="4696"/>
    <cellStyle name="___King's setup schedule 11-11E. Rev D_Q37_P58B_UPH50EList_1d2_Q37 Budget UPH120_2line Rev2d5 4" xfId="4697"/>
    <cellStyle name="___King's setup schedule 11-11E. Rev D_Q37_P58B_UPH50EList_1d2_Q37 Budget UPH120_2line Rev2d5 4 2" xfId="4698"/>
    <cellStyle name="___King's setup schedule 11-11E. Rev D_Q37_P58B_UPH50EList_1d2_Q37 Budget UPH120_2line Rev2d5 5" xfId="4699"/>
    <cellStyle name="___King's setup schedule 11-11E. Rev D_Q37_P58B_UPH50EList_1d2_Q37 Budget UPH120_2line Rev2d5 5 2" xfId="4700"/>
    <cellStyle name="___King's setup schedule 11-11E. Rev D_Q37_P58B_UPH50EList_1d2_Q37 Budget UPH120_2line Rev2d5 6" xfId="4701"/>
    <cellStyle name="___King's setup schedule 11-11E. Rev D_Q37_P58B_UPH50EList_1d2_Q37 Budget UPH120_2line Rev2d5 6 2" xfId="4702"/>
    <cellStyle name="___King's setup schedule 11-11E. Rev D_Q37_P58B_UPH50EList_1d2_Q37 Budget UPH120_2line Rev2d5 7" xfId="4703"/>
    <cellStyle name="___King's setup schedule 11-11E. Rev D_Q37_P58B_UPH50EList_1d2_Q37 Budget UPH120_2line Rev2d5 7 2" xfId="4704"/>
    <cellStyle name="___King's setup schedule 11-11E. Rev D_Q37_P58B_UPH50EList_1d2_Q37 Budget UPH120_2line Rev2d5 8" xfId="4705"/>
    <cellStyle name="___King's setup schedule 11-11E. Rev D_Q37_P58B_UPH50EList_1d2_Q37 Budget UPH120_2line Rev2d5 8 2" xfId="4706"/>
    <cellStyle name="___King's setup schedule 11-11E. Rev D_Q37_P58B_UPH50EList_1d2_Q37 Budget UPH120_2line Rev2d5 9" xfId="4707"/>
    <cellStyle name="___King's setup schedule 11-11E. Rev D_Q37CapacityPlanRev0d5" xfId="4708"/>
    <cellStyle name="___King's setup schedule 11-11E. Rev D_Q37CapacityPlanRev0d5 2" xfId="4709"/>
    <cellStyle name="___King's setup schedule 11-11E. Rev D_Q37CapacityPlanRev0d5 2 2" xfId="4710"/>
    <cellStyle name="___King's setup schedule 11-11E. Rev D_Q37CapacityPlanRev0d5 3" xfId="4711"/>
    <cellStyle name="___King's setup schedule 11-11E. Rev D_Q37CapacityPlanRev0d5 3 2" xfId="4712"/>
    <cellStyle name="___King's setup schedule 11-11E. Rev D_Q37CapacityPlanRev0d5 4" xfId="4713"/>
    <cellStyle name="___King's setup schedule 11-11E. Rev D_Q37CapacityPlanRev0d5 4 2" xfId="4714"/>
    <cellStyle name="___King's setup schedule 11-11E. Rev D_Q37CapacityPlanRev0d5 5" xfId="4715"/>
    <cellStyle name="___King's setup schedule 11-11E. Rev D_Q37CapacityPlanRev0d5 5 2" xfId="4716"/>
    <cellStyle name="___King's setup schedule 11-11E. Rev D_Q37CapacityPlanRev0d5 6" xfId="4717"/>
    <cellStyle name="___King's setup schedule 11-11E. Rev D_Q37CapacityPlanRev0d5 6 2" xfId="4718"/>
    <cellStyle name="___King's setup schedule 11-11E. Rev D_Q37CapacityPlanRev0d5 7" xfId="4719"/>
    <cellStyle name="___King's setup schedule 11-11E. Rev D_Q37CapacityPlanRev0d5 7 2" xfId="4720"/>
    <cellStyle name="___King's setup schedule 11-11E. Rev D_Q37CapacityPlanRev0d5 8" xfId="4721"/>
    <cellStyle name="___King's setup schedule 11-11E. Rev D_Q37CapacityPlanRev0d5 8 2" xfId="4722"/>
    <cellStyle name="___King's setup schedule 11-11E. Rev D_Q37CapacityPlanRev0d5 9" xfId="4723"/>
    <cellStyle name="___King's setup schedule 11-11E. Rev D_Q37CapacityPlanRev0d5_LH Q22 work book " xfId="4724"/>
    <cellStyle name="___King's setup schedule 11-11E. Rev D_Q37CapacityPlanRev0d5_LH Q22 work book  2" xfId="4725"/>
    <cellStyle name="___King's setup schedule 11-11E. Rev D_Q37CapacityPlanRev0d5_LH Q22 work book  2 2" xfId="4726"/>
    <cellStyle name="___King's setup schedule 11-11E. Rev D_Q37CapacityPlanRev0d5_LH Q22 work book  3" xfId="4727"/>
    <cellStyle name="___King's setup schedule 11-11E. Rev D_Q37CapacityPlanRev0d5_LH Q22 work book  3 2" xfId="4728"/>
    <cellStyle name="___King's setup schedule 11-11E. Rev D_Q37CapacityPlanRev0d5_LH Q22 work book  4" xfId="4729"/>
    <cellStyle name="___King's setup schedule 11-11E. Rev D_Q37CapacityPlanRev0d5_LH Q22 work book  4 2" xfId="4730"/>
    <cellStyle name="___King's setup schedule 11-11E. Rev D_Q37CapacityPlanRev0d5_LH Q22 work book  5" xfId="4731"/>
    <cellStyle name="___King's setup schedule 11-11E. Rev D_Q37CapacityPlanRev0d5_LH Q22 work book  5 2" xfId="4732"/>
    <cellStyle name="___King's setup schedule 11-11E. Rev D_Q37CapacityPlanRev0d5_LH Q22 work book  6" xfId="4733"/>
    <cellStyle name="___King's setup schedule 11-11E. Rev D_Q37CapacityPlanRev0d5_LH Q22 work book  6 2" xfId="4734"/>
    <cellStyle name="___King's setup schedule 11-11E. Rev D_Q37CapacityPlanRev0d5_LH Q22 work book  7" xfId="4735"/>
    <cellStyle name="___King's setup schedule 11-11E. Rev D_Q37CapacityPlanRev0d5_LH Q22 work book  7 2" xfId="4736"/>
    <cellStyle name="___King's setup schedule 11-11E. Rev D_Q37CapacityPlanRev0d5_LH Q22 work book  8" xfId="4737"/>
    <cellStyle name="___King's setup schedule 11-11E. Rev D_Q37CapacityPlanRev0d5_LH Q22 work book  8 2" xfId="4738"/>
    <cellStyle name="___King's setup schedule 11-11E. Rev D_Q37CapacityPlanRev0d5_LH Q22 work book  9" xfId="4739"/>
    <cellStyle name="___King's setup schedule 11-11E. Rev D_Q37CapacityPlanRev0d5_LH Q77 Readiness v1.4.8" xfId="4740"/>
    <cellStyle name="___King's setup schedule 11-11E. Rev D_Q37CapacityPlanRev0d5_LH Q77 Readiness v1.4.8 2" xfId="4741"/>
    <cellStyle name="___King's setup schedule 11-11E. Rev D_Q37CapacityPlanRev0d5_LH Q77 Readiness v1.4.8 2 2" xfId="4742"/>
    <cellStyle name="___King's setup schedule 11-11E. Rev D_Q37CapacityPlanRev0d5_LH Q77 Readiness v1.4.8 3" xfId="4743"/>
    <cellStyle name="___King's setup schedule 11-11E. Rev D_Q37CapacityPlanRev0d5_LH Q77 Readiness v1.4.8 3 2" xfId="4744"/>
    <cellStyle name="___King's setup schedule 11-11E. Rev D_Q37CapacityPlanRev0d5_LH Q77 Readiness v1.4.8 4" xfId="4745"/>
    <cellStyle name="___King's setup schedule 11-11E. Rev D_Q37CapacityPlanRev0d5_LH Q77 Readiness v1.4.8 4 2" xfId="4746"/>
    <cellStyle name="___King's setup schedule 11-11E. Rev D_Q37CapacityPlanRev0d5_LH Q77 Readiness v1.4.8 5" xfId="4747"/>
    <cellStyle name="___King's setup schedule 11-11E. Rev D_Q37CapacityPlanRev0d5_LH Q77 Readiness v1.4.8 5 2" xfId="4748"/>
    <cellStyle name="___King's setup schedule 11-11E. Rev D_Q37CapacityPlanRev0d5_LH Q77 Readiness v1.4.8 6" xfId="4749"/>
    <cellStyle name="___King's setup schedule 11-11E. Rev D_Q37CapacityPlanRev0d5_LH Q77 Readiness v1.4.8 6 2" xfId="4750"/>
    <cellStyle name="___King's setup schedule 11-11E. Rev D_Q37CapacityPlanRev0d5_LH Q77 Readiness v1.4.8 7" xfId="4751"/>
    <cellStyle name="___King's setup schedule 11-11E. Rev D_Q37CapacityPlanRev0d5_LH Q77 Readiness v1.4.8 7 2" xfId="4752"/>
    <cellStyle name="___King's setup schedule 11-11E. Rev D_Q37CapacityPlanRev0d5_LH Q77 Readiness v1.4.8 8" xfId="4753"/>
    <cellStyle name="___King's setup schedule 11-11E. Rev D_Q37CapacityPlanRev0d5_LH Q77 Readiness v1.4.8 8 2" xfId="4754"/>
    <cellStyle name="___King's setup schedule 11-11E. Rev D_Q37CapacityPlanRev0d5_LH Q77 Readiness v1.4.8 9" xfId="4755"/>
    <cellStyle name="___King's setup schedule 11-11E. Rev D_Q37CapacityPlanRev0d5_Q37 Budget UPH120_2line Rev1d9" xfId="4756"/>
    <cellStyle name="___King's setup schedule 11-11E. Rev D_Q37CapacityPlanRev0d5_Q37 Budget UPH120_2line Rev1d9 2" xfId="4757"/>
    <cellStyle name="___King's setup schedule 11-11E. Rev D_Q37CapacityPlanRev0d5_Q37 Budget UPH120_2line Rev1d9 2 2" xfId="4758"/>
    <cellStyle name="___King's setup schedule 11-11E. Rev D_Q37CapacityPlanRev0d5_Q37 Budget UPH120_2line Rev1d9 3" xfId="4759"/>
    <cellStyle name="___King's setup schedule 11-11E. Rev D_Q37CapacityPlanRev0d5_Q37 Budget UPH120_2line Rev1d9 3 2" xfId="4760"/>
    <cellStyle name="___King's setup schedule 11-11E. Rev D_Q37CapacityPlanRev0d5_Q37 Budget UPH120_2line Rev1d9 4" xfId="4761"/>
    <cellStyle name="___King's setup schedule 11-11E. Rev D_Q37CapacityPlanRev0d5_Q37 Budget UPH120_2line Rev1d9 4 2" xfId="4762"/>
    <cellStyle name="___King's setup schedule 11-11E. Rev D_Q37CapacityPlanRev0d5_Q37 Budget UPH120_2line Rev1d9 5" xfId="4763"/>
    <cellStyle name="___King's setup schedule 11-11E. Rev D_Q37CapacityPlanRev0d5_Q37 Budget UPH120_2line Rev1d9 5 2" xfId="4764"/>
    <cellStyle name="___King's setup schedule 11-11E. Rev D_Q37CapacityPlanRev0d5_Q37 Budget UPH120_2line Rev1d9 6" xfId="4765"/>
    <cellStyle name="___King's setup schedule 11-11E. Rev D_Q37CapacityPlanRev0d5_Q37 Budget UPH120_2line Rev1d9 6 2" xfId="4766"/>
    <cellStyle name="___King's setup schedule 11-11E. Rev D_Q37CapacityPlanRev0d5_Q37 Budget UPH120_2line Rev1d9 7" xfId="4767"/>
    <cellStyle name="___King's setup schedule 11-11E. Rev D_Q37CapacityPlanRev0d5_Q37 Budget UPH120_2line Rev1d9 7 2" xfId="4768"/>
    <cellStyle name="___King's setup schedule 11-11E. Rev D_Q37CapacityPlanRev0d5_Q37 Budget UPH120_2line Rev1d9 8" xfId="4769"/>
    <cellStyle name="___King's setup schedule 11-11E. Rev D_Q37CapacityPlanRev0d5_Q37 Budget UPH120_2line Rev1d9 8 2" xfId="4770"/>
    <cellStyle name="___King's setup schedule 11-11E. Rev D_Q37CapacityPlanRev0d5_Q37 Budget UPH120_2line Rev1d9 9" xfId="4771"/>
    <cellStyle name="___King's setup schedule 11-11E. Rev D_Q37CapacityPlanRev0d5_Q37 Budget UPH120_2line Rev1d9_LH Q22 work book " xfId="4772"/>
    <cellStyle name="___King's setup schedule 11-11E. Rev D_Q37CapacityPlanRev0d5_Q37 Budget UPH120_2line Rev1d9_LH Q22 work book  2" xfId="4773"/>
    <cellStyle name="___King's setup schedule 11-11E. Rev D_Q37CapacityPlanRev0d5_Q37 Budget UPH120_2line Rev1d9_LH Q22 work book  2 2" xfId="4774"/>
    <cellStyle name="___King's setup schedule 11-11E. Rev D_Q37CapacityPlanRev0d5_Q37 Budget UPH120_2line Rev1d9_LH Q22 work book  3" xfId="4775"/>
    <cellStyle name="___King's setup schedule 11-11E. Rev D_Q37CapacityPlanRev0d5_Q37 Budget UPH120_2line Rev1d9_LH Q22 work book  3 2" xfId="4776"/>
    <cellStyle name="___King's setup schedule 11-11E. Rev D_Q37CapacityPlanRev0d5_Q37 Budget UPH120_2line Rev1d9_LH Q22 work book  4" xfId="4777"/>
    <cellStyle name="___King's setup schedule 11-11E. Rev D_Q37CapacityPlanRev0d5_Q37 Budget UPH120_2line Rev1d9_LH Q22 work book  4 2" xfId="4778"/>
    <cellStyle name="___King's setup schedule 11-11E. Rev D_Q37CapacityPlanRev0d5_Q37 Budget UPH120_2line Rev1d9_LH Q22 work book  5" xfId="4779"/>
    <cellStyle name="___King's setup schedule 11-11E. Rev D_Q37CapacityPlanRev0d5_Q37 Budget UPH120_2line Rev1d9_LH Q22 work book  5 2" xfId="4780"/>
    <cellStyle name="___King's setup schedule 11-11E. Rev D_Q37CapacityPlanRev0d5_Q37 Budget UPH120_2line Rev1d9_LH Q22 work book  6" xfId="4781"/>
    <cellStyle name="___King's setup schedule 11-11E. Rev D_Q37CapacityPlanRev0d5_Q37 Budget UPH120_2line Rev1d9_LH Q22 work book  6 2" xfId="4782"/>
    <cellStyle name="___King's setup schedule 11-11E. Rev D_Q37CapacityPlanRev0d5_Q37 Budget UPH120_2line Rev1d9_LH Q22 work book  7" xfId="4783"/>
    <cellStyle name="___King's setup schedule 11-11E. Rev D_Q37CapacityPlanRev0d5_Q37 Budget UPH120_2line Rev1d9_LH Q22 work book  7 2" xfId="4784"/>
    <cellStyle name="___King's setup schedule 11-11E. Rev D_Q37CapacityPlanRev0d5_Q37 Budget UPH120_2line Rev1d9_LH Q22 work book  8" xfId="4785"/>
    <cellStyle name="___King's setup schedule 11-11E. Rev D_Q37CapacityPlanRev0d5_Q37 Budget UPH120_2line Rev1d9_LH Q22 work book  8 2" xfId="4786"/>
    <cellStyle name="___King's setup schedule 11-11E. Rev D_Q37CapacityPlanRev0d5_Q37 Budget UPH120_2line Rev1d9_LH Q22 work book  9" xfId="4787"/>
    <cellStyle name="___King's setup schedule 11-11E. Rev D_Q37CapacityPlanRev0d5_Q37 Budget UPH120_2line Rev1d9_LH Q77 Readiness v1.4.8" xfId="4788"/>
    <cellStyle name="___King's setup schedule 11-11E. Rev D_Q37CapacityPlanRev0d5_Q37 Budget UPH120_2line Rev1d9_LH Q77 Readiness v1.4.8 2" xfId="4789"/>
    <cellStyle name="___King's setup schedule 11-11E. Rev D_Q37CapacityPlanRev0d5_Q37 Budget UPH120_2line Rev1d9_LH Q77 Readiness v1.4.8 2 2" xfId="4790"/>
    <cellStyle name="___King's setup schedule 11-11E. Rev D_Q37CapacityPlanRev0d5_Q37 Budget UPH120_2line Rev1d9_LH Q77 Readiness v1.4.8 3" xfId="4791"/>
    <cellStyle name="___King's setup schedule 11-11E. Rev D_Q37CapacityPlanRev0d5_Q37 Budget UPH120_2line Rev1d9_LH Q77 Readiness v1.4.8 3 2" xfId="4792"/>
    <cellStyle name="___King's setup schedule 11-11E. Rev D_Q37CapacityPlanRev0d5_Q37 Budget UPH120_2line Rev1d9_LH Q77 Readiness v1.4.8 4" xfId="4793"/>
    <cellStyle name="___King's setup schedule 11-11E. Rev D_Q37CapacityPlanRev0d5_Q37 Budget UPH120_2line Rev1d9_LH Q77 Readiness v1.4.8 4 2" xfId="4794"/>
    <cellStyle name="___King's setup schedule 11-11E. Rev D_Q37CapacityPlanRev0d5_Q37 Budget UPH120_2line Rev1d9_LH Q77 Readiness v1.4.8 5" xfId="4795"/>
    <cellStyle name="___King's setup schedule 11-11E. Rev D_Q37CapacityPlanRev0d5_Q37 Budget UPH120_2line Rev1d9_LH Q77 Readiness v1.4.8 5 2" xfId="4796"/>
    <cellStyle name="___King's setup schedule 11-11E. Rev D_Q37CapacityPlanRev0d5_Q37 Budget UPH120_2line Rev1d9_LH Q77 Readiness v1.4.8 6" xfId="4797"/>
    <cellStyle name="___King's setup schedule 11-11E. Rev D_Q37CapacityPlanRev0d5_Q37 Budget UPH120_2line Rev1d9_LH Q77 Readiness v1.4.8 6 2" xfId="4798"/>
    <cellStyle name="___King's setup schedule 11-11E. Rev D_Q37CapacityPlanRev0d5_Q37 Budget UPH120_2line Rev1d9_LH Q77 Readiness v1.4.8 7" xfId="4799"/>
    <cellStyle name="___King's setup schedule 11-11E. Rev D_Q37CapacityPlanRev0d5_Q37 Budget UPH120_2line Rev1d9_LH Q77 Readiness v1.4.8 7 2" xfId="4800"/>
    <cellStyle name="___King's setup schedule 11-11E. Rev D_Q37CapacityPlanRev0d5_Q37 Budget UPH120_2line Rev1d9_LH Q77 Readiness v1.4.8 8" xfId="4801"/>
    <cellStyle name="___King's setup schedule 11-11E. Rev D_Q37CapacityPlanRev0d5_Q37 Budget UPH120_2line Rev1d9_LH Q77 Readiness v1.4.8 8 2" xfId="4802"/>
    <cellStyle name="___King's setup schedule 11-11E. Rev D_Q37CapacityPlanRev0d5_Q37 Budget UPH120_2line Rev1d9_LH Q77 Readiness v1.4.8 9" xfId="4803"/>
    <cellStyle name="___King's setup schedule 11-11E. Rev D_Q37CapacityPlanRev0d5_Q37 Budget UPH120_2line Rev2d3" xfId="4804"/>
    <cellStyle name="___King's setup schedule 11-11E. Rev D_Q37CapacityPlanRev0d5_Q37 Budget UPH120_2line Rev2d3 2" xfId="4805"/>
    <cellStyle name="___King's setup schedule 11-11E. Rev D_Q37CapacityPlanRev0d5_Q37 Budget UPH120_2line Rev2d3 2 2" xfId="4806"/>
    <cellStyle name="___King's setup schedule 11-11E. Rev D_Q37CapacityPlanRev0d5_Q37 Budget UPH120_2line Rev2d3 3" xfId="4807"/>
    <cellStyle name="___King's setup schedule 11-11E. Rev D_Q37CapacityPlanRev0d5_Q37 Budget UPH120_2line Rev2d3 3 2" xfId="4808"/>
    <cellStyle name="___King's setup schedule 11-11E. Rev D_Q37CapacityPlanRev0d5_Q37 Budget UPH120_2line Rev2d3 4" xfId="4809"/>
    <cellStyle name="___King's setup schedule 11-11E. Rev D_Q37CapacityPlanRev0d5_Q37 Budget UPH120_2line Rev2d3 4 2" xfId="4810"/>
    <cellStyle name="___King's setup schedule 11-11E. Rev D_Q37CapacityPlanRev0d5_Q37 Budget UPH120_2line Rev2d3 5" xfId="4811"/>
    <cellStyle name="___King's setup schedule 11-11E. Rev D_Q37CapacityPlanRev0d5_Q37 Budget UPH120_2line Rev2d3 5 2" xfId="4812"/>
    <cellStyle name="___King's setup schedule 11-11E. Rev D_Q37CapacityPlanRev0d5_Q37 Budget UPH120_2line Rev2d3 6" xfId="4813"/>
    <cellStyle name="___King's setup schedule 11-11E. Rev D_Q37CapacityPlanRev0d5_Q37 Budget UPH120_2line Rev2d3 6 2" xfId="4814"/>
    <cellStyle name="___King's setup schedule 11-11E. Rev D_Q37CapacityPlanRev0d5_Q37 Budget UPH120_2line Rev2d3 7" xfId="4815"/>
    <cellStyle name="___King's setup schedule 11-11E. Rev D_Q37CapacityPlanRev0d5_Q37 Budget UPH120_2line Rev2d3 7 2" xfId="4816"/>
    <cellStyle name="___King's setup schedule 11-11E. Rev D_Q37CapacityPlanRev0d5_Q37 Budget UPH120_2line Rev2d3 8" xfId="4817"/>
    <cellStyle name="___King's setup schedule 11-11E. Rev D_Q37CapacityPlanRev0d5_Q37 Budget UPH120_2line Rev2d3 8 2" xfId="4818"/>
    <cellStyle name="___King's setup schedule 11-11E. Rev D_Q37CapacityPlanRev0d5_Q37 Budget UPH120_2line Rev2d3 9" xfId="4819"/>
    <cellStyle name="___King's setup schedule 11-11E. Rev D_Q37CapacityPlanRev0d5_Q37 Budget UPH120_2line Rev2d5" xfId="4820"/>
    <cellStyle name="___King's setup schedule 11-11E. Rev D_Q37CapacityPlanRev0d5_Q37 Budget UPH120_2line Rev2d5 2" xfId="4821"/>
    <cellStyle name="___King's setup schedule 11-11E. Rev D_Q37CapacityPlanRev0d5_Q37 Budget UPH120_2line Rev2d5 2 2" xfId="4822"/>
    <cellStyle name="___King's setup schedule 11-11E. Rev D_Q37CapacityPlanRev0d5_Q37 Budget UPH120_2line Rev2d5 3" xfId="4823"/>
    <cellStyle name="___King's setup schedule 11-11E. Rev D_Q37CapacityPlanRev0d5_Q37 Budget UPH120_2line Rev2d5 3 2" xfId="4824"/>
    <cellStyle name="___King's setup schedule 11-11E. Rev D_Q37CapacityPlanRev0d5_Q37 Budget UPH120_2line Rev2d5 4" xfId="4825"/>
    <cellStyle name="___King's setup schedule 11-11E. Rev D_Q37CapacityPlanRev0d5_Q37 Budget UPH120_2line Rev2d5 4 2" xfId="4826"/>
    <cellStyle name="___King's setup schedule 11-11E. Rev D_Q37CapacityPlanRev0d5_Q37 Budget UPH120_2line Rev2d5 5" xfId="4827"/>
    <cellStyle name="___King's setup schedule 11-11E. Rev D_Q37CapacityPlanRev0d5_Q37 Budget UPH120_2line Rev2d5 5 2" xfId="4828"/>
    <cellStyle name="___King's setup schedule 11-11E. Rev D_Q37CapacityPlanRev0d5_Q37 Budget UPH120_2line Rev2d5 6" xfId="4829"/>
    <cellStyle name="___King's setup schedule 11-11E. Rev D_Q37CapacityPlanRev0d5_Q37 Budget UPH120_2line Rev2d5 6 2" xfId="4830"/>
    <cellStyle name="___King's setup schedule 11-11E. Rev D_Q37CapacityPlanRev0d5_Q37 Budget UPH120_2line Rev2d5 7" xfId="4831"/>
    <cellStyle name="___King's setup schedule 11-11E. Rev D_Q37CapacityPlanRev0d5_Q37 Budget UPH120_2line Rev2d5 7 2" xfId="4832"/>
    <cellStyle name="___King's setup schedule 11-11E. Rev D_Q37CapacityPlanRev0d5_Q37 Budget UPH120_2line Rev2d5 8" xfId="4833"/>
    <cellStyle name="___King's setup schedule 11-11E. Rev D_Q37CapacityPlanRev0d5_Q37 Budget UPH120_2line Rev2d5 8 2" xfId="4834"/>
    <cellStyle name="___King's setup schedule 11-11E. Rev D_Q37CapacityPlanRev0d5_Q37 Budget UPH120_2line Rev2d5 9" xfId="4835"/>
    <cellStyle name="___King's setup schedule 11-11E. Rev D_Q37ProcessUPH100May7Rev1d0" xfId="4836"/>
    <cellStyle name="___King's setup schedule 11-11E. Rev D_Q37ProcessUPH100May7Rev1d0 2" xfId="4837"/>
    <cellStyle name="___King's setup schedule 11-11E. Rev D_Q37ProcessUPH100May7Rev1d0 2 2" xfId="4838"/>
    <cellStyle name="___King's setup schedule 11-11E. Rev D_Q37ProcessUPH100May7Rev1d0 3" xfId="4839"/>
    <cellStyle name="___King's setup schedule 11-11E. Rev D_Q37ProcessUPH100May7Rev1d0 3 2" xfId="4840"/>
    <cellStyle name="___King's setup schedule 11-11E. Rev D_Q37ProcessUPH100May7Rev1d0 4" xfId="4841"/>
    <cellStyle name="___King's setup schedule 11-11E. Rev D_Q37ProcessUPH100May7Rev1d0 4 2" xfId="4842"/>
    <cellStyle name="___King's setup schedule 11-11E. Rev D_Q37ProcessUPH100May7Rev1d0 5" xfId="4843"/>
    <cellStyle name="___King's setup schedule 11-11E. Rev D_Q37ProcessUPH100May7Rev1d0 5 2" xfId="4844"/>
    <cellStyle name="___King's setup schedule 11-11E. Rev D_Q37ProcessUPH100May7Rev1d0 6" xfId="4845"/>
    <cellStyle name="___King's setup schedule 11-11E. Rev D_Q37ProcessUPH100May7Rev1d0 6 2" xfId="4846"/>
    <cellStyle name="___King's setup schedule 11-11E. Rev D_Q37ProcessUPH100May7Rev1d0 7" xfId="4847"/>
    <cellStyle name="___King's setup schedule 11-11E. Rev D_Q37ProcessUPH100May7Rev1d0 7 2" xfId="4848"/>
    <cellStyle name="___King's setup schedule 11-11E. Rev D_Q37ProcessUPH100May7Rev1d0 8" xfId="4849"/>
    <cellStyle name="___King's setup schedule 11-11E. Rev D_Q37ProcessUPH100May7Rev1d0 8 2" xfId="4850"/>
    <cellStyle name="___King's setup schedule 11-11E. Rev D_Q37ProcessUPH100May7Rev1d0 9" xfId="4851"/>
    <cellStyle name="___King's setup schedule 11-11E. Rev D_Q37ProcessUPH100May7Rev1d0_LH Q22 work book " xfId="4852"/>
    <cellStyle name="___King's setup schedule 11-11E. Rev D_Q37ProcessUPH100May7Rev1d0_LH Q22 work book  2" xfId="4853"/>
    <cellStyle name="___King's setup schedule 11-11E. Rev D_Q37ProcessUPH100May7Rev1d0_LH Q22 work book  2 2" xfId="4854"/>
    <cellStyle name="___King's setup schedule 11-11E. Rev D_Q37ProcessUPH100May7Rev1d0_LH Q22 work book  3" xfId="4855"/>
    <cellStyle name="___King's setup schedule 11-11E. Rev D_Q37ProcessUPH100May7Rev1d0_LH Q22 work book  3 2" xfId="4856"/>
    <cellStyle name="___King's setup schedule 11-11E. Rev D_Q37ProcessUPH100May7Rev1d0_LH Q22 work book  4" xfId="4857"/>
    <cellStyle name="___King's setup schedule 11-11E. Rev D_Q37ProcessUPH100May7Rev1d0_LH Q22 work book  4 2" xfId="4858"/>
    <cellStyle name="___King's setup schedule 11-11E. Rev D_Q37ProcessUPH100May7Rev1d0_LH Q22 work book  5" xfId="4859"/>
    <cellStyle name="___King's setup schedule 11-11E. Rev D_Q37ProcessUPH100May7Rev1d0_LH Q22 work book  5 2" xfId="4860"/>
    <cellStyle name="___King's setup schedule 11-11E. Rev D_Q37ProcessUPH100May7Rev1d0_LH Q22 work book  6" xfId="4861"/>
    <cellStyle name="___King's setup schedule 11-11E. Rev D_Q37ProcessUPH100May7Rev1d0_LH Q22 work book  6 2" xfId="4862"/>
    <cellStyle name="___King's setup schedule 11-11E. Rev D_Q37ProcessUPH100May7Rev1d0_LH Q22 work book  7" xfId="4863"/>
    <cellStyle name="___King's setup schedule 11-11E. Rev D_Q37ProcessUPH100May7Rev1d0_LH Q22 work book  7 2" xfId="4864"/>
    <cellStyle name="___King's setup schedule 11-11E. Rev D_Q37ProcessUPH100May7Rev1d0_LH Q22 work book  8" xfId="4865"/>
    <cellStyle name="___King's setup schedule 11-11E. Rev D_Q37ProcessUPH100May7Rev1d0_LH Q22 work book  8 2" xfId="4866"/>
    <cellStyle name="___King's setup schedule 11-11E. Rev D_Q37ProcessUPH100May7Rev1d0_LH Q22 work book  9" xfId="4867"/>
    <cellStyle name="___King's setup schedule 11-11E. Rev D_Q37ProcessUPH100May7Rev1d0_LH Q77 Readiness v1.4.8" xfId="4868"/>
    <cellStyle name="___King's setup schedule 11-11E. Rev D_Q37ProcessUPH100May7Rev1d0_LH Q77 Readiness v1.4.8 2" xfId="4869"/>
    <cellStyle name="___King's setup schedule 11-11E. Rev D_Q37ProcessUPH100May7Rev1d0_LH Q77 Readiness v1.4.8 2 2" xfId="4870"/>
    <cellStyle name="___King's setup schedule 11-11E. Rev D_Q37ProcessUPH100May7Rev1d0_LH Q77 Readiness v1.4.8 3" xfId="4871"/>
    <cellStyle name="___King's setup schedule 11-11E. Rev D_Q37ProcessUPH100May7Rev1d0_LH Q77 Readiness v1.4.8 3 2" xfId="4872"/>
    <cellStyle name="___King's setup schedule 11-11E. Rev D_Q37ProcessUPH100May7Rev1d0_LH Q77 Readiness v1.4.8 4" xfId="4873"/>
    <cellStyle name="___King's setup schedule 11-11E. Rev D_Q37ProcessUPH100May7Rev1d0_LH Q77 Readiness v1.4.8 4 2" xfId="4874"/>
    <cellStyle name="___King's setup schedule 11-11E. Rev D_Q37ProcessUPH100May7Rev1d0_LH Q77 Readiness v1.4.8 5" xfId="4875"/>
    <cellStyle name="___King's setup schedule 11-11E. Rev D_Q37ProcessUPH100May7Rev1d0_LH Q77 Readiness v1.4.8 5 2" xfId="4876"/>
    <cellStyle name="___King's setup schedule 11-11E. Rev D_Q37ProcessUPH100May7Rev1d0_LH Q77 Readiness v1.4.8 6" xfId="4877"/>
    <cellStyle name="___King's setup schedule 11-11E. Rev D_Q37ProcessUPH100May7Rev1d0_LH Q77 Readiness v1.4.8 6 2" xfId="4878"/>
    <cellStyle name="___King's setup schedule 11-11E. Rev D_Q37ProcessUPH100May7Rev1d0_LH Q77 Readiness v1.4.8 7" xfId="4879"/>
    <cellStyle name="___King's setup schedule 11-11E. Rev D_Q37ProcessUPH100May7Rev1d0_LH Q77 Readiness v1.4.8 7 2" xfId="4880"/>
    <cellStyle name="___King's setup schedule 11-11E. Rev D_Q37ProcessUPH100May7Rev1d0_LH Q77 Readiness v1.4.8 8" xfId="4881"/>
    <cellStyle name="___King's setup schedule 11-11E. Rev D_Q37ProcessUPH100May7Rev1d0_LH Q77 Readiness v1.4.8 8 2" xfId="4882"/>
    <cellStyle name="___King's setup schedule 11-11E. Rev D_Q37ProcessUPH100May7Rev1d0_LH Q77 Readiness v1.4.8 9" xfId="4883"/>
    <cellStyle name="___King's setup schedule 11-11E. Rev D_Q37ProcessUPH100May7Rev1d0_Q37 Budget UPH120_2line Rev1d9" xfId="4884"/>
    <cellStyle name="___King's setup schedule 11-11E. Rev D_Q37ProcessUPH100May7Rev1d0_Q37 Budget UPH120_2line Rev1d9 2" xfId="4885"/>
    <cellStyle name="___King's setup schedule 11-11E. Rev D_Q37ProcessUPH100May7Rev1d0_Q37 Budget UPH120_2line Rev1d9 2 2" xfId="4886"/>
    <cellStyle name="___King's setup schedule 11-11E. Rev D_Q37ProcessUPH100May7Rev1d0_Q37 Budget UPH120_2line Rev1d9 3" xfId="4887"/>
    <cellStyle name="___King's setup schedule 11-11E. Rev D_Q37ProcessUPH100May7Rev1d0_Q37 Budget UPH120_2line Rev1d9 3 2" xfId="4888"/>
    <cellStyle name="___King's setup schedule 11-11E. Rev D_Q37ProcessUPH100May7Rev1d0_Q37 Budget UPH120_2line Rev1d9 4" xfId="4889"/>
    <cellStyle name="___King's setup schedule 11-11E. Rev D_Q37ProcessUPH100May7Rev1d0_Q37 Budget UPH120_2line Rev1d9 4 2" xfId="4890"/>
    <cellStyle name="___King's setup schedule 11-11E. Rev D_Q37ProcessUPH100May7Rev1d0_Q37 Budget UPH120_2line Rev1d9 5" xfId="4891"/>
    <cellStyle name="___King's setup schedule 11-11E. Rev D_Q37ProcessUPH100May7Rev1d0_Q37 Budget UPH120_2line Rev1d9 5 2" xfId="4892"/>
    <cellStyle name="___King's setup schedule 11-11E. Rev D_Q37ProcessUPH100May7Rev1d0_Q37 Budget UPH120_2line Rev1d9 6" xfId="4893"/>
    <cellStyle name="___King's setup schedule 11-11E. Rev D_Q37ProcessUPH100May7Rev1d0_Q37 Budget UPH120_2line Rev1d9 6 2" xfId="4894"/>
    <cellStyle name="___King's setup schedule 11-11E. Rev D_Q37ProcessUPH100May7Rev1d0_Q37 Budget UPH120_2line Rev1d9 7" xfId="4895"/>
    <cellStyle name="___King's setup schedule 11-11E. Rev D_Q37ProcessUPH100May7Rev1d0_Q37 Budget UPH120_2line Rev1d9 7 2" xfId="4896"/>
    <cellStyle name="___King's setup schedule 11-11E. Rev D_Q37ProcessUPH100May7Rev1d0_Q37 Budget UPH120_2line Rev1d9 8" xfId="4897"/>
    <cellStyle name="___King's setup schedule 11-11E. Rev D_Q37ProcessUPH100May7Rev1d0_Q37 Budget UPH120_2line Rev1d9 8 2" xfId="4898"/>
    <cellStyle name="___King's setup schedule 11-11E. Rev D_Q37ProcessUPH100May7Rev1d0_Q37 Budget UPH120_2line Rev1d9 9" xfId="4899"/>
    <cellStyle name="___King's setup schedule 11-11E. Rev D_Q37ProcessUPH100May7Rev1d0_Q37 Budget UPH120_2line Rev1d9_LH Q22 work book " xfId="4900"/>
    <cellStyle name="___King's setup schedule 11-11E. Rev D_Q37ProcessUPH100May7Rev1d0_Q37 Budget UPH120_2line Rev1d9_LH Q22 work book  2" xfId="4901"/>
    <cellStyle name="___King's setup schedule 11-11E. Rev D_Q37ProcessUPH100May7Rev1d0_Q37 Budget UPH120_2line Rev1d9_LH Q22 work book  2 2" xfId="4902"/>
    <cellStyle name="___King's setup schedule 11-11E. Rev D_Q37ProcessUPH100May7Rev1d0_Q37 Budget UPH120_2line Rev1d9_LH Q22 work book  3" xfId="4903"/>
    <cellStyle name="___King's setup schedule 11-11E. Rev D_Q37ProcessUPH100May7Rev1d0_Q37 Budget UPH120_2line Rev1d9_LH Q22 work book  3 2" xfId="4904"/>
    <cellStyle name="___King's setup schedule 11-11E. Rev D_Q37ProcessUPH100May7Rev1d0_Q37 Budget UPH120_2line Rev1d9_LH Q22 work book  4" xfId="4905"/>
    <cellStyle name="___King's setup schedule 11-11E. Rev D_Q37ProcessUPH100May7Rev1d0_Q37 Budget UPH120_2line Rev1d9_LH Q22 work book  4 2" xfId="4906"/>
    <cellStyle name="___King's setup schedule 11-11E. Rev D_Q37ProcessUPH100May7Rev1d0_Q37 Budget UPH120_2line Rev1d9_LH Q22 work book  5" xfId="4907"/>
    <cellStyle name="___King's setup schedule 11-11E. Rev D_Q37ProcessUPH100May7Rev1d0_Q37 Budget UPH120_2line Rev1d9_LH Q22 work book  5 2" xfId="4908"/>
    <cellStyle name="___King's setup schedule 11-11E. Rev D_Q37ProcessUPH100May7Rev1d0_Q37 Budget UPH120_2line Rev1d9_LH Q22 work book  6" xfId="4909"/>
    <cellStyle name="___King's setup schedule 11-11E. Rev D_Q37ProcessUPH100May7Rev1d0_Q37 Budget UPH120_2line Rev1d9_LH Q22 work book  6 2" xfId="4910"/>
    <cellStyle name="___King's setup schedule 11-11E. Rev D_Q37ProcessUPH100May7Rev1d0_Q37 Budget UPH120_2line Rev1d9_LH Q22 work book  7" xfId="4911"/>
    <cellStyle name="___King's setup schedule 11-11E. Rev D_Q37ProcessUPH100May7Rev1d0_Q37 Budget UPH120_2line Rev1d9_LH Q22 work book  7 2" xfId="4912"/>
    <cellStyle name="___King's setup schedule 11-11E. Rev D_Q37ProcessUPH100May7Rev1d0_Q37 Budget UPH120_2line Rev1d9_LH Q22 work book  8" xfId="4913"/>
    <cellStyle name="___King's setup schedule 11-11E. Rev D_Q37ProcessUPH100May7Rev1d0_Q37 Budget UPH120_2line Rev1d9_LH Q22 work book  8 2" xfId="4914"/>
    <cellStyle name="___King's setup schedule 11-11E. Rev D_Q37ProcessUPH100May7Rev1d0_Q37 Budget UPH120_2line Rev1d9_LH Q22 work book  9" xfId="4915"/>
    <cellStyle name="___King's setup schedule 11-11E. Rev D_Q37ProcessUPH100May7Rev1d0_Q37 Budget UPH120_2line Rev1d9_LH Q77 Readiness v1.4.8" xfId="4916"/>
    <cellStyle name="___King's setup schedule 11-11E. Rev D_Q37ProcessUPH100May7Rev1d0_Q37 Budget UPH120_2line Rev1d9_LH Q77 Readiness v1.4.8 2" xfId="4917"/>
    <cellStyle name="___King's setup schedule 11-11E. Rev D_Q37ProcessUPH100May7Rev1d0_Q37 Budget UPH120_2line Rev1d9_LH Q77 Readiness v1.4.8 2 2" xfId="4918"/>
    <cellStyle name="___King's setup schedule 11-11E. Rev D_Q37ProcessUPH100May7Rev1d0_Q37 Budget UPH120_2line Rev1d9_LH Q77 Readiness v1.4.8 3" xfId="4919"/>
    <cellStyle name="___King's setup schedule 11-11E. Rev D_Q37ProcessUPH100May7Rev1d0_Q37 Budget UPH120_2line Rev1d9_LH Q77 Readiness v1.4.8 3 2" xfId="4920"/>
    <cellStyle name="___King's setup schedule 11-11E. Rev D_Q37ProcessUPH100May7Rev1d0_Q37 Budget UPH120_2line Rev1d9_LH Q77 Readiness v1.4.8 4" xfId="4921"/>
    <cellStyle name="___King's setup schedule 11-11E. Rev D_Q37ProcessUPH100May7Rev1d0_Q37 Budget UPH120_2line Rev1d9_LH Q77 Readiness v1.4.8 4 2" xfId="4922"/>
    <cellStyle name="___King's setup schedule 11-11E. Rev D_Q37ProcessUPH100May7Rev1d0_Q37 Budget UPH120_2line Rev1d9_LH Q77 Readiness v1.4.8 5" xfId="4923"/>
    <cellStyle name="___King's setup schedule 11-11E. Rev D_Q37ProcessUPH100May7Rev1d0_Q37 Budget UPH120_2line Rev1d9_LH Q77 Readiness v1.4.8 5 2" xfId="4924"/>
    <cellStyle name="___King's setup schedule 11-11E. Rev D_Q37ProcessUPH100May7Rev1d0_Q37 Budget UPH120_2line Rev1d9_LH Q77 Readiness v1.4.8 6" xfId="4925"/>
    <cellStyle name="___King's setup schedule 11-11E. Rev D_Q37ProcessUPH100May7Rev1d0_Q37 Budget UPH120_2line Rev1d9_LH Q77 Readiness v1.4.8 6 2" xfId="4926"/>
    <cellStyle name="___King's setup schedule 11-11E. Rev D_Q37ProcessUPH100May7Rev1d0_Q37 Budget UPH120_2line Rev1d9_LH Q77 Readiness v1.4.8 7" xfId="4927"/>
    <cellStyle name="___King's setup schedule 11-11E. Rev D_Q37ProcessUPH100May7Rev1d0_Q37 Budget UPH120_2line Rev1d9_LH Q77 Readiness v1.4.8 7 2" xfId="4928"/>
    <cellStyle name="___King's setup schedule 11-11E. Rev D_Q37ProcessUPH100May7Rev1d0_Q37 Budget UPH120_2line Rev1d9_LH Q77 Readiness v1.4.8 8" xfId="4929"/>
    <cellStyle name="___King's setup schedule 11-11E. Rev D_Q37ProcessUPH100May7Rev1d0_Q37 Budget UPH120_2line Rev1d9_LH Q77 Readiness v1.4.8 8 2" xfId="4930"/>
    <cellStyle name="___King's setup schedule 11-11E. Rev D_Q37ProcessUPH100May7Rev1d0_Q37 Budget UPH120_2line Rev1d9_LH Q77 Readiness v1.4.8 9" xfId="4931"/>
    <cellStyle name="___King's setup schedule 11-11E. Rev D_Q37ProcessUPH100May7Rev1d0_Q37 Budget UPH120_2line Rev2d3" xfId="4932"/>
    <cellStyle name="___King's setup schedule 11-11E. Rev D_Q37ProcessUPH100May7Rev1d0_Q37 Budget UPH120_2line Rev2d3 2" xfId="4933"/>
    <cellStyle name="___King's setup schedule 11-11E. Rev D_Q37ProcessUPH100May7Rev1d0_Q37 Budget UPH120_2line Rev2d3 2 2" xfId="4934"/>
    <cellStyle name="___King's setup schedule 11-11E. Rev D_Q37ProcessUPH100May7Rev1d0_Q37 Budget UPH120_2line Rev2d3 3" xfId="4935"/>
    <cellStyle name="___King's setup schedule 11-11E. Rev D_Q37ProcessUPH100May7Rev1d0_Q37 Budget UPH120_2line Rev2d3 3 2" xfId="4936"/>
    <cellStyle name="___King's setup schedule 11-11E. Rev D_Q37ProcessUPH100May7Rev1d0_Q37 Budget UPH120_2line Rev2d3 4" xfId="4937"/>
    <cellStyle name="___King's setup schedule 11-11E. Rev D_Q37ProcessUPH100May7Rev1d0_Q37 Budget UPH120_2line Rev2d3 4 2" xfId="4938"/>
    <cellStyle name="___King's setup schedule 11-11E. Rev D_Q37ProcessUPH100May7Rev1d0_Q37 Budget UPH120_2line Rev2d3 5" xfId="4939"/>
    <cellStyle name="___King's setup schedule 11-11E. Rev D_Q37ProcessUPH100May7Rev1d0_Q37 Budget UPH120_2line Rev2d3 5 2" xfId="4940"/>
    <cellStyle name="___King's setup schedule 11-11E. Rev D_Q37ProcessUPH100May7Rev1d0_Q37 Budget UPH120_2line Rev2d3 6" xfId="4941"/>
    <cellStyle name="___King's setup schedule 11-11E. Rev D_Q37ProcessUPH100May7Rev1d0_Q37 Budget UPH120_2line Rev2d3 6 2" xfId="4942"/>
    <cellStyle name="___King's setup schedule 11-11E. Rev D_Q37ProcessUPH100May7Rev1d0_Q37 Budget UPH120_2line Rev2d3 7" xfId="4943"/>
    <cellStyle name="___King's setup schedule 11-11E. Rev D_Q37ProcessUPH100May7Rev1d0_Q37 Budget UPH120_2line Rev2d3 7 2" xfId="4944"/>
    <cellStyle name="___King's setup schedule 11-11E. Rev D_Q37ProcessUPH100May7Rev1d0_Q37 Budget UPH120_2line Rev2d3 8" xfId="4945"/>
    <cellStyle name="___King's setup schedule 11-11E. Rev D_Q37ProcessUPH100May7Rev1d0_Q37 Budget UPH120_2line Rev2d3 8 2" xfId="4946"/>
    <cellStyle name="___King's setup schedule 11-11E. Rev D_Q37ProcessUPH100May7Rev1d0_Q37 Budget UPH120_2line Rev2d3 9" xfId="4947"/>
    <cellStyle name="___King's setup schedule 11-11E. Rev D_Q37ProcessUPH100May7Rev1d0_Q37 Budget UPH120_2line Rev2d5" xfId="4948"/>
    <cellStyle name="___King's setup schedule 11-11E. Rev D_Q37ProcessUPH100May7Rev1d0_Q37 Budget UPH120_2line Rev2d5 2" xfId="4949"/>
    <cellStyle name="___King's setup schedule 11-11E. Rev D_Q37ProcessUPH100May7Rev1d0_Q37 Budget UPH120_2line Rev2d5 2 2" xfId="4950"/>
    <cellStyle name="___King's setup schedule 11-11E. Rev D_Q37ProcessUPH100May7Rev1d0_Q37 Budget UPH120_2line Rev2d5 3" xfId="4951"/>
    <cellStyle name="___King's setup schedule 11-11E. Rev D_Q37ProcessUPH100May7Rev1d0_Q37 Budget UPH120_2line Rev2d5 3 2" xfId="4952"/>
    <cellStyle name="___King's setup schedule 11-11E. Rev D_Q37ProcessUPH100May7Rev1d0_Q37 Budget UPH120_2line Rev2d5 4" xfId="4953"/>
    <cellStyle name="___King's setup schedule 11-11E. Rev D_Q37ProcessUPH100May7Rev1d0_Q37 Budget UPH120_2line Rev2d5 4 2" xfId="4954"/>
    <cellStyle name="___King's setup schedule 11-11E. Rev D_Q37ProcessUPH100May7Rev1d0_Q37 Budget UPH120_2line Rev2d5 5" xfId="4955"/>
    <cellStyle name="___King's setup schedule 11-11E. Rev D_Q37ProcessUPH100May7Rev1d0_Q37 Budget UPH120_2line Rev2d5 5 2" xfId="4956"/>
    <cellStyle name="___King's setup schedule 11-11E. Rev D_Q37ProcessUPH100May7Rev1d0_Q37 Budget UPH120_2line Rev2d5 6" xfId="4957"/>
    <cellStyle name="___King's setup schedule 11-11E. Rev D_Q37ProcessUPH100May7Rev1d0_Q37 Budget UPH120_2line Rev2d5 6 2" xfId="4958"/>
    <cellStyle name="___King's setup schedule 11-11E. Rev D_Q37ProcessUPH100May7Rev1d0_Q37 Budget UPH120_2line Rev2d5 7" xfId="4959"/>
    <cellStyle name="___King's setup schedule 11-11E. Rev D_Q37ProcessUPH100May7Rev1d0_Q37 Budget UPH120_2line Rev2d5 7 2" xfId="4960"/>
    <cellStyle name="___King's setup schedule 11-11E. Rev D_Q37ProcessUPH100May7Rev1d0_Q37 Budget UPH120_2line Rev2d5 8" xfId="4961"/>
    <cellStyle name="___King's setup schedule 11-11E. Rev D_Q37ProcessUPH100May7Rev1d0_Q37 Budget UPH120_2line Rev2d5 8 2" xfId="4962"/>
    <cellStyle name="___King's setup schedule 11-11E. Rev D_Q37ProcessUPH100May7Rev1d0_Q37 Budget UPH120_2line Rev2d5 9" xfId="4963"/>
    <cellStyle name="___King's setup schedule 11-11E. Rev D_Q37ProcessUPH150_20030426" xfId="4964"/>
    <cellStyle name="___King's setup schedule 11-11E. Rev D_Q37ProcessUPH150_20030426 2" xfId="4965"/>
    <cellStyle name="___King's setup schedule 11-11E. Rev D_Q37ProcessUPH150_20030426 2 2" xfId="4966"/>
    <cellStyle name="___King's setup schedule 11-11E. Rev D_Q37ProcessUPH150_20030426 3" xfId="4967"/>
    <cellStyle name="___King's setup schedule 11-11E. Rev D_Q37ProcessUPH150_20030426 3 2" xfId="4968"/>
    <cellStyle name="___King's setup schedule 11-11E. Rev D_Q37ProcessUPH150_20030426 4" xfId="4969"/>
    <cellStyle name="___King's setup schedule 11-11E. Rev D_Q37ProcessUPH150_20030426 4 2" xfId="4970"/>
    <cellStyle name="___King's setup schedule 11-11E. Rev D_Q37ProcessUPH150_20030426 5" xfId="4971"/>
    <cellStyle name="___King's setup schedule 11-11E. Rev D_Q37ProcessUPH150_20030426 5 2" xfId="4972"/>
    <cellStyle name="___King's setup schedule 11-11E. Rev D_Q37ProcessUPH150_20030426 6" xfId="4973"/>
    <cellStyle name="___King's setup schedule 11-11E. Rev D_Q37ProcessUPH150_20030426 6 2" xfId="4974"/>
    <cellStyle name="___King's setup schedule 11-11E. Rev D_Q37ProcessUPH150_20030426 7" xfId="4975"/>
    <cellStyle name="___King's setup schedule 11-11E. Rev D_Q37ProcessUPH150_20030426 7 2" xfId="4976"/>
    <cellStyle name="___King's setup schedule 11-11E. Rev D_Q37ProcessUPH150_20030426 8" xfId="4977"/>
    <cellStyle name="___King's setup schedule 11-11E. Rev D_Q37ProcessUPH150_20030426 8 2" xfId="4978"/>
    <cellStyle name="___King's setup schedule 11-11E. Rev D_Q37ProcessUPH150_20030426 9" xfId="4979"/>
    <cellStyle name="___King's setup schedule 11-11E. Rev D_Q37ProcessUPH150_20030426_LH Q22 work book " xfId="4980"/>
    <cellStyle name="___King's setup schedule 11-11E. Rev D_Q37ProcessUPH150_20030426_LH Q22 work book  2" xfId="4981"/>
    <cellStyle name="___King's setup schedule 11-11E. Rev D_Q37ProcessUPH150_20030426_LH Q22 work book  2 2" xfId="4982"/>
    <cellStyle name="___King's setup schedule 11-11E. Rev D_Q37ProcessUPH150_20030426_LH Q22 work book  3" xfId="4983"/>
    <cellStyle name="___King's setup schedule 11-11E. Rev D_Q37ProcessUPH150_20030426_LH Q22 work book  3 2" xfId="4984"/>
    <cellStyle name="___King's setup schedule 11-11E. Rev D_Q37ProcessUPH150_20030426_LH Q22 work book  4" xfId="4985"/>
    <cellStyle name="___King's setup schedule 11-11E. Rev D_Q37ProcessUPH150_20030426_LH Q22 work book  4 2" xfId="4986"/>
    <cellStyle name="___King's setup schedule 11-11E. Rev D_Q37ProcessUPH150_20030426_LH Q22 work book  5" xfId="4987"/>
    <cellStyle name="___King's setup schedule 11-11E. Rev D_Q37ProcessUPH150_20030426_LH Q22 work book  5 2" xfId="4988"/>
    <cellStyle name="___King's setup schedule 11-11E. Rev D_Q37ProcessUPH150_20030426_LH Q22 work book  6" xfId="4989"/>
    <cellStyle name="___King's setup schedule 11-11E. Rev D_Q37ProcessUPH150_20030426_LH Q22 work book  6 2" xfId="4990"/>
    <cellStyle name="___King's setup schedule 11-11E. Rev D_Q37ProcessUPH150_20030426_LH Q22 work book  7" xfId="4991"/>
    <cellStyle name="___King's setup schedule 11-11E. Rev D_Q37ProcessUPH150_20030426_LH Q22 work book  7 2" xfId="4992"/>
    <cellStyle name="___King's setup schedule 11-11E. Rev D_Q37ProcessUPH150_20030426_LH Q22 work book  8" xfId="4993"/>
    <cellStyle name="___King's setup schedule 11-11E. Rev D_Q37ProcessUPH150_20030426_LH Q22 work book  8 2" xfId="4994"/>
    <cellStyle name="___King's setup schedule 11-11E. Rev D_Q37ProcessUPH150_20030426_LH Q22 work book  9" xfId="4995"/>
    <cellStyle name="___King's setup schedule 11-11E. Rev D_Q37ProcessUPH150_20030426_LH Q77 Readiness v1.4.8" xfId="4996"/>
    <cellStyle name="___King's setup schedule 11-11E. Rev D_Q37ProcessUPH150_20030426_LH Q77 Readiness v1.4.8 2" xfId="4997"/>
    <cellStyle name="___King's setup schedule 11-11E. Rev D_Q37ProcessUPH150_20030426_LH Q77 Readiness v1.4.8 2 2" xfId="4998"/>
    <cellStyle name="___King's setup schedule 11-11E. Rev D_Q37ProcessUPH150_20030426_LH Q77 Readiness v1.4.8 3" xfId="4999"/>
    <cellStyle name="___King's setup schedule 11-11E. Rev D_Q37ProcessUPH150_20030426_LH Q77 Readiness v1.4.8 3 2" xfId="5000"/>
    <cellStyle name="___King's setup schedule 11-11E. Rev D_Q37ProcessUPH150_20030426_LH Q77 Readiness v1.4.8 4" xfId="5001"/>
    <cellStyle name="___King's setup schedule 11-11E. Rev D_Q37ProcessUPH150_20030426_LH Q77 Readiness v1.4.8 4 2" xfId="5002"/>
    <cellStyle name="___King's setup schedule 11-11E. Rev D_Q37ProcessUPH150_20030426_LH Q77 Readiness v1.4.8 5" xfId="5003"/>
    <cellStyle name="___King's setup schedule 11-11E. Rev D_Q37ProcessUPH150_20030426_LH Q77 Readiness v1.4.8 5 2" xfId="5004"/>
    <cellStyle name="___King's setup schedule 11-11E. Rev D_Q37ProcessUPH150_20030426_LH Q77 Readiness v1.4.8 6" xfId="5005"/>
    <cellStyle name="___King's setup schedule 11-11E. Rev D_Q37ProcessUPH150_20030426_LH Q77 Readiness v1.4.8 6 2" xfId="5006"/>
    <cellStyle name="___King's setup schedule 11-11E. Rev D_Q37ProcessUPH150_20030426_LH Q77 Readiness v1.4.8 7" xfId="5007"/>
    <cellStyle name="___King's setup schedule 11-11E. Rev D_Q37ProcessUPH150_20030426_LH Q77 Readiness v1.4.8 7 2" xfId="5008"/>
    <cellStyle name="___King's setup schedule 11-11E. Rev D_Q37ProcessUPH150_20030426_LH Q77 Readiness v1.4.8 8" xfId="5009"/>
    <cellStyle name="___King's setup schedule 11-11E. Rev D_Q37ProcessUPH150_20030426_LH Q77 Readiness v1.4.8 8 2" xfId="5010"/>
    <cellStyle name="___King's setup schedule 11-11E. Rev D_Q37ProcessUPH150_20030426_LH Q77 Readiness v1.4.8 9" xfId="5011"/>
    <cellStyle name="___King's setup schedule 11-11E. Rev D_Q37ProcessUPH150_20030426_Q37 Budget UPH120_2line Rev1d9" xfId="5012"/>
    <cellStyle name="___King's setup schedule 11-11E. Rev D_Q37ProcessUPH150_20030426_Q37 Budget UPH120_2line Rev1d9 2" xfId="5013"/>
    <cellStyle name="___King's setup schedule 11-11E. Rev D_Q37ProcessUPH150_20030426_Q37 Budget UPH120_2line Rev1d9 2 2" xfId="5014"/>
    <cellStyle name="___King's setup schedule 11-11E. Rev D_Q37ProcessUPH150_20030426_Q37 Budget UPH120_2line Rev1d9 3" xfId="5015"/>
    <cellStyle name="___King's setup schedule 11-11E. Rev D_Q37ProcessUPH150_20030426_Q37 Budget UPH120_2line Rev1d9 3 2" xfId="5016"/>
    <cellStyle name="___King's setup schedule 11-11E. Rev D_Q37ProcessUPH150_20030426_Q37 Budget UPH120_2line Rev1d9 4" xfId="5017"/>
    <cellStyle name="___King's setup schedule 11-11E. Rev D_Q37ProcessUPH150_20030426_Q37 Budget UPH120_2line Rev1d9 4 2" xfId="5018"/>
    <cellStyle name="___King's setup schedule 11-11E. Rev D_Q37ProcessUPH150_20030426_Q37 Budget UPH120_2line Rev1d9 5" xfId="5019"/>
    <cellStyle name="___King's setup schedule 11-11E. Rev D_Q37ProcessUPH150_20030426_Q37 Budget UPH120_2line Rev1d9 5 2" xfId="5020"/>
    <cellStyle name="___King's setup schedule 11-11E. Rev D_Q37ProcessUPH150_20030426_Q37 Budget UPH120_2line Rev1d9 6" xfId="5021"/>
    <cellStyle name="___King's setup schedule 11-11E. Rev D_Q37ProcessUPH150_20030426_Q37 Budget UPH120_2line Rev1d9 6 2" xfId="5022"/>
    <cellStyle name="___King's setup schedule 11-11E. Rev D_Q37ProcessUPH150_20030426_Q37 Budget UPH120_2line Rev1d9 7" xfId="5023"/>
    <cellStyle name="___King's setup schedule 11-11E. Rev D_Q37ProcessUPH150_20030426_Q37 Budget UPH120_2line Rev1d9 7 2" xfId="5024"/>
    <cellStyle name="___King's setup schedule 11-11E. Rev D_Q37ProcessUPH150_20030426_Q37 Budget UPH120_2line Rev1d9 8" xfId="5025"/>
    <cellStyle name="___King's setup schedule 11-11E. Rev D_Q37ProcessUPH150_20030426_Q37 Budget UPH120_2line Rev1d9 8 2" xfId="5026"/>
    <cellStyle name="___King's setup schedule 11-11E. Rev D_Q37ProcessUPH150_20030426_Q37 Budget UPH120_2line Rev1d9 9" xfId="5027"/>
    <cellStyle name="___King's setup schedule 11-11E. Rev D_Q37ProcessUPH150_20030426_Q37 Budget UPH120_2line Rev1d9_LH Q22 work book " xfId="5028"/>
    <cellStyle name="___King's setup schedule 11-11E. Rev D_Q37ProcessUPH150_20030426_Q37 Budget UPH120_2line Rev1d9_LH Q22 work book  2" xfId="5029"/>
    <cellStyle name="___King's setup schedule 11-11E. Rev D_Q37ProcessUPH150_20030426_Q37 Budget UPH120_2line Rev1d9_LH Q22 work book  2 2" xfId="5030"/>
    <cellStyle name="___King's setup schedule 11-11E. Rev D_Q37ProcessUPH150_20030426_Q37 Budget UPH120_2line Rev1d9_LH Q22 work book  3" xfId="5031"/>
    <cellStyle name="___King's setup schedule 11-11E. Rev D_Q37ProcessUPH150_20030426_Q37 Budget UPH120_2line Rev1d9_LH Q22 work book  3 2" xfId="5032"/>
    <cellStyle name="___King's setup schedule 11-11E. Rev D_Q37ProcessUPH150_20030426_Q37 Budget UPH120_2line Rev1d9_LH Q22 work book  4" xfId="5033"/>
    <cellStyle name="___King's setup schedule 11-11E. Rev D_Q37ProcessUPH150_20030426_Q37 Budget UPH120_2line Rev1d9_LH Q22 work book  4 2" xfId="5034"/>
    <cellStyle name="___King's setup schedule 11-11E. Rev D_Q37ProcessUPH150_20030426_Q37 Budget UPH120_2line Rev1d9_LH Q22 work book  5" xfId="5035"/>
    <cellStyle name="___King's setup schedule 11-11E. Rev D_Q37ProcessUPH150_20030426_Q37 Budget UPH120_2line Rev1d9_LH Q22 work book  5 2" xfId="5036"/>
    <cellStyle name="___King's setup schedule 11-11E. Rev D_Q37ProcessUPH150_20030426_Q37 Budget UPH120_2line Rev1d9_LH Q22 work book  6" xfId="5037"/>
    <cellStyle name="___King's setup schedule 11-11E. Rev D_Q37ProcessUPH150_20030426_Q37 Budget UPH120_2line Rev1d9_LH Q22 work book  6 2" xfId="5038"/>
    <cellStyle name="___King's setup schedule 11-11E. Rev D_Q37ProcessUPH150_20030426_Q37 Budget UPH120_2line Rev1d9_LH Q22 work book  7" xfId="5039"/>
    <cellStyle name="___King's setup schedule 11-11E. Rev D_Q37ProcessUPH150_20030426_Q37 Budget UPH120_2line Rev1d9_LH Q22 work book  7 2" xfId="5040"/>
    <cellStyle name="___King's setup schedule 11-11E. Rev D_Q37ProcessUPH150_20030426_Q37 Budget UPH120_2line Rev1d9_LH Q22 work book  8" xfId="5041"/>
    <cellStyle name="___King's setup schedule 11-11E. Rev D_Q37ProcessUPH150_20030426_Q37 Budget UPH120_2line Rev1d9_LH Q22 work book  8 2" xfId="5042"/>
    <cellStyle name="___King's setup schedule 11-11E. Rev D_Q37ProcessUPH150_20030426_Q37 Budget UPH120_2line Rev1d9_LH Q22 work book  9" xfId="5043"/>
    <cellStyle name="___King's setup schedule 11-11E. Rev D_Q37ProcessUPH150_20030426_Q37 Budget UPH120_2line Rev1d9_LH Q77 Readiness v1.4.8" xfId="5044"/>
    <cellStyle name="___King's setup schedule 11-11E. Rev D_Q37ProcessUPH150_20030426_Q37 Budget UPH120_2line Rev1d9_LH Q77 Readiness v1.4.8 2" xfId="5045"/>
    <cellStyle name="___King's setup schedule 11-11E. Rev D_Q37ProcessUPH150_20030426_Q37 Budget UPH120_2line Rev1d9_LH Q77 Readiness v1.4.8 2 2" xfId="5046"/>
    <cellStyle name="___King's setup schedule 11-11E. Rev D_Q37ProcessUPH150_20030426_Q37 Budget UPH120_2line Rev1d9_LH Q77 Readiness v1.4.8 3" xfId="5047"/>
    <cellStyle name="___King's setup schedule 11-11E. Rev D_Q37ProcessUPH150_20030426_Q37 Budget UPH120_2line Rev1d9_LH Q77 Readiness v1.4.8 3 2" xfId="5048"/>
    <cellStyle name="___King's setup schedule 11-11E. Rev D_Q37ProcessUPH150_20030426_Q37 Budget UPH120_2line Rev1d9_LH Q77 Readiness v1.4.8 4" xfId="5049"/>
    <cellStyle name="___King's setup schedule 11-11E. Rev D_Q37ProcessUPH150_20030426_Q37 Budget UPH120_2line Rev1d9_LH Q77 Readiness v1.4.8 4 2" xfId="5050"/>
    <cellStyle name="___King's setup schedule 11-11E. Rev D_Q37ProcessUPH150_20030426_Q37 Budget UPH120_2line Rev1d9_LH Q77 Readiness v1.4.8 5" xfId="5051"/>
    <cellStyle name="___King's setup schedule 11-11E. Rev D_Q37ProcessUPH150_20030426_Q37 Budget UPH120_2line Rev1d9_LH Q77 Readiness v1.4.8 5 2" xfId="5052"/>
    <cellStyle name="___King's setup schedule 11-11E. Rev D_Q37ProcessUPH150_20030426_Q37 Budget UPH120_2line Rev1d9_LH Q77 Readiness v1.4.8 6" xfId="5053"/>
    <cellStyle name="___King's setup schedule 11-11E. Rev D_Q37ProcessUPH150_20030426_Q37 Budget UPH120_2line Rev1d9_LH Q77 Readiness v1.4.8 6 2" xfId="5054"/>
    <cellStyle name="___King's setup schedule 11-11E. Rev D_Q37ProcessUPH150_20030426_Q37 Budget UPH120_2line Rev1d9_LH Q77 Readiness v1.4.8 7" xfId="5055"/>
    <cellStyle name="___King's setup schedule 11-11E. Rev D_Q37ProcessUPH150_20030426_Q37 Budget UPH120_2line Rev1d9_LH Q77 Readiness v1.4.8 7 2" xfId="5056"/>
    <cellStyle name="___King's setup schedule 11-11E. Rev D_Q37ProcessUPH150_20030426_Q37 Budget UPH120_2line Rev1d9_LH Q77 Readiness v1.4.8 8" xfId="5057"/>
    <cellStyle name="___King's setup schedule 11-11E. Rev D_Q37ProcessUPH150_20030426_Q37 Budget UPH120_2line Rev1d9_LH Q77 Readiness v1.4.8 8 2" xfId="5058"/>
    <cellStyle name="___King's setup schedule 11-11E. Rev D_Q37ProcessUPH150_20030426_Q37 Budget UPH120_2line Rev1d9_LH Q77 Readiness v1.4.8 9" xfId="5059"/>
    <cellStyle name="___King's setup schedule 11-11E. Rev D_Q37ProcessUPH150_20030426_Q37 Budget UPH120_2line Rev2d3" xfId="5060"/>
    <cellStyle name="___King's setup schedule 11-11E. Rev D_Q37ProcessUPH150_20030426_Q37 Budget UPH120_2line Rev2d3 2" xfId="5061"/>
    <cellStyle name="___King's setup schedule 11-11E. Rev D_Q37ProcessUPH150_20030426_Q37 Budget UPH120_2line Rev2d3 2 2" xfId="5062"/>
    <cellStyle name="___King's setup schedule 11-11E. Rev D_Q37ProcessUPH150_20030426_Q37 Budget UPH120_2line Rev2d3 3" xfId="5063"/>
    <cellStyle name="___King's setup schedule 11-11E. Rev D_Q37ProcessUPH150_20030426_Q37 Budget UPH120_2line Rev2d3 3 2" xfId="5064"/>
    <cellStyle name="___King's setup schedule 11-11E. Rev D_Q37ProcessUPH150_20030426_Q37 Budget UPH120_2line Rev2d3 4" xfId="5065"/>
    <cellStyle name="___King's setup schedule 11-11E. Rev D_Q37ProcessUPH150_20030426_Q37 Budget UPH120_2line Rev2d3 4 2" xfId="5066"/>
    <cellStyle name="___King's setup schedule 11-11E. Rev D_Q37ProcessUPH150_20030426_Q37 Budget UPH120_2line Rev2d3 5" xfId="5067"/>
    <cellStyle name="___King's setup schedule 11-11E. Rev D_Q37ProcessUPH150_20030426_Q37 Budget UPH120_2line Rev2d3 5 2" xfId="5068"/>
    <cellStyle name="___King's setup schedule 11-11E. Rev D_Q37ProcessUPH150_20030426_Q37 Budget UPH120_2line Rev2d3 6" xfId="5069"/>
    <cellStyle name="___King's setup schedule 11-11E. Rev D_Q37ProcessUPH150_20030426_Q37 Budget UPH120_2line Rev2d3 6 2" xfId="5070"/>
    <cellStyle name="___King's setup schedule 11-11E. Rev D_Q37ProcessUPH150_20030426_Q37 Budget UPH120_2line Rev2d3 7" xfId="5071"/>
    <cellStyle name="___King's setup schedule 11-11E. Rev D_Q37ProcessUPH150_20030426_Q37 Budget UPH120_2line Rev2d3 7 2" xfId="5072"/>
    <cellStyle name="___King's setup schedule 11-11E. Rev D_Q37ProcessUPH150_20030426_Q37 Budget UPH120_2line Rev2d3 8" xfId="5073"/>
    <cellStyle name="___King's setup schedule 11-11E. Rev D_Q37ProcessUPH150_20030426_Q37 Budget UPH120_2line Rev2d3 8 2" xfId="5074"/>
    <cellStyle name="___King's setup schedule 11-11E. Rev D_Q37ProcessUPH150_20030426_Q37 Budget UPH120_2line Rev2d3 9" xfId="5075"/>
    <cellStyle name="___King's setup schedule 11-11E. Rev D_Q37ProcessUPH150_20030426_Q37 Budget UPH120_2line Rev2d5" xfId="5076"/>
    <cellStyle name="___King's setup schedule 11-11E. Rev D_Q37ProcessUPH150_20030426_Q37 Budget UPH120_2line Rev2d5 2" xfId="5077"/>
    <cellStyle name="___King's setup schedule 11-11E. Rev D_Q37ProcessUPH150_20030426_Q37 Budget UPH120_2line Rev2d5 2 2" xfId="5078"/>
    <cellStyle name="___King's setup schedule 11-11E. Rev D_Q37ProcessUPH150_20030426_Q37 Budget UPH120_2line Rev2d5 3" xfId="5079"/>
    <cellStyle name="___King's setup schedule 11-11E. Rev D_Q37ProcessUPH150_20030426_Q37 Budget UPH120_2line Rev2d5 3 2" xfId="5080"/>
    <cellStyle name="___King's setup schedule 11-11E. Rev D_Q37ProcessUPH150_20030426_Q37 Budget UPH120_2line Rev2d5 4" xfId="5081"/>
    <cellStyle name="___King's setup schedule 11-11E. Rev D_Q37ProcessUPH150_20030426_Q37 Budget UPH120_2line Rev2d5 4 2" xfId="5082"/>
    <cellStyle name="___King's setup schedule 11-11E. Rev D_Q37ProcessUPH150_20030426_Q37 Budget UPH120_2line Rev2d5 5" xfId="5083"/>
    <cellStyle name="___King's setup schedule 11-11E. Rev D_Q37ProcessUPH150_20030426_Q37 Budget UPH120_2line Rev2d5 5 2" xfId="5084"/>
    <cellStyle name="___King's setup schedule 11-11E. Rev D_Q37ProcessUPH150_20030426_Q37 Budget UPH120_2line Rev2d5 6" xfId="5085"/>
    <cellStyle name="___King's setup schedule 11-11E. Rev D_Q37ProcessUPH150_20030426_Q37 Budget UPH120_2line Rev2d5 6 2" xfId="5086"/>
    <cellStyle name="___King's setup schedule 11-11E. Rev D_Q37ProcessUPH150_20030426_Q37 Budget UPH120_2line Rev2d5 7" xfId="5087"/>
    <cellStyle name="___King's setup schedule 11-11E. Rev D_Q37ProcessUPH150_20030426_Q37 Budget UPH120_2line Rev2d5 7 2" xfId="5088"/>
    <cellStyle name="___King's setup schedule 11-11E. Rev D_Q37ProcessUPH150_20030426_Q37 Budget UPH120_2line Rev2d5 8" xfId="5089"/>
    <cellStyle name="___King's setup schedule 11-11E. Rev D_Q37ProcessUPH150_20030426_Q37 Budget UPH120_2line Rev2d5 8 2" xfId="5090"/>
    <cellStyle name="___King's setup schedule 11-11E. Rev D_Q37ProcessUPH150_20030426_Q37 Budget UPH120_2line Rev2d5 9" xfId="5091"/>
    <cellStyle name="___King's setup schedule 11-11E. Rev D_Q37ProcessUPH180May3Rev1d0" xfId="5092"/>
    <cellStyle name="___King's setup schedule 11-11E. Rev D_Q37ProcessUPH180May3Rev1d0 2" xfId="5093"/>
    <cellStyle name="___King's setup schedule 11-11E. Rev D_Q37ProcessUPH180May3Rev1d0 2 2" xfId="5094"/>
    <cellStyle name="___King's setup schedule 11-11E. Rev D_Q37ProcessUPH180May3Rev1d0 3" xfId="5095"/>
    <cellStyle name="___King's setup schedule 11-11E. Rev D_Q37ProcessUPH180May3Rev1d0 3 2" xfId="5096"/>
    <cellStyle name="___King's setup schedule 11-11E. Rev D_Q37ProcessUPH180May3Rev1d0 4" xfId="5097"/>
    <cellStyle name="___King's setup schedule 11-11E. Rev D_Q37ProcessUPH180May3Rev1d0 4 2" xfId="5098"/>
    <cellStyle name="___King's setup schedule 11-11E. Rev D_Q37ProcessUPH180May3Rev1d0 5" xfId="5099"/>
    <cellStyle name="___King's setup schedule 11-11E. Rev D_Q37ProcessUPH180May3Rev1d0 5 2" xfId="5100"/>
    <cellStyle name="___King's setup schedule 11-11E. Rev D_Q37ProcessUPH180May3Rev1d0 6" xfId="5101"/>
    <cellStyle name="___King's setup schedule 11-11E. Rev D_Q37ProcessUPH180May3Rev1d0 6 2" xfId="5102"/>
    <cellStyle name="___King's setup schedule 11-11E. Rev D_Q37ProcessUPH180May3Rev1d0 7" xfId="5103"/>
    <cellStyle name="___King's setup schedule 11-11E. Rev D_Q37ProcessUPH180May3Rev1d0 7 2" xfId="5104"/>
    <cellStyle name="___King's setup schedule 11-11E. Rev D_Q37ProcessUPH180May3Rev1d0 8" xfId="5105"/>
    <cellStyle name="___King's setup schedule 11-11E. Rev D_Q37ProcessUPH180May3Rev1d0 8 2" xfId="5106"/>
    <cellStyle name="___King's setup schedule 11-11E. Rev D_Q37ProcessUPH180May3Rev1d0 9" xfId="5107"/>
    <cellStyle name="___King's setup schedule 11-11E. Rev D_Q37ProcessUPH180May3Rev1d0_LH Q22 work book " xfId="5108"/>
    <cellStyle name="___King's setup schedule 11-11E. Rev D_Q37ProcessUPH180May3Rev1d0_LH Q22 work book  2" xfId="5109"/>
    <cellStyle name="___King's setup schedule 11-11E. Rev D_Q37ProcessUPH180May3Rev1d0_LH Q22 work book  2 2" xfId="5110"/>
    <cellStyle name="___King's setup schedule 11-11E. Rev D_Q37ProcessUPH180May3Rev1d0_LH Q22 work book  3" xfId="5111"/>
    <cellStyle name="___King's setup schedule 11-11E. Rev D_Q37ProcessUPH180May3Rev1d0_LH Q22 work book  3 2" xfId="5112"/>
    <cellStyle name="___King's setup schedule 11-11E. Rev D_Q37ProcessUPH180May3Rev1d0_LH Q22 work book  4" xfId="5113"/>
    <cellStyle name="___King's setup schedule 11-11E. Rev D_Q37ProcessUPH180May3Rev1d0_LH Q22 work book  4 2" xfId="5114"/>
    <cellStyle name="___King's setup schedule 11-11E. Rev D_Q37ProcessUPH180May3Rev1d0_LH Q22 work book  5" xfId="5115"/>
    <cellStyle name="___King's setup schedule 11-11E. Rev D_Q37ProcessUPH180May3Rev1d0_LH Q22 work book  5 2" xfId="5116"/>
    <cellStyle name="___King's setup schedule 11-11E. Rev D_Q37ProcessUPH180May3Rev1d0_LH Q22 work book  6" xfId="5117"/>
    <cellStyle name="___King's setup schedule 11-11E. Rev D_Q37ProcessUPH180May3Rev1d0_LH Q22 work book  6 2" xfId="5118"/>
    <cellStyle name="___King's setup schedule 11-11E. Rev D_Q37ProcessUPH180May3Rev1d0_LH Q22 work book  7" xfId="5119"/>
    <cellStyle name="___King's setup schedule 11-11E. Rev D_Q37ProcessUPH180May3Rev1d0_LH Q22 work book  7 2" xfId="5120"/>
    <cellStyle name="___King's setup schedule 11-11E. Rev D_Q37ProcessUPH180May3Rev1d0_LH Q22 work book  8" xfId="5121"/>
    <cellStyle name="___King's setup schedule 11-11E. Rev D_Q37ProcessUPH180May3Rev1d0_LH Q22 work book  8 2" xfId="5122"/>
    <cellStyle name="___King's setup schedule 11-11E. Rev D_Q37ProcessUPH180May3Rev1d0_LH Q22 work book  9" xfId="5123"/>
    <cellStyle name="___King's setup schedule 11-11E. Rev D_Q37ProcessUPH180May3Rev1d0_LH Q77 Readiness v1.4.8" xfId="5124"/>
    <cellStyle name="___King's setup schedule 11-11E. Rev D_Q37ProcessUPH180May3Rev1d0_LH Q77 Readiness v1.4.8 2" xfId="5125"/>
    <cellStyle name="___King's setup schedule 11-11E. Rev D_Q37ProcessUPH180May3Rev1d0_LH Q77 Readiness v1.4.8 2 2" xfId="5126"/>
    <cellStyle name="___King's setup schedule 11-11E. Rev D_Q37ProcessUPH180May3Rev1d0_LH Q77 Readiness v1.4.8 3" xfId="5127"/>
    <cellStyle name="___King's setup schedule 11-11E. Rev D_Q37ProcessUPH180May3Rev1d0_LH Q77 Readiness v1.4.8 3 2" xfId="5128"/>
    <cellStyle name="___King's setup schedule 11-11E. Rev D_Q37ProcessUPH180May3Rev1d0_LH Q77 Readiness v1.4.8 4" xfId="5129"/>
    <cellStyle name="___King's setup schedule 11-11E. Rev D_Q37ProcessUPH180May3Rev1d0_LH Q77 Readiness v1.4.8 4 2" xfId="5130"/>
    <cellStyle name="___King's setup schedule 11-11E. Rev D_Q37ProcessUPH180May3Rev1d0_LH Q77 Readiness v1.4.8 5" xfId="5131"/>
    <cellStyle name="___King's setup schedule 11-11E. Rev D_Q37ProcessUPH180May3Rev1d0_LH Q77 Readiness v1.4.8 5 2" xfId="5132"/>
    <cellStyle name="___King's setup schedule 11-11E. Rev D_Q37ProcessUPH180May3Rev1d0_LH Q77 Readiness v1.4.8 6" xfId="5133"/>
    <cellStyle name="___King's setup schedule 11-11E. Rev D_Q37ProcessUPH180May3Rev1d0_LH Q77 Readiness v1.4.8 6 2" xfId="5134"/>
    <cellStyle name="___King's setup schedule 11-11E. Rev D_Q37ProcessUPH180May3Rev1d0_LH Q77 Readiness v1.4.8 7" xfId="5135"/>
    <cellStyle name="___King's setup schedule 11-11E. Rev D_Q37ProcessUPH180May3Rev1d0_LH Q77 Readiness v1.4.8 7 2" xfId="5136"/>
    <cellStyle name="___King's setup schedule 11-11E. Rev D_Q37ProcessUPH180May3Rev1d0_LH Q77 Readiness v1.4.8 8" xfId="5137"/>
    <cellStyle name="___King's setup schedule 11-11E. Rev D_Q37ProcessUPH180May3Rev1d0_LH Q77 Readiness v1.4.8 8 2" xfId="5138"/>
    <cellStyle name="___King's setup schedule 11-11E. Rev D_Q37ProcessUPH180May3Rev1d0_LH Q77 Readiness v1.4.8 9" xfId="5139"/>
    <cellStyle name="___King's setup schedule 11-11E. Rev D_Q37ProcessUPH180May3Rev1d0_Q37 Budget UPH120_2line Rev1d9" xfId="5140"/>
    <cellStyle name="___King's setup schedule 11-11E. Rev D_Q37ProcessUPH180May3Rev1d0_Q37 Budget UPH120_2line Rev1d9 2" xfId="5141"/>
    <cellStyle name="___King's setup schedule 11-11E. Rev D_Q37ProcessUPH180May3Rev1d0_Q37 Budget UPH120_2line Rev1d9 2 2" xfId="5142"/>
    <cellStyle name="___King's setup schedule 11-11E. Rev D_Q37ProcessUPH180May3Rev1d0_Q37 Budget UPH120_2line Rev1d9 3" xfId="5143"/>
    <cellStyle name="___King's setup schedule 11-11E. Rev D_Q37ProcessUPH180May3Rev1d0_Q37 Budget UPH120_2line Rev1d9 3 2" xfId="5144"/>
    <cellStyle name="___King's setup schedule 11-11E. Rev D_Q37ProcessUPH180May3Rev1d0_Q37 Budget UPH120_2line Rev1d9 4" xfId="5145"/>
    <cellStyle name="___King's setup schedule 11-11E. Rev D_Q37ProcessUPH180May3Rev1d0_Q37 Budget UPH120_2line Rev1d9 4 2" xfId="5146"/>
    <cellStyle name="___King's setup schedule 11-11E. Rev D_Q37ProcessUPH180May3Rev1d0_Q37 Budget UPH120_2line Rev1d9 5" xfId="5147"/>
    <cellStyle name="___King's setup schedule 11-11E. Rev D_Q37ProcessUPH180May3Rev1d0_Q37 Budget UPH120_2line Rev1d9 5 2" xfId="5148"/>
    <cellStyle name="___King's setup schedule 11-11E. Rev D_Q37ProcessUPH180May3Rev1d0_Q37 Budget UPH120_2line Rev1d9 6" xfId="5149"/>
    <cellStyle name="___King's setup schedule 11-11E. Rev D_Q37ProcessUPH180May3Rev1d0_Q37 Budget UPH120_2line Rev1d9 6 2" xfId="5150"/>
    <cellStyle name="___King's setup schedule 11-11E. Rev D_Q37ProcessUPH180May3Rev1d0_Q37 Budget UPH120_2line Rev1d9 7" xfId="5151"/>
    <cellStyle name="___King's setup schedule 11-11E. Rev D_Q37ProcessUPH180May3Rev1d0_Q37 Budget UPH120_2line Rev1d9 7 2" xfId="5152"/>
    <cellStyle name="___King's setup schedule 11-11E. Rev D_Q37ProcessUPH180May3Rev1d0_Q37 Budget UPH120_2line Rev1d9 8" xfId="5153"/>
    <cellStyle name="___King's setup schedule 11-11E. Rev D_Q37ProcessUPH180May3Rev1d0_Q37 Budget UPH120_2line Rev1d9 8 2" xfId="5154"/>
    <cellStyle name="___King's setup schedule 11-11E. Rev D_Q37ProcessUPH180May3Rev1d0_Q37 Budget UPH120_2line Rev1d9 9" xfId="5155"/>
    <cellStyle name="___King's setup schedule 11-11E. Rev D_Q37ProcessUPH180May3Rev1d0_Q37 Budget UPH120_2line Rev1d9_LH Q22 work book " xfId="5156"/>
    <cellStyle name="___King's setup schedule 11-11E. Rev D_Q37ProcessUPH180May3Rev1d0_Q37 Budget UPH120_2line Rev1d9_LH Q22 work book  2" xfId="5157"/>
    <cellStyle name="___King's setup schedule 11-11E. Rev D_Q37ProcessUPH180May3Rev1d0_Q37 Budget UPH120_2line Rev1d9_LH Q22 work book  2 2" xfId="5158"/>
    <cellStyle name="___King's setup schedule 11-11E. Rev D_Q37ProcessUPH180May3Rev1d0_Q37 Budget UPH120_2line Rev1d9_LH Q22 work book  3" xfId="5159"/>
    <cellStyle name="___King's setup schedule 11-11E. Rev D_Q37ProcessUPH180May3Rev1d0_Q37 Budget UPH120_2line Rev1d9_LH Q22 work book  3 2" xfId="5160"/>
    <cellStyle name="___King's setup schedule 11-11E. Rev D_Q37ProcessUPH180May3Rev1d0_Q37 Budget UPH120_2line Rev1d9_LH Q22 work book  4" xfId="5161"/>
    <cellStyle name="___King's setup schedule 11-11E. Rev D_Q37ProcessUPH180May3Rev1d0_Q37 Budget UPH120_2line Rev1d9_LH Q22 work book  4 2" xfId="5162"/>
    <cellStyle name="___King's setup schedule 11-11E. Rev D_Q37ProcessUPH180May3Rev1d0_Q37 Budget UPH120_2line Rev1d9_LH Q22 work book  5" xfId="5163"/>
    <cellStyle name="___King's setup schedule 11-11E. Rev D_Q37ProcessUPH180May3Rev1d0_Q37 Budget UPH120_2line Rev1d9_LH Q22 work book  5 2" xfId="5164"/>
    <cellStyle name="___King's setup schedule 11-11E. Rev D_Q37ProcessUPH180May3Rev1d0_Q37 Budget UPH120_2line Rev1d9_LH Q22 work book  6" xfId="5165"/>
    <cellStyle name="___King's setup schedule 11-11E. Rev D_Q37ProcessUPH180May3Rev1d0_Q37 Budget UPH120_2line Rev1d9_LH Q22 work book  6 2" xfId="5166"/>
    <cellStyle name="___King's setup schedule 11-11E. Rev D_Q37ProcessUPH180May3Rev1d0_Q37 Budget UPH120_2line Rev1d9_LH Q22 work book  7" xfId="5167"/>
    <cellStyle name="___King's setup schedule 11-11E. Rev D_Q37ProcessUPH180May3Rev1d0_Q37 Budget UPH120_2line Rev1d9_LH Q22 work book  7 2" xfId="5168"/>
    <cellStyle name="___King's setup schedule 11-11E. Rev D_Q37ProcessUPH180May3Rev1d0_Q37 Budget UPH120_2line Rev1d9_LH Q22 work book  8" xfId="5169"/>
    <cellStyle name="___King's setup schedule 11-11E. Rev D_Q37ProcessUPH180May3Rev1d0_Q37 Budget UPH120_2line Rev1d9_LH Q22 work book  8 2" xfId="5170"/>
    <cellStyle name="___King's setup schedule 11-11E. Rev D_Q37ProcessUPH180May3Rev1d0_Q37 Budget UPH120_2line Rev1d9_LH Q22 work book  9" xfId="5171"/>
    <cellStyle name="___King's setup schedule 11-11E. Rev D_Q37ProcessUPH180May3Rev1d0_Q37 Budget UPH120_2line Rev1d9_LH Q77 Readiness v1.4.8" xfId="5172"/>
    <cellStyle name="___King's setup schedule 11-11E. Rev D_Q37ProcessUPH180May3Rev1d0_Q37 Budget UPH120_2line Rev1d9_LH Q77 Readiness v1.4.8 2" xfId="5173"/>
    <cellStyle name="___King's setup schedule 11-11E. Rev D_Q37ProcessUPH180May3Rev1d0_Q37 Budget UPH120_2line Rev1d9_LH Q77 Readiness v1.4.8 2 2" xfId="5174"/>
    <cellStyle name="___King's setup schedule 11-11E. Rev D_Q37ProcessUPH180May3Rev1d0_Q37 Budget UPH120_2line Rev1d9_LH Q77 Readiness v1.4.8 3" xfId="5175"/>
    <cellStyle name="___King's setup schedule 11-11E. Rev D_Q37ProcessUPH180May3Rev1d0_Q37 Budget UPH120_2line Rev1d9_LH Q77 Readiness v1.4.8 3 2" xfId="5176"/>
    <cellStyle name="___King's setup schedule 11-11E. Rev D_Q37ProcessUPH180May3Rev1d0_Q37 Budget UPH120_2line Rev1d9_LH Q77 Readiness v1.4.8 4" xfId="5177"/>
    <cellStyle name="___King's setup schedule 11-11E. Rev D_Q37ProcessUPH180May3Rev1d0_Q37 Budget UPH120_2line Rev1d9_LH Q77 Readiness v1.4.8 4 2" xfId="5178"/>
    <cellStyle name="___King's setup schedule 11-11E. Rev D_Q37ProcessUPH180May3Rev1d0_Q37 Budget UPH120_2line Rev1d9_LH Q77 Readiness v1.4.8 5" xfId="5179"/>
    <cellStyle name="___King's setup schedule 11-11E. Rev D_Q37ProcessUPH180May3Rev1d0_Q37 Budget UPH120_2line Rev1d9_LH Q77 Readiness v1.4.8 5 2" xfId="5180"/>
    <cellStyle name="___King's setup schedule 11-11E. Rev D_Q37ProcessUPH180May3Rev1d0_Q37 Budget UPH120_2line Rev1d9_LH Q77 Readiness v1.4.8 6" xfId="5181"/>
    <cellStyle name="___King's setup schedule 11-11E. Rev D_Q37ProcessUPH180May3Rev1d0_Q37 Budget UPH120_2line Rev1d9_LH Q77 Readiness v1.4.8 6 2" xfId="5182"/>
    <cellStyle name="___King's setup schedule 11-11E. Rev D_Q37ProcessUPH180May3Rev1d0_Q37 Budget UPH120_2line Rev1d9_LH Q77 Readiness v1.4.8 7" xfId="5183"/>
    <cellStyle name="___King's setup schedule 11-11E. Rev D_Q37ProcessUPH180May3Rev1d0_Q37 Budget UPH120_2line Rev1d9_LH Q77 Readiness v1.4.8 7 2" xfId="5184"/>
    <cellStyle name="___King's setup schedule 11-11E. Rev D_Q37ProcessUPH180May3Rev1d0_Q37 Budget UPH120_2line Rev1d9_LH Q77 Readiness v1.4.8 8" xfId="5185"/>
    <cellStyle name="___King's setup schedule 11-11E. Rev D_Q37ProcessUPH180May3Rev1d0_Q37 Budget UPH120_2line Rev1d9_LH Q77 Readiness v1.4.8 8 2" xfId="5186"/>
    <cellStyle name="___King's setup schedule 11-11E. Rev D_Q37ProcessUPH180May3Rev1d0_Q37 Budget UPH120_2line Rev1d9_LH Q77 Readiness v1.4.8 9" xfId="5187"/>
    <cellStyle name="___King's setup schedule 11-11E. Rev D_Q37ProcessUPH180May3Rev1d0_Q37 Budget UPH120_2line Rev2d3" xfId="5188"/>
    <cellStyle name="___King's setup schedule 11-11E. Rev D_Q37ProcessUPH180May3Rev1d0_Q37 Budget UPH120_2line Rev2d3 2" xfId="5189"/>
    <cellStyle name="___King's setup schedule 11-11E. Rev D_Q37ProcessUPH180May3Rev1d0_Q37 Budget UPH120_2line Rev2d3 2 2" xfId="5190"/>
    <cellStyle name="___King's setup schedule 11-11E. Rev D_Q37ProcessUPH180May3Rev1d0_Q37 Budget UPH120_2line Rev2d3 3" xfId="5191"/>
    <cellStyle name="___King's setup schedule 11-11E. Rev D_Q37ProcessUPH180May3Rev1d0_Q37 Budget UPH120_2line Rev2d3 3 2" xfId="5192"/>
    <cellStyle name="___King's setup schedule 11-11E. Rev D_Q37ProcessUPH180May3Rev1d0_Q37 Budget UPH120_2line Rev2d3 4" xfId="5193"/>
    <cellStyle name="___King's setup schedule 11-11E. Rev D_Q37ProcessUPH180May3Rev1d0_Q37 Budget UPH120_2line Rev2d3 4 2" xfId="5194"/>
    <cellStyle name="___King's setup schedule 11-11E. Rev D_Q37ProcessUPH180May3Rev1d0_Q37 Budget UPH120_2line Rev2d3 5" xfId="5195"/>
    <cellStyle name="___King's setup schedule 11-11E. Rev D_Q37ProcessUPH180May3Rev1d0_Q37 Budget UPH120_2line Rev2d3 5 2" xfId="5196"/>
    <cellStyle name="___King's setup schedule 11-11E. Rev D_Q37ProcessUPH180May3Rev1d0_Q37 Budget UPH120_2line Rev2d3 6" xfId="5197"/>
    <cellStyle name="___King's setup schedule 11-11E. Rev D_Q37ProcessUPH180May3Rev1d0_Q37 Budget UPH120_2line Rev2d3 6 2" xfId="5198"/>
    <cellStyle name="___King's setup schedule 11-11E. Rev D_Q37ProcessUPH180May3Rev1d0_Q37 Budget UPH120_2line Rev2d3 7" xfId="5199"/>
    <cellStyle name="___King's setup schedule 11-11E. Rev D_Q37ProcessUPH180May3Rev1d0_Q37 Budget UPH120_2line Rev2d3 7 2" xfId="5200"/>
    <cellStyle name="___King's setup schedule 11-11E. Rev D_Q37ProcessUPH180May3Rev1d0_Q37 Budget UPH120_2line Rev2d3 8" xfId="5201"/>
    <cellStyle name="___King's setup schedule 11-11E. Rev D_Q37ProcessUPH180May3Rev1d0_Q37 Budget UPH120_2line Rev2d3 8 2" xfId="5202"/>
    <cellStyle name="___King's setup schedule 11-11E. Rev D_Q37ProcessUPH180May3Rev1d0_Q37 Budget UPH120_2line Rev2d3 9" xfId="5203"/>
    <cellStyle name="___King's setup schedule 11-11E. Rev D_Q37ProcessUPH180May3Rev1d0_Q37 Budget UPH120_2line Rev2d5" xfId="5204"/>
    <cellStyle name="___King's setup schedule 11-11E. Rev D_Q37ProcessUPH180May3Rev1d0_Q37 Budget UPH120_2line Rev2d5 2" xfId="5205"/>
    <cellStyle name="___King's setup schedule 11-11E. Rev D_Q37ProcessUPH180May3Rev1d0_Q37 Budget UPH120_2line Rev2d5 2 2" xfId="5206"/>
    <cellStyle name="___King's setup schedule 11-11E. Rev D_Q37ProcessUPH180May3Rev1d0_Q37 Budget UPH120_2line Rev2d5 3" xfId="5207"/>
    <cellStyle name="___King's setup schedule 11-11E. Rev D_Q37ProcessUPH180May3Rev1d0_Q37 Budget UPH120_2line Rev2d5 3 2" xfId="5208"/>
    <cellStyle name="___King's setup schedule 11-11E. Rev D_Q37ProcessUPH180May3Rev1d0_Q37 Budget UPH120_2line Rev2d5 4" xfId="5209"/>
    <cellStyle name="___King's setup schedule 11-11E. Rev D_Q37ProcessUPH180May3Rev1d0_Q37 Budget UPH120_2line Rev2d5 4 2" xfId="5210"/>
    <cellStyle name="___King's setup schedule 11-11E. Rev D_Q37ProcessUPH180May3Rev1d0_Q37 Budget UPH120_2line Rev2d5 5" xfId="5211"/>
    <cellStyle name="___King's setup schedule 11-11E. Rev D_Q37ProcessUPH180May3Rev1d0_Q37 Budget UPH120_2line Rev2d5 5 2" xfId="5212"/>
    <cellStyle name="___King's setup schedule 11-11E. Rev D_Q37ProcessUPH180May3Rev1d0_Q37 Budget UPH120_2line Rev2d5 6" xfId="5213"/>
    <cellStyle name="___King's setup schedule 11-11E. Rev D_Q37ProcessUPH180May3Rev1d0_Q37 Budget UPH120_2line Rev2d5 6 2" xfId="5214"/>
    <cellStyle name="___King's setup schedule 11-11E. Rev D_Q37ProcessUPH180May3Rev1d0_Q37 Budget UPH120_2line Rev2d5 7" xfId="5215"/>
    <cellStyle name="___King's setup schedule 11-11E. Rev D_Q37ProcessUPH180May3Rev1d0_Q37 Budget UPH120_2line Rev2d5 7 2" xfId="5216"/>
    <cellStyle name="___King's setup schedule 11-11E. Rev D_Q37ProcessUPH180May3Rev1d0_Q37 Budget UPH120_2line Rev2d5 8" xfId="5217"/>
    <cellStyle name="___King's setup schedule 11-11E. Rev D_Q37ProcessUPH180May3Rev1d0_Q37 Budget UPH120_2line Rev2d5 8 2" xfId="5218"/>
    <cellStyle name="___King's setup schedule 11-11E. Rev D_Q37ProcessUPH180May3Rev1d0_Q37 Budget UPH120_2line Rev2d5 9" xfId="5219"/>
    <cellStyle name="___King's setup schedule 11-11E. Rev D_Q37ReworkProcessUPH50Rev1d0" xfId="5220"/>
    <cellStyle name="___King's setup schedule 11-11E. Rev D_Q37ReworkProcessUPH50Rev1d0 2" xfId="5221"/>
    <cellStyle name="___King's setup schedule 11-11E. Rev D_Q37ReworkProcessUPH50Rev1d0 2 2" xfId="5222"/>
    <cellStyle name="___King's setup schedule 11-11E. Rev D_Q37ReworkProcessUPH50Rev1d0 3" xfId="5223"/>
    <cellStyle name="___King's setup schedule 11-11E. Rev D_Q37ReworkProcessUPH50Rev1d0 3 2" xfId="5224"/>
    <cellStyle name="___King's setup schedule 11-11E. Rev D_Q37ReworkProcessUPH50Rev1d0 4" xfId="5225"/>
    <cellStyle name="___King's setup schedule 11-11E. Rev D_Q37ReworkProcessUPH50Rev1d0 4 2" xfId="5226"/>
    <cellStyle name="___King's setup schedule 11-11E. Rev D_Q37ReworkProcessUPH50Rev1d0 5" xfId="5227"/>
    <cellStyle name="___King's setup schedule 11-11E. Rev D_Q37ReworkProcessUPH50Rev1d0 5 2" xfId="5228"/>
    <cellStyle name="___King's setup schedule 11-11E. Rev D_Q37ReworkProcessUPH50Rev1d0 6" xfId="5229"/>
    <cellStyle name="___King's setup schedule 11-11E. Rev D_Q37ReworkProcessUPH50Rev1d0 6 2" xfId="5230"/>
    <cellStyle name="___King's setup schedule 11-11E. Rev D_Q37ReworkProcessUPH50Rev1d0 7" xfId="5231"/>
    <cellStyle name="___King's setup schedule 11-11E. Rev D_Q37ReworkProcessUPH50Rev1d0 7 2" xfId="5232"/>
    <cellStyle name="___King's setup schedule 11-11E. Rev D_Q37ReworkProcessUPH50Rev1d0 8" xfId="5233"/>
    <cellStyle name="___King's setup schedule 11-11E. Rev D_Q37ReworkProcessUPH50Rev1d0 8 2" xfId="5234"/>
    <cellStyle name="___King's setup schedule 11-11E. Rev D_Q37ReworkProcessUPH50Rev1d0 9" xfId="5235"/>
    <cellStyle name="___King's setup schedule 11-11E. Rev D_Q37ReworkProcessUPH50Rev1d0_LH Q22 work book " xfId="5236"/>
    <cellStyle name="___King's setup schedule 11-11E. Rev D_Q37ReworkProcessUPH50Rev1d0_LH Q22 work book  2" xfId="5237"/>
    <cellStyle name="___King's setup schedule 11-11E. Rev D_Q37ReworkProcessUPH50Rev1d0_LH Q22 work book  2 2" xfId="5238"/>
    <cellStyle name="___King's setup schedule 11-11E. Rev D_Q37ReworkProcessUPH50Rev1d0_LH Q22 work book  3" xfId="5239"/>
    <cellStyle name="___King's setup schedule 11-11E. Rev D_Q37ReworkProcessUPH50Rev1d0_LH Q22 work book  3 2" xfId="5240"/>
    <cellStyle name="___King's setup schedule 11-11E. Rev D_Q37ReworkProcessUPH50Rev1d0_LH Q22 work book  4" xfId="5241"/>
    <cellStyle name="___King's setup schedule 11-11E. Rev D_Q37ReworkProcessUPH50Rev1d0_LH Q22 work book  4 2" xfId="5242"/>
    <cellStyle name="___King's setup schedule 11-11E. Rev D_Q37ReworkProcessUPH50Rev1d0_LH Q22 work book  5" xfId="5243"/>
    <cellStyle name="___King's setup schedule 11-11E. Rev D_Q37ReworkProcessUPH50Rev1d0_LH Q22 work book  5 2" xfId="5244"/>
    <cellStyle name="___King's setup schedule 11-11E. Rev D_Q37ReworkProcessUPH50Rev1d0_LH Q22 work book  6" xfId="5245"/>
    <cellStyle name="___King's setup schedule 11-11E. Rev D_Q37ReworkProcessUPH50Rev1d0_LH Q22 work book  6 2" xfId="5246"/>
    <cellStyle name="___King's setup schedule 11-11E. Rev D_Q37ReworkProcessUPH50Rev1d0_LH Q22 work book  7" xfId="5247"/>
    <cellStyle name="___King's setup schedule 11-11E. Rev D_Q37ReworkProcessUPH50Rev1d0_LH Q22 work book  7 2" xfId="5248"/>
    <cellStyle name="___King's setup schedule 11-11E. Rev D_Q37ReworkProcessUPH50Rev1d0_LH Q22 work book  8" xfId="5249"/>
    <cellStyle name="___King's setup schedule 11-11E. Rev D_Q37ReworkProcessUPH50Rev1d0_LH Q22 work book  8 2" xfId="5250"/>
    <cellStyle name="___King's setup schedule 11-11E. Rev D_Q37ReworkProcessUPH50Rev1d0_LH Q22 work book  9" xfId="5251"/>
    <cellStyle name="___King's setup schedule 11-11E. Rev D_Q37ReworkProcessUPH50Rev1d0_LH Q77 Readiness v1.4.8" xfId="5252"/>
    <cellStyle name="___King's setup schedule 11-11E. Rev D_Q37ReworkProcessUPH50Rev1d0_LH Q77 Readiness v1.4.8 2" xfId="5253"/>
    <cellStyle name="___King's setup schedule 11-11E. Rev D_Q37ReworkProcessUPH50Rev1d0_LH Q77 Readiness v1.4.8 2 2" xfId="5254"/>
    <cellStyle name="___King's setup schedule 11-11E. Rev D_Q37ReworkProcessUPH50Rev1d0_LH Q77 Readiness v1.4.8 3" xfId="5255"/>
    <cellStyle name="___King's setup schedule 11-11E. Rev D_Q37ReworkProcessUPH50Rev1d0_LH Q77 Readiness v1.4.8 3 2" xfId="5256"/>
    <cellStyle name="___King's setup schedule 11-11E. Rev D_Q37ReworkProcessUPH50Rev1d0_LH Q77 Readiness v1.4.8 4" xfId="5257"/>
    <cellStyle name="___King's setup schedule 11-11E. Rev D_Q37ReworkProcessUPH50Rev1d0_LH Q77 Readiness v1.4.8 4 2" xfId="5258"/>
    <cellStyle name="___King's setup schedule 11-11E. Rev D_Q37ReworkProcessUPH50Rev1d0_LH Q77 Readiness v1.4.8 5" xfId="5259"/>
    <cellStyle name="___King's setup schedule 11-11E. Rev D_Q37ReworkProcessUPH50Rev1d0_LH Q77 Readiness v1.4.8 5 2" xfId="5260"/>
    <cellStyle name="___King's setup schedule 11-11E. Rev D_Q37ReworkProcessUPH50Rev1d0_LH Q77 Readiness v1.4.8 6" xfId="5261"/>
    <cellStyle name="___King's setup schedule 11-11E. Rev D_Q37ReworkProcessUPH50Rev1d0_LH Q77 Readiness v1.4.8 6 2" xfId="5262"/>
    <cellStyle name="___King's setup schedule 11-11E. Rev D_Q37ReworkProcessUPH50Rev1d0_LH Q77 Readiness v1.4.8 7" xfId="5263"/>
    <cellStyle name="___King's setup schedule 11-11E. Rev D_Q37ReworkProcessUPH50Rev1d0_LH Q77 Readiness v1.4.8 7 2" xfId="5264"/>
    <cellStyle name="___King's setup schedule 11-11E. Rev D_Q37ReworkProcessUPH50Rev1d0_LH Q77 Readiness v1.4.8 8" xfId="5265"/>
    <cellStyle name="___King's setup schedule 11-11E. Rev D_Q37ReworkProcessUPH50Rev1d0_LH Q77 Readiness v1.4.8 8 2" xfId="5266"/>
    <cellStyle name="___King's setup schedule 11-11E. Rev D_Q37ReworkProcessUPH50Rev1d0_LH Q77 Readiness v1.4.8 9" xfId="5267"/>
    <cellStyle name="___King's setup schedule 11-11E. Rev D_Q37ReworkProcessUPH50Rev1d0_Q37 Budget UPH120_2line Rev1d9" xfId="5268"/>
    <cellStyle name="___King's setup schedule 11-11E. Rev D_Q37ReworkProcessUPH50Rev1d0_Q37 Budget UPH120_2line Rev1d9 2" xfId="5269"/>
    <cellStyle name="___King's setup schedule 11-11E. Rev D_Q37ReworkProcessUPH50Rev1d0_Q37 Budget UPH120_2line Rev1d9 2 2" xfId="5270"/>
    <cellStyle name="___King's setup schedule 11-11E. Rev D_Q37ReworkProcessUPH50Rev1d0_Q37 Budget UPH120_2line Rev1d9 3" xfId="5271"/>
    <cellStyle name="___King's setup schedule 11-11E. Rev D_Q37ReworkProcessUPH50Rev1d0_Q37 Budget UPH120_2line Rev1d9 3 2" xfId="5272"/>
    <cellStyle name="___King's setup schedule 11-11E. Rev D_Q37ReworkProcessUPH50Rev1d0_Q37 Budget UPH120_2line Rev1d9 4" xfId="5273"/>
    <cellStyle name="___King's setup schedule 11-11E. Rev D_Q37ReworkProcessUPH50Rev1d0_Q37 Budget UPH120_2line Rev1d9 4 2" xfId="5274"/>
    <cellStyle name="___King's setup schedule 11-11E. Rev D_Q37ReworkProcessUPH50Rev1d0_Q37 Budget UPH120_2line Rev1d9 5" xfId="5275"/>
    <cellStyle name="___King's setup schedule 11-11E. Rev D_Q37ReworkProcessUPH50Rev1d0_Q37 Budget UPH120_2line Rev1d9 5 2" xfId="5276"/>
    <cellStyle name="___King's setup schedule 11-11E. Rev D_Q37ReworkProcessUPH50Rev1d0_Q37 Budget UPH120_2line Rev1d9 6" xfId="5277"/>
    <cellStyle name="___King's setup schedule 11-11E. Rev D_Q37ReworkProcessUPH50Rev1d0_Q37 Budget UPH120_2line Rev1d9 6 2" xfId="5278"/>
    <cellStyle name="___King's setup schedule 11-11E. Rev D_Q37ReworkProcessUPH50Rev1d0_Q37 Budget UPH120_2line Rev1d9 7" xfId="5279"/>
    <cellStyle name="___King's setup schedule 11-11E. Rev D_Q37ReworkProcessUPH50Rev1d0_Q37 Budget UPH120_2line Rev1d9 7 2" xfId="5280"/>
    <cellStyle name="___King's setup schedule 11-11E. Rev D_Q37ReworkProcessUPH50Rev1d0_Q37 Budget UPH120_2line Rev1d9 8" xfId="5281"/>
    <cellStyle name="___King's setup schedule 11-11E. Rev D_Q37ReworkProcessUPH50Rev1d0_Q37 Budget UPH120_2line Rev1d9 8 2" xfId="5282"/>
    <cellStyle name="___King's setup schedule 11-11E. Rev D_Q37ReworkProcessUPH50Rev1d0_Q37 Budget UPH120_2line Rev1d9 9" xfId="5283"/>
    <cellStyle name="___King's setup schedule 11-11E. Rev D_Q37ReworkProcessUPH50Rev1d0_Q37 Budget UPH120_2line Rev1d9_LH Q22 work book " xfId="5284"/>
    <cellStyle name="___King's setup schedule 11-11E. Rev D_Q37ReworkProcessUPH50Rev1d0_Q37 Budget UPH120_2line Rev1d9_LH Q22 work book  2" xfId="5285"/>
    <cellStyle name="___King's setup schedule 11-11E. Rev D_Q37ReworkProcessUPH50Rev1d0_Q37 Budget UPH120_2line Rev1d9_LH Q22 work book  2 2" xfId="5286"/>
    <cellStyle name="___King's setup schedule 11-11E. Rev D_Q37ReworkProcessUPH50Rev1d0_Q37 Budget UPH120_2line Rev1d9_LH Q22 work book  3" xfId="5287"/>
    <cellStyle name="___King's setup schedule 11-11E. Rev D_Q37ReworkProcessUPH50Rev1d0_Q37 Budget UPH120_2line Rev1d9_LH Q22 work book  3 2" xfId="5288"/>
    <cellStyle name="___King's setup schedule 11-11E. Rev D_Q37ReworkProcessUPH50Rev1d0_Q37 Budget UPH120_2line Rev1d9_LH Q22 work book  4" xfId="5289"/>
    <cellStyle name="___King's setup schedule 11-11E. Rev D_Q37ReworkProcessUPH50Rev1d0_Q37 Budget UPH120_2line Rev1d9_LH Q22 work book  4 2" xfId="5290"/>
    <cellStyle name="___King's setup schedule 11-11E. Rev D_Q37ReworkProcessUPH50Rev1d0_Q37 Budget UPH120_2line Rev1d9_LH Q22 work book  5" xfId="5291"/>
    <cellStyle name="___King's setup schedule 11-11E. Rev D_Q37ReworkProcessUPH50Rev1d0_Q37 Budget UPH120_2line Rev1d9_LH Q22 work book  5 2" xfId="5292"/>
    <cellStyle name="___King's setup schedule 11-11E. Rev D_Q37ReworkProcessUPH50Rev1d0_Q37 Budget UPH120_2line Rev1d9_LH Q22 work book  6" xfId="5293"/>
    <cellStyle name="___King's setup schedule 11-11E. Rev D_Q37ReworkProcessUPH50Rev1d0_Q37 Budget UPH120_2line Rev1d9_LH Q22 work book  6 2" xfId="5294"/>
    <cellStyle name="___King's setup schedule 11-11E. Rev D_Q37ReworkProcessUPH50Rev1d0_Q37 Budget UPH120_2line Rev1d9_LH Q22 work book  7" xfId="5295"/>
    <cellStyle name="___King's setup schedule 11-11E. Rev D_Q37ReworkProcessUPH50Rev1d0_Q37 Budget UPH120_2line Rev1d9_LH Q22 work book  7 2" xfId="5296"/>
    <cellStyle name="___King's setup schedule 11-11E. Rev D_Q37ReworkProcessUPH50Rev1d0_Q37 Budget UPH120_2line Rev1d9_LH Q22 work book  8" xfId="5297"/>
    <cellStyle name="___King's setup schedule 11-11E. Rev D_Q37ReworkProcessUPH50Rev1d0_Q37 Budget UPH120_2line Rev1d9_LH Q22 work book  8 2" xfId="5298"/>
    <cellStyle name="___King's setup schedule 11-11E. Rev D_Q37ReworkProcessUPH50Rev1d0_Q37 Budget UPH120_2line Rev1d9_LH Q22 work book  9" xfId="5299"/>
    <cellStyle name="___King's setup schedule 11-11E. Rev D_Q37ReworkProcessUPH50Rev1d0_Q37 Budget UPH120_2line Rev1d9_LH Q77 Readiness v1.4.8" xfId="5300"/>
    <cellStyle name="___King's setup schedule 11-11E. Rev D_Q37ReworkProcessUPH50Rev1d0_Q37 Budget UPH120_2line Rev1d9_LH Q77 Readiness v1.4.8 2" xfId="5301"/>
    <cellStyle name="___King's setup schedule 11-11E. Rev D_Q37ReworkProcessUPH50Rev1d0_Q37 Budget UPH120_2line Rev1d9_LH Q77 Readiness v1.4.8 2 2" xfId="5302"/>
    <cellStyle name="___King's setup schedule 11-11E. Rev D_Q37ReworkProcessUPH50Rev1d0_Q37 Budget UPH120_2line Rev1d9_LH Q77 Readiness v1.4.8 3" xfId="5303"/>
    <cellStyle name="___King's setup schedule 11-11E. Rev D_Q37ReworkProcessUPH50Rev1d0_Q37 Budget UPH120_2line Rev1d9_LH Q77 Readiness v1.4.8 3 2" xfId="5304"/>
    <cellStyle name="___King's setup schedule 11-11E. Rev D_Q37ReworkProcessUPH50Rev1d0_Q37 Budget UPH120_2line Rev1d9_LH Q77 Readiness v1.4.8 4" xfId="5305"/>
    <cellStyle name="___King's setup schedule 11-11E. Rev D_Q37ReworkProcessUPH50Rev1d0_Q37 Budget UPH120_2line Rev1d9_LH Q77 Readiness v1.4.8 4 2" xfId="5306"/>
    <cellStyle name="___King's setup schedule 11-11E. Rev D_Q37ReworkProcessUPH50Rev1d0_Q37 Budget UPH120_2line Rev1d9_LH Q77 Readiness v1.4.8 5" xfId="5307"/>
    <cellStyle name="___King's setup schedule 11-11E. Rev D_Q37ReworkProcessUPH50Rev1d0_Q37 Budget UPH120_2line Rev1d9_LH Q77 Readiness v1.4.8 5 2" xfId="5308"/>
    <cellStyle name="___King's setup schedule 11-11E. Rev D_Q37ReworkProcessUPH50Rev1d0_Q37 Budget UPH120_2line Rev1d9_LH Q77 Readiness v1.4.8 6" xfId="5309"/>
    <cellStyle name="___King's setup schedule 11-11E. Rev D_Q37ReworkProcessUPH50Rev1d0_Q37 Budget UPH120_2line Rev1d9_LH Q77 Readiness v1.4.8 6 2" xfId="5310"/>
    <cellStyle name="___King's setup schedule 11-11E. Rev D_Q37ReworkProcessUPH50Rev1d0_Q37 Budget UPH120_2line Rev1d9_LH Q77 Readiness v1.4.8 7" xfId="5311"/>
    <cellStyle name="___King's setup schedule 11-11E. Rev D_Q37ReworkProcessUPH50Rev1d0_Q37 Budget UPH120_2line Rev1d9_LH Q77 Readiness v1.4.8 7 2" xfId="5312"/>
    <cellStyle name="___King's setup schedule 11-11E. Rev D_Q37ReworkProcessUPH50Rev1d0_Q37 Budget UPH120_2line Rev1d9_LH Q77 Readiness v1.4.8 8" xfId="5313"/>
    <cellStyle name="___King's setup schedule 11-11E. Rev D_Q37ReworkProcessUPH50Rev1d0_Q37 Budget UPH120_2line Rev1d9_LH Q77 Readiness v1.4.8 8 2" xfId="5314"/>
    <cellStyle name="___King's setup schedule 11-11E. Rev D_Q37ReworkProcessUPH50Rev1d0_Q37 Budget UPH120_2line Rev1d9_LH Q77 Readiness v1.4.8 9" xfId="5315"/>
    <cellStyle name="___King's setup schedule 11-11E. Rev D_Q37ReworkProcessUPH50Rev1d0_Q37 Budget UPH120_2line Rev2d3" xfId="5316"/>
    <cellStyle name="___King's setup schedule 11-11E. Rev D_Q37ReworkProcessUPH50Rev1d0_Q37 Budget UPH120_2line Rev2d3 2" xfId="5317"/>
    <cellStyle name="___King's setup schedule 11-11E. Rev D_Q37ReworkProcessUPH50Rev1d0_Q37 Budget UPH120_2line Rev2d3 2 2" xfId="5318"/>
    <cellStyle name="___King's setup schedule 11-11E. Rev D_Q37ReworkProcessUPH50Rev1d0_Q37 Budget UPH120_2line Rev2d3 3" xfId="5319"/>
    <cellStyle name="___King's setup schedule 11-11E. Rev D_Q37ReworkProcessUPH50Rev1d0_Q37 Budget UPH120_2line Rev2d3 3 2" xfId="5320"/>
    <cellStyle name="___King's setup schedule 11-11E. Rev D_Q37ReworkProcessUPH50Rev1d0_Q37 Budget UPH120_2line Rev2d3 4" xfId="5321"/>
    <cellStyle name="___King's setup schedule 11-11E. Rev D_Q37ReworkProcessUPH50Rev1d0_Q37 Budget UPH120_2line Rev2d3 4 2" xfId="5322"/>
    <cellStyle name="___King's setup schedule 11-11E. Rev D_Q37ReworkProcessUPH50Rev1d0_Q37 Budget UPH120_2line Rev2d3 5" xfId="5323"/>
    <cellStyle name="___King's setup schedule 11-11E. Rev D_Q37ReworkProcessUPH50Rev1d0_Q37 Budget UPH120_2line Rev2d3 5 2" xfId="5324"/>
    <cellStyle name="___King's setup schedule 11-11E. Rev D_Q37ReworkProcessUPH50Rev1d0_Q37 Budget UPH120_2line Rev2d3 6" xfId="5325"/>
    <cellStyle name="___King's setup schedule 11-11E. Rev D_Q37ReworkProcessUPH50Rev1d0_Q37 Budget UPH120_2line Rev2d3 6 2" xfId="5326"/>
    <cellStyle name="___King's setup schedule 11-11E. Rev D_Q37ReworkProcessUPH50Rev1d0_Q37 Budget UPH120_2line Rev2d3 7" xfId="5327"/>
    <cellStyle name="___King's setup schedule 11-11E. Rev D_Q37ReworkProcessUPH50Rev1d0_Q37 Budget UPH120_2line Rev2d3 7 2" xfId="5328"/>
    <cellStyle name="___King's setup schedule 11-11E. Rev D_Q37ReworkProcessUPH50Rev1d0_Q37 Budget UPH120_2line Rev2d3 8" xfId="5329"/>
    <cellStyle name="___King's setup schedule 11-11E. Rev D_Q37ReworkProcessUPH50Rev1d0_Q37 Budget UPH120_2line Rev2d3 8 2" xfId="5330"/>
    <cellStyle name="___King's setup schedule 11-11E. Rev D_Q37ReworkProcessUPH50Rev1d0_Q37 Budget UPH120_2line Rev2d3 9" xfId="5331"/>
    <cellStyle name="___King's setup schedule 11-11E. Rev D_Q37ReworkProcessUPH50Rev1d0_Q37 Budget UPH120_2line Rev2d5" xfId="5332"/>
    <cellStyle name="___King's setup schedule 11-11E. Rev D_Q37ReworkProcessUPH50Rev1d0_Q37 Budget UPH120_2line Rev2d5 2" xfId="5333"/>
    <cellStyle name="___King's setup schedule 11-11E. Rev D_Q37ReworkProcessUPH50Rev1d0_Q37 Budget UPH120_2line Rev2d5 2 2" xfId="5334"/>
    <cellStyle name="___King's setup schedule 11-11E. Rev D_Q37ReworkProcessUPH50Rev1d0_Q37 Budget UPH120_2line Rev2d5 3" xfId="5335"/>
    <cellStyle name="___King's setup schedule 11-11E. Rev D_Q37ReworkProcessUPH50Rev1d0_Q37 Budget UPH120_2line Rev2d5 3 2" xfId="5336"/>
    <cellStyle name="___King's setup schedule 11-11E. Rev D_Q37ReworkProcessUPH50Rev1d0_Q37 Budget UPH120_2line Rev2d5 4" xfId="5337"/>
    <cellStyle name="___King's setup schedule 11-11E. Rev D_Q37ReworkProcessUPH50Rev1d0_Q37 Budget UPH120_2line Rev2d5 4 2" xfId="5338"/>
    <cellStyle name="___King's setup schedule 11-11E. Rev D_Q37ReworkProcessUPH50Rev1d0_Q37 Budget UPH120_2line Rev2d5 5" xfId="5339"/>
    <cellStyle name="___King's setup schedule 11-11E. Rev D_Q37ReworkProcessUPH50Rev1d0_Q37 Budget UPH120_2line Rev2d5 5 2" xfId="5340"/>
    <cellStyle name="___King's setup schedule 11-11E. Rev D_Q37ReworkProcessUPH50Rev1d0_Q37 Budget UPH120_2line Rev2d5 6" xfId="5341"/>
    <cellStyle name="___King's setup schedule 11-11E. Rev D_Q37ReworkProcessUPH50Rev1d0_Q37 Budget UPH120_2line Rev2d5 6 2" xfId="5342"/>
    <cellStyle name="___King's setup schedule 11-11E. Rev D_Q37ReworkProcessUPH50Rev1d0_Q37 Budget UPH120_2line Rev2d5 7" xfId="5343"/>
    <cellStyle name="___King's setup schedule 11-11E. Rev D_Q37ReworkProcessUPH50Rev1d0_Q37 Budget UPH120_2line Rev2d5 7 2" xfId="5344"/>
    <cellStyle name="___King's setup schedule 11-11E. Rev D_Q37ReworkProcessUPH50Rev1d0_Q37 Budget UPH120_2line Rev2d5 8" xfId="5345"/>
    <cellStyle name="___King's setup schedule 11-11E. Rev D_Q37ReworkProcessUPH50Rev1d0_Q37 Budget UPH120_2line Rev2d5 8 2" xfId="5346"/>
    <cellStyle name="___King's setup schedule 11-11E. Rev D_Q37ReworkProcessUPH50Rev1d0_Q37 Budget UPH120_2line Rev2d5 9" xfId="5347"/>
    <cellStyle name="___King's setup schedule 11-11E. Rev D_Q37UPH180BudgetRev0d1" xfId="5348"/>
    <cellStyle name="___King's setup schedule 11-11E. Rev D_Q37UPH180BudgetRev0d1 2" xfId="5349"/>
    <cellStyle name="___King's setup schedule 11-11E. Rev D_Q37UPH180BudgetRev0d1 2 2" xfId="5350"/>
    <cellStyle name="___King's setup schedule 11-11E. Rev D_Q37UPH180BudgetRev0d1 3" xfId="5351"/>
    <cellStyle name="___King's setup schedule 11-11E. Rev D_Q37UPH180BudgetRev0d1 3 2" xfId="5352"/>
    <cellStyle name="___King's setup schedule 11-11E. Rev D_Q37UPH180BudgetRev0d1 4" xfId="5353"/>
    <cellStyle name="___King's setup schedule 11-11E. Rev D_Q37UPH180BudgetRev0d1 4 2" xfId="5354"/>
    <cellStyle name="___King's setup schedule 11-11E. Rev D_Q37UPH180BudgetRev0d1 5" xfId="5355"/>
    <cellStyle name="___King's setup schedule 11-11E. Rev D_Q37UPH180BudgetRev0d1 5 2" xfId="5356"/>
    <cellStyle name="___King's setup schedule 11-11E. Rev D_Q37UPH180BudgetRev0d1 6" xfId="5357"/>
    <cellStyle name="___King's setup schedule 11-11E. Rev D_Q37UPH180BudgetRev0d1 6 2" xfId="5358"/>
    <cellStyle name="___King's setup schedule 11-11E. Rev D_Q37UPH180BudgetRev0d1 7" xfId="5359"/>
    <cellStyle name="___King's setup schedule 11-11E. Rev D_Q37UPH180BudgetRev0d1 7 2" xfId="5360"/>
    <cellStyle name="___King's setup schedule 11-11E. Rev D_Q37UPH180BudgetRev0d1 8" xfId="5361"/>
    <cellStyle name="___King's setup schedule 11-11E. Rev D_Q37UPH180BudgetRev0d1 8 2" xfId="5362"/>
    <cellStyle name="___King's setup schedule 11-11E. Rev D_Q37UPH180BudgetRev0d1 9" xfId="5363"/>
    <cellStyle name="___King's setup schedule 11-11E. Rev D_Q37UPH180BudgetRev0d1_LH Q22 work book " xfId="5364"/>
    <cellStyle name="___King's setup schedule 11-11E. Rev D_Q37UPH180BudgetRev0d1_LH Q22 work book  2" xfId="5365"/>
    <cellStyle name="___King's setup schedule 11-11E. Rev D_Q37UPH180BudgetRev0d1_LH Q22 work book  2 2" xfId="5366"/>
    <cellStyle name="___King's setup schedule 11-11E. Rev D_Q37UPH180BudgetRev0d1_LH Q22 work book  3" xfId="5367"/>
    <cellStyle name="___King's setup schedule 11-11E. Rev D_Q37UPH180BudgetRev0d1_LH Q22 work book  3 2" xfId="5368"/>
    <cellStyle name="___King's setup schedule 11-11E. Rev D_Q37UPH180BudgetRev0d1_LH Q22 work book  4" xfId="5369"/>
    <cellStyle name="___King's setup schedule 11-11E. Rev D_Q37UPH180BudgetRev0d1_LH Q22 work book  4 2" xfId="5370"/>
    <cellStyle name="___King's setup schedule 11-11E. Rev D_Q37UPH180BudgetRev0d1_LH Q22 work book  5" xfId="5371"/>
    <cellStyle name="___King's setup schedule 11-11E. Rev D_Q37UPH180BudgetRev0d1_LH Q22 work book  5 2" xfId="5372"/>
    <cellStyle name="___King's setup schedule 11-11E. Rev D_Q37UPH180BudgetRev0d1_LH Q22 work book  6" xfId="5373"/>
    <cellStyle name="___King's setup schedule 11-11E. Rev D_Q37UPH180BudgetRev0d1_LH Q22 work book  6 2" xfId="5374"/>
    <cellStyle name="___King's setup schedule 11-11E. Rev D_Q37UPH180BudgetRev0d1_LH Q22 work book  7" xfId="5375"/>
    <cellStyle name="___King's setup schedule 11-11E. Rev D_Q37UPH180BudgetRev0d1_LH Q22 work book  7 2" xfId="5376"/>
    <cellStyle name="___King's setup schedule 11-11E. Rev D_Q37UPH180BudgetRev0d1_LH Q22 work book  8" xfId="5377"/>
    <cellStyle name="___King's setup schedule 11-11E. Rev D_Q37UPH180BudgetRev0d1_LH Q22 work book  8 2" xfId="5378"/>
    <cellStyle name="___King's setup schedule 11-11E. Rev D_Q37UPH180BudgetRev0d1_LH Q22 work book  9" xfId="5379"/>
    <cellStyle name="___King's setup schedule 11-11E. Rev D_Q37UPH180BudgetRev0d1_LH Q77 Readiness v1.4.8" xfId="5380"/>
    <cellStyle name="___King's setup schedule 11-11E. Rev D_Q37UPH180BudgetRev0d1_LH Q77 Readiness v1.4.8 2" xfId="5381"/>
    <cellStyle name="___King's setup schedule 11-11E. Rev D_Q37UPH180BudgetRev0d1_LH Q77 Readiness v1.4.8 2 2" xfId="5382"/>
    <cellStyle name="___King's setup schedule 11-11E. Rev D_Q37UPH180BudgetRev0d1_LH Q77 Readiness v1.4.8 3" xfId="5383"/>
    <cellStyle name="___King's setup schedule 11-11E. Rev D_Q37UPH180BudgetRev0d1_LH Q77 Readiness v1.4.8 3 2" xfId="5384"/>
    <cellStyle name="___King's setup schedule 11-11E. Rev D_Q37UPH180BudgetRev0d1_LH Q77 Readiness v1.4.8 4" xfId="5385"/>
    <cellStyle name="___King's setup schedule 11-11E. Rev D_Q37UPH180BudgetRev0d1_LH Q77 Readiness v1.4.8 4 2" xfId="5386"/>
    <cellStyle name="___King's setup schedule 11-11E. Rev D_Q37UPH180BudgetRev0d1_LH Q77 Readiness v1.4.8 5" xfId="5387"/>
    <cellStyle name="___King's setup schedule 11-11E. Rev D_Q37UPH180BudgetRev0d1_LH Q77 Readiness v1.4.8 5 2" xfId="5388"/>
    <cellStyle name="___King's setup schedule 11-11E. Rev D_Q37UPH180BudgetRev0d1_LH Q77 Readiness v1.4.8 6" xfId="5389"/>
    <cellStyle name="___King's setup schedule 11-11E. Rev D_Q37UPH180BudgetRev0d1_LH Q77 Readiness v1.4.8 6 2" xfId="5390"/>
    <cellStyle name="___King's setup schedule 11-11E. Rev D_Q37UPH180BudgetRev0d1_LH Q77 Readiness v1.4.8 7" xfId="5391"/>
    <cellStyle name="___King's setup schedule 11-11E. Rev D_Q37UPH180BudgetRev0d1_LH Q77 Readiness v1.4.8 7 2" xfId="5392"/>
    <cellStyle name="___King's setup schedule 11-11E. Rev D_Q37UPH180BudgetRev0d1_LH Q77 Readiness v1.4.8 8" xfId="5393"/>
    <cellStyle name="___King's setup schedule 11-11E. Rev D_Q37UPH180BudgetRev0d1_LH Q77 Readiness v1.4.8 8 2" xfId="5394"/>
    <cellStyle name="___King's setup schedule 11-11E. Rev D_Q37UPH180BudgetRev0d1_LH Q77 Readiness v1.4.8 9" xfId="5395"/>
    <cellStyle name="___King's setup schedule 11-11E. Rev D_Q37UPH180BudgetRev0d1_Q37 Budget UPH120_2line Rev1d9" xfId="5396"/>
    <cellStyle name="___King's setup schedule 11-11E. Rev D_Q37UPH180BudgetRev0d1_Q37 Budget UPH120_2line Rev1d9 2" xfId="5397"/>
    <cellStyle name="___King's setup schedule 11-11E. Rev D_Q37UPH180BudgetRev0d1_Q37 Budget UPH120_2line Rev1d9 2 2" xfId="5398"/>
    <cellStyle name="___King's setup schedule 11-11E. Rev D_Q37UPH180BudgetRev0d1_Q37 Budget UPH120_2line Rev1d9 3" xfId="5399"/>
    <cellStyle name="___King's setup schedule 11-11E. Rev D_Q37UPH180BudgetRev0d1_Q37 Budget UPH120_2line Rev1d9 3 2" xfId="5400"/>
    <cellStyle name="___King's setup schedule 11-11E. Rev D_Q37UPH180BudgetRev0d1_Q37 Budget UPH120_2line Rev1d9 4" xfId="5401"/>
    <cellStyle name="___King's setup schedule 11-11E. Rev D_Q37UPH180BudgetRev0d1_Q37 Budget UPH120_2line Rev1d9 4 2" xfId="5402"/>
    <cellStyle name="___King's setup schedule 11-11E. Rev D_Q37UPH180BudgetRev0d1_Q37 Budget UPH120_2line Rev1d9 5" xfId="5403"/>
    <cellStyle name="___King's setup schedule 11-11E. Rev D_Q37UPH180BudgetRev0d1_Q37 Budget UPH120_2line Rev1d9 5 2" xfId="5404"/>
    <cellStyle name="___King's setup schedule 11-11E. Rev D_Q37UPH180BudgetRev0d1_Q37 Budget UPH120_2line Rev1d9 6" xfId="5405"/>
    <cellStyle name="___King's setup schedule 11-11E. Rev D_Q37UPH180BudgetRev0d1_Q37 Budget UPH120_2line Rev1d9 6 2" xfId="5406"/>
    <cellStyle name="___King's setup schedule 11-11E. Rev D_Q37UPH180BudgetRev0d1_Q37 Budget UPH120_2line Rev1d9 7" xfId="5407"/>
    <cellStyle name="___King's setup schedule 11-11E. Rev D_Q37UPH180BudgetRev0d1_Q37 Budget UPH120_2line Rev1d9 7 2" xfId="5408"/>
    <cellStyle name="___King's setup schedule 11-11E. Rev D_Q37UPH180BudgetRev0d1_Q37 Budget UPH120_2line Rev1d9 8" xfId="5409"/>
    <cellStyle name="___King's setup schedule 11-11E. Rev D_Q37UPH180BudgetRev0d1_Q37 Budget UPH120_2line Rev1d9 8 2" xfId="5410"/>
    <cellStyle name="___King's setup schedule 11-11E. Rev D_Q37UPH180BudgetRev0d1_Q37 Budget UPH120_2line Rev1d9 9" xfId="5411"/>
    <cellStyle name="___King's setup schedule 11-11E. Rev D_Q37UPH180BudgetRev0d1_Q37 Budget UPH120_2line Rev1d9_LH Q22 work book " xfId="5412"/>
    <cellStyle name="___King's setup schedule 11-11E. Rev D_Q37UPH180BudgetRev0d1_Q37 Budget UPH120_2line Rev1d9_LH Q22 work book  2" xfId="5413"/>
    <cellStyle name="___King's setup schedule 11-11E. Rev D_Q37UPH180BudgetRev0d1_Q37 Budget UPH120_2line Rev1d9_LH Q22 work book  2 2" xfId="5414"/>
    <cellStyle name="___King's setup schedule 11-11E. Rev D_Q37UPH180BudgetRev0d1_Q37 Budget UPH120_2line Rev1d9_LH Q22 work book  3" xfId="5415"/>
    <cellStyle name="___King's setup schedule 11-11E. Rev D_Q37UPH180BudgetRev0d1_Q37 Budget UPH120_2line Rev1d9_LH Q22 work book  3 2" xfId="5416"/>
    <cellStyle name="___King's setup schedule 11-11E. Rev D_Q37UPH180BudgetRev0d1_Q37 Budget UPH120_2line Rev1d9_LH Q22 work book  4" xfId="5417"/>
    <cellStyle name="___King's setup schedule 11-11E. Rev D_Q37UPH180BudgetRev0d1_Q37 Budget UPH120_2line Rev1d9_LH Q22 work book  4 2" xfId="5418"/>
    <cellStyle name="___King's setup schedule 11-11E. Rev D_Q37UPH180BudgetRev0d1_Q37 Budget UPH120_2line Rev1d9_LH Q22 work book  5" xfId="5419"/>
    <cellStyle name="___King's setup schedule 11-11E. Rev D_Q37UPH180BudgetRev0d1_Q37 Budget UPH120_2line Rev1d9_LH Q22 work book  5 2" xfId="5420"/>
    <cellStyle name="___King's setup schedule 11-11E. Rev D_Q37UPH180BudgetRev0d1_Q37 Budget UPH120_2line Rev1d9_LH Q22 work book  6" xfId="5421"/>
    <cellStyle name="___King's setup schedule 11-11E. Rev D_Q37UPH180BudgetRev0d1_Q37 Budget UPH120_2line Rev1d9_LH Q22 work book  6 2" xfId="5422"/>
    <cellStyle name="___King's setup schedule 11-11E. Rev D_Q37UPH180BudgetRev0d1_Q37 Budget UPH120_2line Rev1d9_LH Q22 work book  7" xfId="5423"/>
    <cellStyle name="___King's setup schedule 11-11E. Rev D_Q37UPH180BudgetRev0d1_Q37 Budget UPH120_2line Rev1d9_LH Q22 work book  7 2" xfId="5424"/>
    <cellStyle name="___King's setup schedule 11-11E. Rev D_Q37UPH180BudgetRev0d1_Q37 Budget UPH120_2line Rev1d9_LH Q22 work book  8" xfId="5425"/>
    <cellStyle name="___King's setup schedule 11-11E. Rev D_Q37UPH180BudgetRev0d1_Q37 Budget UPH120_2line Rev1d9_LH Q22 work book  8 2" xfId="5426"/>
    <cellStyle name="___King's setup schedule 11-11E. Rev D_Q37UPH180BudgetRev0d1_Q37 Budget UPH120_2line Rev1d9_LH Q22 work book  9" xfId="5427"/>
    <cellStyle name="___King's setup schedule 11-11E. Rev D_Q37UPH180BudgetRev0d1_Q37 Budget UPH120_2line Rev1d9_LH Q77 Readiness v1.4.8" xfId="5428"/>
    <cellStyle name="___King's setup schedule 11-11E. Rev D_Q37UPH180BudgetRev0d1_Q37 Budget UPH120_2line Rev1d9_LH Q77 Readiness v1.4.8 2" xfId="5429"/>
    <cellStyle name="___King's setup schedule 11-11E. Rev D_Q37UPH180BudgetRev0d1_Q37 Budget UPH120_2line Rev1d9_LH Q77 Readiness v1.4.8 2 2" xfId="5430"/>
    <cellStyle name="___King's setup schedule 11-11E. Rev D_Q37UPH180BudgetRev0d1_Q37 Budget UPH120_2line Rev1d9_LH Q77 Readiness v1.4.8 3" xfId="5431"/>
    <cellStyle name="___King's setup schedule 11-11E. Rev D_Q37UPH180BudgetRev0d1_Q37 Budget UPH120_2line Rev1d9_LH Q77 Readiness v1.4.8 3 2" xfId="5432"/>
    <cellStyle name="___King's setup schedule 11-11E. Rev D_Q37UPH180BudgetRev0d1_Q37 Budget UPH120_2line Rev1d9_LH Q77 Readiness v1.4.8 4" xfId="5433"/>
    <cellStyle name="___King's setup schedule 11-11E. Rev D_Q37UPH180BudgetRev0d1_Q37 Budget UPH120_2line Rev1d9_LH Q77 Readiness v1.4.8 4 2" xfId="5434"/>
    <cellStyle name="___King's setup schedule 11-11E. Rev D_Q37UPH180BudgetRev0d1_Q37 Budget UPH120_2line Rev1d9_LH Q77 Readiness v1.4.8 5" xfId="5435"/>
    <cellStyle name="___King's setup schedule 11-11E. Rev D_Q37UPH180BudgetRev0d1_Q37 Budget UPH120_2line Rev1d9_LH Q77 Readiness v1.4.8 5 2" xfId="5436"/>
    <cellStyle name="___King's setup schedule 11-11E. Rev D_Q37UPH180BudgetRev0d1_Q37 Budget UPH120_2line Rev1d9_LH Q77 Readiness v1.4.8 6" xfId="5437"/>
    <cellStyle name="___King's setup schedule 11-11E. Rev D_Q37UPH180BudgetRev0d1_Q37 Budget UPH120_2line Rev1d9_LH Q77 Readiness v1.4.8 6 2" xfId="5438"/>
    <cellStyle name="___King's setup schedule 11-11E. Rev D_Q37UPH180BudgetRev0d1_Q37 Budget UPH120_2line Rev1d9_LH Q77 Readiness v1.4.8 7" xfId="5439"/>
    <cellStyle name="___King's setup schedule 11-11E. Rev D_Q37UPH180BudgetRev0d1_Q37 Budget UPH120_2line Rev1d9_LH Q77 Readiness v1.4.8 7 2" xfId="5440"/>
    <cellStyle name="___King's setup schedule 11-11E. Rev D_Q37UPH180BudgetRev0d1_Q37 Budget UPH120_2line Rev1d9_LH Q77 Readiness v1.4.8 8" xfId="5441"/>
    <cellStyle name="___King's setup schedule 11-11E. Rev D_Q37UPH180BudgetRev0d1_Q37 Budget UPH120_2line Rev1d9_LH Q77 Readiness v1.4.8 8 2" xfId="5442"/>
    <cellStyle name="___King's setup schedule 11-11E. Rev D_Q37UPH180BudgetRev0d1_Q37 Budget UPH120_2line Rev1d9_LH Q77 Readiness v1.4.8 9" xfId="5443"/>
    <cellStyle name="___King's setup schedule 11-11E. Rev D_Q37UPH180BudgetRev0d1_Q37 Budget UPH120_2line Rev2d3" xfId="5444"/>
    <cellStyle name="___King's setup schedule 11-11E. Rev D_Q37UPH180BudgetRev0d1_Q37 Budget UPH120_2line Rev2d3 2" xfId="5445"/>
    <cellStyle name="___King's setup schedule 11-11E. Rev D_Q37UPH180BudgetRev0d1_Q37 Budget UPH120_2line Rev2d3 2 2" xfId="5446"/>
    <cellStyle name="___King's setup schedule 11-11E. Rev D_Q37UPH180BudgetRev0d1_Q37 Budget UPH120_2line Rev2d3 3" xfId="5447"/>
    <cellStyle name="___King's setup schedule 11-11E. Rev D_Q37UPH180BudgetRev0d1_Q37 Budget UPH120_2line Rev2d3 3 2" xfId="5448"/>
    <cellStyle name="___King's setup schedule 11-11E. Rev D_Q37UPH180BudgetRev0d1_Q37 Budget UPH120_2line Rev2d3 4" xfId="5449"/>
    <cellStyle name="___King's setup schedule 11-11E. Rev D_Q37UPH180BudgetRev0d1_Q37 Budget UPH120_2line Rev2d3 4 2" xfId="5450"/>
    <cellStyle name="___King's setup schedule 11-11E. Rev D_Q37UPH180BudgetRev0d1_Q37 Budget UPH120_2line Rev2d3 5" xfId="5451"/>
    <cellStyle name="___King's setup schedule 11-11E. Rev D_Q37UPH180BudgetRev0d1_Q37 Budget UPH120_2line Rev2d3 5 2" xfId="5452"/>
    <cellStyle name="___King's setup schedule 11-11E. Rev D_Q37UPH180BudgetRev0d1_Q37 Budget UPH120_2line Rev2d3 6" xfId="5453"/>
    <cellStyle name="___King's setup schedule 11-11E. Rev D_Q37UPH180BudgetRev0d1_Q37 Budget UPH120_2line Rev2d3 6 2" xfId="5454"/>
    <cellStyle name="___King's setup schedule 11-11E. Rev D_Q37UPH180BudgetRev0d1_Q37 Budget UPH120_2line Rev2d3 7" xfId="5455"/>
    <cellStyle name="___King's setup schedule 11-11E. Rev D_Q37UPH180BudgetRev0d1_Q37 Budget UPH120_2line Rev2d3 7 2" xfId="5456"/>
    <cellStyle name="___King's setup schedule 11-11E. Rev D_Q37UPH180BudgetRev0d1_Q37 Budget UPH120_2line Rev2d3 8" xfId="5457"/>
    <cellStyle name="___King's setup schedule 11-11E. Rev D_Q37UPH180BudgetRev0d1_Q37 Budget UPH120_2line Rev2d3 8 2" xfId="5458"/>
    <cellStyle name="___King's setup schedule 11-11E. Rev D_Q37UPH180BudgetRev0d1_Q37 Budget UPH120_2line Rev2d3 9" xfId="5459"/>
    <cellStyle name="___King's setup schedule 11-11E. Rev D_Q37UPH180BudgetRev0d1_Q37 Budget UPH120_2line Rev2d5" xfId="5460"/>
    <cellStyle name="___King's setup schedule 11-11E. Rev D_Q37UPH180BudgetRev0d1_Q37 Budget UPH120_2line Rev2d5 2" xfId="5461"/>
    <cellStyle name="___King's setup schedule 11-11E. Rev D_Q37UPH180BudgetRev0d1_Q37 Budget UPH120_2line Rev2d5 2 2" xfId="5462"/>
    <cellStyle name="___King's setup schedule 11-11E. Rev D_Q37UPH180BudgetRev0d1_Q37 Budget UPH120_2line Rev2d5 3" xfId="5463"/>
    <cellStyle name="___King's setup schedule 11-11E. Rev D_Q37UPH180BudgetRev0d1_Q37 Budget UPH120_2line Rev2d5 3 2" xfId="5464"/>
    <cellStyle name="___King's setup schedule 11-11E. Rev D_Q37UPH180BudgetRev0d1_Q37 Budget UPH120_2line Rev2d5 4" xfId="5465"/>
    <cellStyle name="___King's setup schedule 11-11E. Rev D_Q37UPH180BudgetRev0d1_Q37 Budget UPH120_2line Rev2d5 4 2" xfId="5466"/>
    <cellStyle name="___King's setup schedule 11-11E. Rev D_Q37UPH180BudgetRev0d1_Q37 Budget UPH120_2line Rev2d5 5" xfId="5467"/>
    <cellStyle name="___King's setup schedule 11-11E. Rev D_Q37UPH180BudgetRev0d1_Q37 Budget UPH120_2line Rev2d5 5 2" xfId="5468"/>
    <cellStyle name="___King's setup schedule 11-11E. Rev D_Q37UPH180BudgetRev0d1_Q37 Budget UPH120_2line Rev2d5 6" xfId="5469"/>
    <cellStyle name="___King's setup schedule 11-11E. Rev D_Q37UPH180BudgetRev0d1_Q37 Budget UPH120_2line Rev2d5 6 2" xfId="5470"/>
    <cellStyle name="___King's setup schedule 11-11E. Rev D_Q37UPH180BudgetRev0d1_Q37 Budget UPH120_2line Rev2d5 7" xfId="5471"/>
    <cellStyle name="___King's setup schedule 11-11E. Rev D_Q37UPH180BudgetRev0d1_Q37 Budget UPH120_2line Rev2d5 7 2" xfId="5472"/>
    <cellStyle name="___King's setup schedule 11-11E. Rev D_Q37UPH180BudgetRev0d1_Q37 Budget UPH120_2line Rev2d5 8" xfId="5473"/>
    <cellStyle name="___King's setup schedule 11-11E. Rev D_Q37UPH180BudgetRev0d1_Q37 Budget UPH120_2line Rev2d5 8 2" xfId="5474"/>
    <cellStyle name="___King's setup schedule 11-11E. Rev D_Q37UPH180BudgetRev0d1_Q37 Budget UPH120_2line Rev2d5 9" xfId="5475"/>
    <cellStyle name="___LH P62 AM Multiplex Line Document(UPH100)Rev.E 1-30 for DVT all" xfId="5476"/>
    <cellStyle name="___LH P62 AM Multiplex Line Document(UPH100)Rev.E 1-30 for DVT all 2" xfId="5477"/>
    <cellStyle name="___LH P62 AM Multiplex Line Document(UPH100)Rev.E 1-30 for DVT all 2 2" xfId="5478"/>
    <cellStyle name="___LH P62 AM Multiplex Line Document(UPH100)Rev.E 1-30 for DVT all 3" xfId="5479"/>
    <cellStyle name="___LH P62 AM Multiplex Line Document(UPH100)Rev.E 1-30 for DVT all 3 2" xfId="5480"/>
    <cellStyle name="___LH P62 AM Multiplex Line Document(UPH100)Rev.E 1-30 for DVT all 4" xfId="5481"/>
    <cellStyle name="___LH P62 AM Multiplex Line Document(UPH100)Rev.E 1-30 for DVT all 4 2" xfId="5482"/>
    <cellStyle name="___LH P62 AM Multiplex Line Document(UPH100)Rev.E 1-30 for DVT all 5" xfId="5483"/>
    <cellStyle name="___LH P62 AM Multiplex Line Document(UPH100)Rev.E 1-30 for DVT all 5 2" xfId="5484"/>
    <cellStyle name="___LH P62 AM Multiplex Line Document(UPH100)Rev.E 1-30 for DVT all 6" xfId="5485"/>
    <cellStyle name="___LH P62 AM Multiplex Line Document(UPH100)Rev.E 1-30 for DVT all 6 2" xfId="5486"/>
    <cellStyle name="___LH P62 AM Multiplex Line Document(UPH100)Rev.E 1-30 for DVT all 7" xfId="5487"/>
    <cellStyle name="___LH P62 AM Multiplex Line Document(UPH100)Rev.E 1-30 for DVT all 7 2" xfId="5488"/>
    <cellStyle name="___LH P62 AM Multiplex Line Document(UPH100)Rev.E 1-30 for DVT all 8" xfId="5489"/>
    <cellStyle name="___LH P62 AM Multiplex Line Document(UPH100)Rev.E 1-30 for DVT all 8 2" xfId="5490"/>
    <cellStyle name="___LH P62 AM Multiplex Line Document(UPH100)Rev.E 1-30 for DVT all 9" xfId="5491"/>
    <cellStyle name="___LH P62 AM Unique Line Document Rev-D 1-18" xfId="5492"/>
    <cellStyle name="___LH P62 AM Unique Line Document Rev-D 1-18 2" xfId="5493"/>
    <cellStyle name="___LH P62 AM Unique Line Document Rev-D 1-18 2 2" xfId="5494"/>
    <cellStyle name="___LH P62 AM Unique Line Document Rev-D 1-18 3" xfId="5495"/>
    <cellStyle name="___LH P62 AM Unique Line Document Rev-D 1-18 3 2" xfId="5496"/>
    <cellStyle name="___LH P62 AM Unique Line Document Rev-D 1-18 4" xfId="5497"/>
    <cellStyle name="___LH P62 AM Unique Line Document Rev-D 1-18 4 2" xfId="5498"/>
    <cellStyle name="___LH P62 AM Unique Line Document Rev-D 1-18 5" xfId="5499"/>
    <cellStyle name="___LH P62 AM Unique Line Document Rev-D 1-18 5 2" xfId="5500"/>
    <cellStyle name="___LH P62 AM Unique Line Document Rev-D 1-18 6" xfId="5501"/>
    <cellStyle name="___LH P62 AM Unique Line Document Rev-D 1-18 6 2" xfId="5502"/>
    <cellStyle name="___LH P62 AM Unique Line Document Rev-D 1-18 7" xfId="5503"/>
    <cellStyle name="___LH P62 AM Unique Line Document Rev-D 1-18 7 2" xfId="5504"/>
    <cellStyle name="___LH P62 AM Unique Line Document Rev-D 1-18 8" xfId="5505"/>
    <cellStyle name="___LH P62 AM Unique Line Document Rev-D 1-18 8 2" xfId="5506"/>
    <cellStyle name="___LH P62 AM Unique Line Document Rev-D 1-18 9" xfId="5507"/>
    <cellStyle name="___LH P62 AM Unique Line Document Rev-D 1-18_~0606788" xfId="5508"/>
    <cellStyle name="___LH P62 AM Unique Line Document Rev-D 1-18_~0606788 2" xfId="5509"/>
    <cellStyle name="___LH P62 AM Unique Line Document Rev-D 1-18_~0606788 2 2" xfId="5510"/>
    <cellStyle name="___LH P62 AM Unique Line Document Rev-D 1-18_~0606788 3" xfId="5511"/>
    <cellStyle name="___LH P62 AM Unique Line Document Rev-D 1-18_~0606788 3 2" xfId="5512"/>
    <cellStyle name="___LH P62 AM Unique Line Document Rev-D 1-18_~0606788 4" xfId="5513"/>
    <cellStyle name="___LH P62 AM Unique Line Document Rev-D 1-18_~0606788 4 2" xfId="5514"/>
    <cellStyle name="___LH P62 AM Unique Line Document Rev-D 1-18_~0606788 5" xfId="5515"/>
    <cellStyle name="___LH P62 AM Unique Line Document Rev-D 1-18_~0606788 5 2" xfId="5516"/>
    <cellStyle name="___LH P62 AM Unique Line Document Rev-D 1-18_~0606788 6" xfId="5517"/>
    <cellStyle name="___LH P62 AM Unique Line Document Rev-D 1-18_~0606788 6 2" xfId="5518"/>
    <cellStyle name="___LH P62 AM Unique Line Document Rev-D 1-18_~0606788 7" xfId="5519"/>
    <cellStyle name="___LH P62 AM Unique Line Document Rev-D 1-18_~0606788 7 2" xfId="5520"/>
    <cellStyle name="___LH P62 AM Unique Line Document Rev-D 1-18_~0606788 8" xfId="5521"/>
    <cellStyle name="___LH P62 AM Unique Line Document Rev-D 1-18_~0606788 8 2" xfId="5522"/>
    <cellStyle name="___LH P62 AM Unique Line Document Rev-D 1-18_~0606788 9" xfId="5523"/>
    <cellStyle name="___LH P62 AM Unique Line Document Rev-D 1-18_~2181793" xfId="5524"/>
    <cellStyle name="___LH P62 AM Unique Line Document Rev-D 1-18_~2181793 2" xfId="5525"/>
    <cellStyle name="___LH P62 AM Unique Line Document Rev-D 1-18_~2181793 2 2" xfId="5526"/>
    <cellStyle name="___LH P62 AM Unique Line Document Rev-D 1-18_~2181793 3" xfId="5527"/>
    <cellStyle name="___LH P62 AM Unique Line Document Rev-D 1-18_~2181793 3 2" xfId="5528"/>
    <cellStyle name="___LH P62 AM Unique Line Document Rev-D 1-18_~2181793 4" xfId="5529"/>
    <cellStyle name="___LH P62 AM Unique Line Document Rev-D 1-18_~2181793 4 2" xfId="5530"/>
    <cellStyle name="___LH P62 AM Unique Line Document Rev-D 1-18_~2181793 5" xfId="5531"/>
    <cellStyle name="___LH P62 AM Unique Line Document Rev-D 1-18_~2181793 5 2" xfId="5532"/>
    <cellStyle name="___LH P62 AM Unique Line Document Rev-D 1-18_~2181793 6" xfId="5533"/>
    <cellStyle name="___LH P62 AM Unique Line Document Rev-D 1-18_~2181793 6 2" xfId="5534"/>
    <cellStyle name="___LH P62 AM Unique Line Document Rev-D 1-18_~2181793 7" xfId="5535"/>
    <cellStyle name="___LH P62 AM Unique Line Document Rev-D 1-18_~2181793 7 2" xfId="5536"/>
    <cellStyle name="___LH P62 AM Unique Line Document Rev-D 1-18_~2181793 8" xfId="5537"/>
    <cellStyle name="___LH P62 AM Unique Line Document Rev-D 1-18_~2181793 8 2" xfId="5538"/>
    <cellStyle name="___LH P62 AM Unique Line Document Rev-D 1-18_~2181793 9" xfId="5539"/>
    <cellStyle name="___LH P62 AM Unique Line Document Rev-D 1-18_~6369939" xfId="5540"/>
    <cellStyle name="___LH P62 AM Unique Line Document Rev-D 1-18_~6369939 2" xfId="5541"/>
    <cellStyle name="___LH P62 AM Unique Line Document Rev-D 1-18_~6369939 2 2" xfId="5542"/>
    <cellStyle name="___LH P62 AM Unique Line Document Rev-D 1-18_~6369939 3" xfId="5543"/>
    <cellStyle name="___LH P62 AM Unique Line Document Rev-D 1-18_~6369939 3 2" xfId="5544"/>
    <cellStyle name="___LH P62 AM Unique Line Document Rev-D 1-18_~6369939 4" xfId="5545"/>
    <cellStyle name="___LH P62 AM Unique Line Document Rev-D 1-18_~6369939 4 2" xfId="5546"/>
    <cellStyle name="___LH P62 AM Unique Line Document Rev-D 1-18_~6369939 5" xfId="5547"/>
    <cellStyle name="___LH P62 AM Unique Line Document Rev-D 1-18_~6369939 5 2" xfId="5548"/>
    <cellStyle name="___LH P62 AM Unique Line Document Rev-D 1-18_~6369939 6" xfId="5549"/>
    <cellStyle name="___LH P62 AM Unique Line Document Rev-D 1-18_~6369939 6 2" xfId="5550"/>
    <cellStyle name="___LH P62 AM Unique Line Document Rev-D 1-18_~6369939 7" xfId="5551"/>
    <cellStyle name="___LH P62 AM Unique Line Document Rev-D 1-18_~6369939 7 2" xfId="5552"/>
    <cellStyle name="___LH P62 AM Unique Line Document Rev-D 1-18_~6369939 8" xfId="5553"/>
    <cellStyle name="___LH P62 AM Unique Line Document Rev-D 1-18_~6369939 8 2" xfId="5554"/>
    <cellStyle name="___LH P62 AM Unique Line Document Rev-D 1-18_~6369939 9" xfId="5555"/>
    <cellStyle name="___LH P62 AM Unique Line Document Rev-D 1-18_2nd Line Inc Equip List 1.0(apple)" xfId="5556"/>
    <cellStyle name="___LH P62 AM Unique Line Document Rev-D 1-18_2nd Line Inc Equip List 1.0(apple) 2" xfId="5557"/>
    <cellStyle name="___LH P62 AM Unique Line Document Rev-D 1-18_2nd Line Inc Equip List 1.0(apple) 2 2" xfId="5558"/>
    <cellStyle name="___LH P62 AM Unique Line Document Rev-D 1-18_2nd Line Inc Equip List 1.0(apple) 3" xfId="5559"/>
    <cellStyle name="___LH P62 AM Unique Line Document Rev-D 1-18_2nd Line Inc Equip List 1.0(apple) 3 2" xfId="5560"/>
    <cellStyle name="___LH P62 AM Unique Line Document Rev-D 1-18_2nd Line Inc Equip List 1.0(apple) 4" xfId="5561"/>
    <cellStyle name="___LH P62 AM Unique Line Document Rev-D 1-18_2nd Line Inc Equip List 1.0(apple) 4 2" xfId="5562"/>
    <cellStyle name="___LH P62 AM Unique Line Document Rev-D 1-18_2nd Line Inc Equip List 1.0(apple) 5" xfId="5563"/>
    <cellStyle name="___LH P62 AM Unique Line Document Rev-D 1-18_2nd Line Inc Equip List 1.0(apple) 5 2" xfId="5564"/>
    <cellStyle name="___LH P62 AM Unique Line Document Rev-D 1-18_2nd Line Inc Equip List 1.0(apple) 6" xfId="5565"/>
    <cellStyle name="___LH P62 AM Unique Line Document Rev-D 1-18_2nd Line Inc Equip List 1.0(apple) 6 2" xfId="5566"/>
    <cellStyle name="___LH P62 AM Unique Line Document Rev-D 1-18_2nd Line Inc Equip List 1.0(apple) 7" xfId="5567"/>
    <cellStyle name="___LH P62 AM Unique Line Document Rev-D 1-18_2nd Line Inc Equip List 1.0(apple) 7 2" xfId="5568"/>
    <cellStyle name="___LH P62 AM Unique Line Document Rev-D 1-18_2nd Line Inc Equip List 1.0(apple) 8" xfId="5569"/>
    <cellStyle name="___LH P62 AM Unique Line Document Rev-D 1-18_2nd Line Inc Equip List 1.0(apple) 8 2" xfId="5570"/>
    <cellStyle name="___LH P62 AM Unique Line Document Rev-D 1-18_2nd Line Inc Equip List 1.0(apple) 9" xfId="5571"/>
    <cellStyle name="___LH P62 AM Unique Line Document Rev-D 1-18_2nd Line Inc Equip List 1.0(apple)_~1130138" xfId="5572"/>
    <cellStyle name="___LH P62 AM Unique Line Document Rev-D 1-18_2nd Line Inc Equip List 1.0(apple)_~1130138 2" xfId="5573"/>
    <cellStyle name="___LH P62 AM Unique Line Document Rev-D 1-18_2nd Line Inc Equip List 1.0(apple)_~1130138 2 2" xfId="5574"/>
    <cellStyle name="___LH P62 AM Unique Line Document Rev-D 1-18_2nd Line Inc Equip List 1.0(apple)_~1130138 3" xfId="5575"/>
    <cellStyle name="___LH P62 AM Unique Line Document Rev-D 1-18_2nd Line Inc Equip List 1.0(apple)_~1130138 3 2" xfId="5576"/>
    <cellStyle name="___LH P62 AM Unique Line Document Rev-D 1-18_2nd Line Inc Equip List 1.0(apple)_~1130138 4" xfId="5577"/>
    <cellStyle name="___LH P62 AM Unique Line Document Rev-D 1-18_2nd Line Inc Equip List 1.0(apple)_~1130138 4 2" xfId="5578"/>
    <cellStyle name="___LH P62 AM Unique Line Document Rev-D 1-18_2nd Line Inc Equip List 1.0(apple)_~1130138 5" xfId="5579"/>
    <cellStyle name="___LH P62 AM Unique Line Document Rev-D 1-18_2nd Line Inc Equip List 1.0(apple)_~1130138 5 2" xfId="5580"/>
    <cellStyle name="___LH P62 AM Unique Line Document Rev-D 1-18_2nd Line Inc Equip List 1.0(apple)_~1130138 6" xfId="5581"/>
    <cellStyle name="___LH P62 AM Unique Line Document Rev-D 1-18_2nd Line Inc Equip List 1.0(apple)_~1130138 6 2" xfId="5582"/>
    <cellStyle name="___LH P62 AM Unique Line Document Rev-D 1-18_2nd Line Inc Equip List 1.0(apple)_~1130138 7" xfId="5583"/>
    <cellStyle name="___LH P62 AM Unique Line Document Rev-D 1-18_2nd Line Inc Equip List 1.0(apple)_~1130138 7 2" xfId="5584"/>
    <cellStyle name="___LH P62 AM Unique Line Document Rev-D 1-18_2nd Line Inc Equip List 1.0(apple)_~1130138 8" xfId="5585"/>
    <cellStyle name="___LH P62 AM Unique Line Document Rev-D 1-18_2nd Line Inc Equip List 1.0(apple)_~1130138 8 2" xfId="5586"/>
    <cellStyle name="___LH P62 AM Unique Line Document Rev-D 1-18_2nd Line Inc Equip List 1.0(apple)_~1130138 9" xfId="5587"/>
    <cellStyle name="___LH P62 AM Unique Line Document Rev-D 1-18_2nd Line Inc Equip List 1.0(apple)_~1895038" xfId="5588"/>
    <cellStyle name="___LH P62 AM Unique Line Document Rev-D 1-18_2nd Line Inc Equip List 1.0(apple)_~1895038 2" xfId="5589"/>
    <cellStyle name="___LH P62 AM Unique Line Document Rev-D 1-18_2nd Line Inc Equip List 1.0(apple)_~1895038 2 2" xfId="5590"/>
    <cellStyle name="___LH P62 AM Unique Line Document Rev-D 1-18_2nd Line Inc Equip List 1.0(apple)_~1895038 3" xfId="5591"/>
    <cellStyle name="___LH P62 AM Unique Line Document Rev-D 1-18_2nd Line Inc Equip List 1.0(apple)_~1895038 3 2" xfId="5592"/>
    <cellStyle name="___LH P62 AM Unique Line Document Rev-D 1-18_2nd Line Inc Equip List 1.0(apple)_~1895038 4" xfId="5593"/>
    <cellStyle name="___LH P62 AM Unique Line Document Rev-D 1-18_2nd Line Inc Equip List 1.0(apple)_~1895038 4 2" xfId="5594"/>
    <cellStyle name="___LH P62 AM Unique Line Document Rev-D 1-18_2nd Line Inc Equip List 1.0(apple)_~1895038 5" xfId="5595"/>
    <cellStyle name="___LH P62 AM Unique Line Document Rev-D 1-18_2nd Line Inc Equip List 1.0(apple)_~1895038 5 2" xfId="5596"/>
    <cellStyle name="___LH P62 AM Unique Line Document Rev-D 1-18_2nd Line Inc Equip List 1.0(apple)_~1895038 6" xfId="5597"/>
    <cellStyle name="___LH P62 AM Unique Line Document Rev-D 1-18_2nd Line Inc Equip List 1.0(apple)_~1895038 6 2" xfId="5598"/>
    <cellStyle name="___LH P62 AM Unique Line Document Rev-D 1-18_2nd Line Inc Equip List 1.0(apple)_~1895038 7" xfId="5599"/>
    <cellStyle name="___LH P62 AM Unique Line Document Rev-D 1-18_2nd Line Inc Equip List 1.0(apple)_~1895038 7 2" xfId="5600"/>
    <cellStyle name="___LH P62 AM Unique Line Document Rev-D 1-18_2nd Line Inc Equip List 1.0(apple)_~1895038 8" xfId="5601"/>
    <cellStyle name="___LH P62 AM Unique Line Document Rev-D 1-18_2nd Line Inc Equip List 1.0(apple)_~1895038 8 2" xfId="5602"/>
    <cellStyle name="___LH P62 AM Unique Line Document Rev-D 1-18_2nd Line Inc Equip List 1.0(apple)_~1895038 9" xfId="5603"/>
    <cellStyle name="___LH P62 AM Unique Line Document Rev-D 1-18_2nd Line Inc Equip List 1.0(apple)_~3093786" xfId="5604"/>
    <cellStyle name="___LH P62 AM Unique Line Document Rev-D 1-18_2nd Line Inc Equip List 1.0(apple)_~3093786 2" xfId="5605"/>
    <cellStyle name="___LH P62 AM Unique Line Document Rev-D 1-18_2nd Line Inc Equip List 1.0(apple)_~3093786 2 2" xfId="5606"/>
    <cellStyle name="___LH P62 AM Unique Line Document Rev-D 1-18_2nd Line Inc Equip List 1.0(apple)_~3093786 3" xfId="5607"/>
    <cellStyle name="___LH P62 AM Unique Line Document Rev-D 1-18_2nd Line Inc Equip List 1.0(apple)_~3093786 3 2" xfId="5608"/>
    <cellStyle name="___LH P62 AM Unique Line Document Rev-D 1-18_2nd Line Inc Equip List 1.0(apple)_~3093786 4" xfId="5609"/>
    <cellStyle name="___LH P62 AM Unique Line Document Rev-D 1-18_2nd Line Inc Equip List 1.0(apple)_~3093786 4 2" xfId="5610"/>
    <cellStyle name="___LH P62 AM Unique Line Document Rev-D 1-18_2nd Line Inc Equip List 1.0(apple)_~3093786 5" xfId="5611"/>
    <cellStyle name="___LH P62 AM Unique Line Document Rev-D 1-18_2nd Line Inc Equip List 1.0(apple)_~3093786 5 2" xfId="5612"/>
    <cellStyle name="___LH P62 AM Unique Line Document Rev-D 1-18_2nd Line Inc Equip List 1.0(apple)_~3093786 6" xfId="5613"/>
    <cellStyle name="___LH P62 AM Unique Line Document Rev-D 1-18_2nd Line Inc Equip List 1.0(apple)_~3093786 6 2" xfId="5614"/>
    <cellStyle name="___LH P62 AM Unique Line Document Rev-D 1-18_2nd Line Inc Equip List 1.0(apple)_~3093786 7" xfId="5615"/>
    <cellStyle name="___LH P62 AM Unique Line Document Rev-D 1-18_2nd Line Inc Equip List 1.0(apple)_~3093786 7 2" xfId="5616"/>
    <cellStyle name="___LH P62 AM Unique Line Document Rev-D 1-18_2nd Line Inc Equip List 1.0(apple)_~3093786 8" xfId="5617"/>
    <cellStyle name="___LH P62 AM Unique Line Document Rev-D 1-18_2nd Line Inc Equip List 1.0(apple)_~3093786 8 2" xfId="5618"/>
    <cellStyle name="___LH P62 AM Unique Line Document Rev-D 1-18_2nd Line Inc Equip List 1.0(apple)_~3093786 9" xfId="5619"/>
    <cellStyle name="___LH P62 AM Unique Line Document Rev-D 1-18_2nd Line Inc Equip List 1.0(apple)_~7313603" xfId="5620"/>
    <cellStyle name="___LH P62 AM Unique Line Document Rev-D 1-18_2nd Line Inc Equip List 1.0(apple)_~7313603 2" xfId="5621"/>
    <cellStyle name="___LH P62 AM Unique Line Document Rev-D 1-18_2nd Line Inc Equip List 1.0(apple)_~7313603 2 2" xfId="5622"/>
    <cellStyle name="___LH P62 AM Unique Line Document Rev-D 1-18_2nd Line Inc Equip List 1.0(apple)_~7313603 3" xfId="5623"/>
    <cellStyle name="___LH P62 AM Unique Line Document Rev-D 1-18_2nd Line Inc Equip List 1.0(apple)_~7313603 3 2" xfId="5624"/>
    <cellStyle name="___LH P62 AM Unique Line Document Rev-D 1-18_2nd Line Inc Equip List 1.0(apple)_~7313603 4" xfId="5625"/>
    <cellStyle name="___LH P62 AM Unique Line Document Rev-D 1-18_2nd Line Inc Equip List 1.0(apple)_~7313603 4 2" xfId="5626"/>
    <cellStyle name="___LH P62 AM Unique Line Document Rev-D 1-18_2nd Line Inc Equip List 1.0(apple)_~7313603 5" xfId="5627"/>
    <cellStyle name="___LH P62 AM Unique Line Document Rev-D 1-18_2nd Line Inc Equip List 1.0(apple)_~7313603 5 2" xfId="5628"/>
    <cellStyle name="___LH P62 AM Unique Line Document Rev-D 1-18_2nd Line Inc Equip List 1.0(apple)_~7313603 6" xfId="5629"/>
    <cellStyle name="___LH P62 AM Unique Line Document Rev-D 1-18_2nd Line Inc Equip List 1.0(apple)_~7313603 6 2" xfId="5630"/>
    <cellStyle name="___LH P62 AM Unique Line Document Rev-D 1-18_2nd Line Inc Equip List 1.0(apple)_~7313603 7" xfId="5631"/>
    <cellStyle name="___LH P62 AM Unique Line Document Rev-D 1-18_2nd Line Inc Equip List 1.0(apple)_~7313603 7 2" xfId="5632"/>
    <cellStyle name="___LH P62 AM Unique Line Document Rev-D 1-18_2nd Line Inc Equip List 1.0(apple)_~7313603 8" xfId="5633"/>
    <cellStyle name="___LH P62 AM Unique Line Document Rev-D 1-18_2nd Line Inc Equip List 1.0(apple)_~7313603 8 2" xfId="5634"/>
    <cellStyle name="___LH P62 AM Unique Line Document Rev-D 1-18_2nd Line Inc Equip List 1.0(apple)_~7313603 9" xfId="5635"/>
    <cellStyle name="___LH P62 AM Unique Line Document Rev-D 1-18_2nd Line Inc Equip List 1.0(apple)_~7710053" xfId="5636"/>
    <cellStyle name="___LH P62 AM Unique Line Document Rev-D 1-18_2nd Line Inc Equip List 1.0(apple)_~7710053 2" xfId="5637"/>
    <cellStyle name="___LH P62 AM Unique Line Document Rev-D 1-18_2nd Line Inc Equip List 1.0(apple)_~7710053 2 2" xfId="5638"/>
    <cellStyle name="___LH P62 AM Unique Line Document Rev-D 1-18_2nd Line Inc Equip List 1.0(apple)_~7710053 3" xfId="5639"/>
    <cellStyle name="___LH P62 AM Unique Line Document Rev-D 1-18_2nd Line Inc Equip List 1.0(apple)_~7710053 3 2" xfId="5640"/>
    <cellStyle name="___LH P62 AM Unique Line Document Rev-D 1-18_2nd Line Inc Equip List 1.0(apple)_~7710053 4" xfId="5641"/>
    <cellStyle name="___LH P62 AM Unique Line Document Rev-D 1-18_2nd Line Inc Equip List 1.0(apple)_~7710053 4 2" xfId="5642"/>
    <cellStyle name="___LH P62 AM Unique Line Document Rev-D 1-18_2nd Line Inc Equip List 1.0(apple)_~7710053 5" xfId="5643"/>
    <cellStyle name="___LH P62 AM Unique Line Document Rev-D 1-18_2nd Line Inc Equip List 1.0(apple)_~7710053 5 2" xfId="5644"/>
    <cellStyle name="___LH P62 AM Unique Line Document Rev-D 1-18_2nd Line Inc Equip List 1.0(apple)_~7710053 6" xfId="5645"/>
    <cellStyle name="___LH P62 AM Unique Line Document Rev-D 1-18_2nd Line Inc Equip List 1.0(apple)_~7710053 6 2" xfId="5646"/>
    <cellStyle name="___LH P62 AM Unique Line Document Rev-D 1-18_2nd Line Inc Equip List 1.0(apple)_~7710053 7" xfId="5647"/>
    <cellStyle name="___LH P62 AM Unique Line Document Rev-D 1-18_2nd Line Inc Equip List 1.0(apple)_~7710053 7 2" xfId="5648"/>
    <cellStyle name="___LH P62 AM Unique Line Document Rev-D 1-18_2nd Line Inc Equip List 1.0(apple)_~7710053 8" xfId="5649"/>
    <cellStyle name="___LH P62 AM Unique Line Document Rev-D 1-18_2nd Line Inc Equip List 1.0(apple)_~7710053 8 2" xfId="5650"/>
    <cellStyle name="___LH P62 AM Unique Line Document Rev-D 1-18_2nd Line Inc Equip List 1.0(apple)_~7710053 9" xfId="5651"/>
    <cellStyle name="___LH P62 AM Unique Line Document Rev-D 1-18_2nd Line Inc Equip List 1.0(apple)_~8261527" xfId="5652"/>
    <cellStyle name="___LH P62 AM Unique Line Document Rev-D 1-18_2nd Line Inc Equip List 1.0(apple)_~8261527 2" xfId="5653"/>
    <cellStyle name="___LH P62 AM Unique Line Document Rev-D 1-18_2nd Line Inc Equip List 1.0(apple)_~8261527 2 2" xfId="5654"/>
    <cellStyle name="___LH P62 AM Unique Line Document Rev-D 1-18_2nd Line Inc Equip List 1.0(apple)_~8261527 3" xfId="5655"/>
    <cellStyle name="___LH P62 AM Unique Line Document Rev-D 1-18_2nd Line Inc Equip List 1.0(apple)_~8261527 3 2" xfId="5656"/>
    <cellStyle name="___LH P62 AM Unique Line Document Rev-D 1-18_2nd Line Inc Equip List 1.0(apple)_~8261527 4" xfId="5657"/>
    <cellStyle name="___LH P62 AM Unique Line Document Rev-D 1-18_2nd Line Inc Equip List 1.0(apple)_~8261527 4 2" xfId="5658"/>
    <cellStyle name="___LH P62 AM Unique Line Document Rev-D 1-18_2nd Line Inc Equip List 1.0(apple)_~8261527 5" xfId="5659"/>
    <cellStyle name="___LH P62 AM Unique Line Document Rev-D 1-18_2nd Line Inc Equip List 1.0(apple)_~8261527 5 2" xfId="5660"/>
    <cellStyle name="___LH P62 AM Unique Line Document Rev-D 1-18_2nd Line Inc Equip List 1.0(apple)_~8261527 6" xfId="5661"/>
    <cellStyle name="___LH P62 AM Unique Line Document Rev-D 1-18_2nd Line Inc Equip List 1.0(apple)_~8261527 6 2" xfId="5662"/>
    <cellStyle name="___LH P62 AM Unique Line Document Rev-D 1-18_2nd Line Inc Equip List 1.0(apple)_~8261527 7" xfId="5663"/>
    <cellStyle name="___LH P62 AM Unique Line Document Rev-D 1-18_2nd Line Inc Equip List 1.0(apple)_~8261527 7 2" xfId="5664"/>
    <cellStyle name="___LH P62 AM Unique Line Document Rev-D 1-18_2nd Line Inc Equip List 1.0(apple)_~8261527 8" xfId="5665"/>
    <cellStyle name="___LH P62 AM Unique Line Document Rev-D 1-18_2nd Line Inc Equip List 1.0(apple)_~8261527 8 2" xfId="5666"/>
    <cellStyle name="___LH P62 AM Unique Line Document Rev-D 1-18_2nd Line Inc Equip List 1.0(apple)_~8261527 9" xfId="5667"/>
    <cellStyle name="___LH P62 AM Unique Line Document Rev-D 1-18_2nd Line Inc Equip List 1.0(apple)_30" xfId="5668"/>
    <cellStyle name="___LH P62 AM Unique Line Document Rev-D 1-18_2nd Line Inc Equip List 1.0(apple)_30 2" xfId="5669"/>
    <cellStyle name="___LH P62 AM Unique Line Document Rev-D 1-18_2nd Line Inc Equip List 1.0(apple)_30 2 2" xfId="5670"/>
    <cellStyle name="___LH P62 AM Unique Line Document Rev-D 1-18_2nd Line Inc Equip List 1.0(apple)_30 3" xfId="5671"/>
    <cellStyle name="___LH P62 AM Unique Line Document Rev-D 1-18_2nd Line Inc Equip List 1.0(apple)_30 3 2" xfId="5672"/>
    <cellStyle name="___LH P62 AM Unique Line Document Rev-D 1-18_2nd Line Inc Equip List 1.0(apple)_30 4" xfId="5673"/>
    <cellStyle name="___LH P62 AM Unique Line Document Rev-D 1-18_2nd Line Inc Equip List 1.0(apple)_30 4 2" xfId="5674"/>
    <cellStyle name="___LH P62 AM Unique Line Document Rev-D 1-18_2nd Line Inc Equip List 1.0(apple)_30 5" xfId="5675"/>
    <cellStyle name="___LH P62 AM Unique Line Document Rev-D 1-18_2nd Line Inc Equip List 1.0(apple)_30 5 2" xfId="5676"/>
    <cellStyle name="___LH P62 AM Unique Line Document Rev-D 1-18_2nd Line Inc Equip List 1.0(apple)_30 6" xfId="5677"/>
    <cellStyle name="___LH P62 AM Unique Line Document Rev-D 1-18_2nd Line Inc Equip List 1.0(apple)_30 6 2" xfId="5678"/>
    <cellStyle name="___LH P62 AM Unique Line Document Rev-D 1-18_2nd Line Inc Equip List 1.0(apple)_30 7" xfId="5679"/>
    <cellStyle name="___LH P62 AM Unique Line Document Rev-D 1-18_2nd Line Inc Equip List 1.0(apple)_30 7 2" xfId="5680"/>
    <cellStyle name="___LH P62 AM Unique Line Document Rev-D 1-18_2nd Line Inc Equip List 1.0(apple)_30 8" xfId="5681"/>
    <cellStyle name="___LH P62 AM Unique Line Document Rev-D 1-18_2nd Line Inc Equip List 1.0(apple)_30 8 2" xfId="5682"/>
    <cellStyle name="___LH P62 AM Unique Line Document Rev-D 1-18_2nd Line Inc Equip List 1.0(apple)_30 9" xfId="5683"/>
    <cellStyle name="___LH P62 AM Unique Line Document Rev-D 1-18_2nd Line Inc Equip List 1.0(apple)_EquipList ver 1.6 10-30" xfId="5684"/>
    <cellStyle name="___LH P62 AM Unique Line Document Rev-D 1-18_2nd Line Inc Equip List 1.0(apple)_EquipList ver 1.6 10-30 2" xfId="5685"/>
    <cellStyle name="___LH P62 AM Unique Line Document Rev-D 1-18_2nd Line Inc Equip List 1.0(apple)_EquipList ver 1.6 10-30 2 2" xfId="5686"/>
    <cellStyle name="___LH P62 AM Unique Line Document Rev-D 1-18_2nd Line Inc Equip List 1.0(apple)_EquipList ver 1.6 10-30 3" xfId="5687"/>
    <cellStyle name="___LH P62 AM Unique Line Document Rev-D 1-18_2nd Line Inc Equip List 1.0(apple)_EquipList ver 1.6 10-30 3 2" xfId="5688"/>
    <cellStyle name="___LH P62 AM Unique Line Document Rev-D 1-18_2nd Line Inc Equip List 1.0(apple)_EquipList ver 1.6 10-30 4" xfId="5689"/>
    <cellStyle name="___LH P62 AM Unique Line Document Rev-D 1-18_2nd Line Inc Equip List 1.0(apple)_EquipList ver 1.6 10-30 4 2" xfId="5690"/>
    <cellStyle name="___LH P62 AM Unique Line Document Rev-D 1-18_2nd Line Inc Equip List 1.0(apple)_EquipList ver 1.6 10-30 5" xfId="5691"/>
    <cellStyle name="___LH P62 AM Unique Line Document Rev-D 1-18_2nd Line Inc Equip List 1.0(apple)_EquipList ver 1.6 10-30 5 2" xfId="5692"/>
    <cellStyle name="___LH P62 AM Unique Line Document Rev-D 1-18_2nd Line Inc Equip List 1.0(apple)_EquipList ver 1.6 10-30 6" xfId="5693"/>
    <cellStyle name="___LH P62 AM Unique Line Document Rev-D 1-18_2nd Line Inc Equip List 1.0(apple)_EquipList ver 1.6 10-30 6 2" xfId="5694"/>
    <cellStyle name="___LH P62 AM Unique Line Document Rev-D 1-18_2nd Line Inc Equip List 1.0(apple)_EquipList ver 1.6 10-30 7" xfId="5695"/>
    <cellStyle name="___LH P62 AM Unique Line Document Rev-D 1-18_2nd Line Inc Equip List 1.0(apple)_EquipList ver 1.6 10-30 7 2" xfId="5696"/>
    <cellStyle name="___LH P62 AM Unique Line Document Rev-D 1-18_2nd Line Inc Equip List 1.0(apple)_EquipList ver 1.6 10-30 8" xfId="5697"/>
    <cellStyle name="___LH P62 AM Unique Line Document Rev-D 1-18_2nd Line Inc Equip List 1.0(apple)_EquipList ver 1.6 10-30 8 2" xfId="5698"/>
    <cellStyle name="___LH P62 AM Unique Line Document Rev-D 1-18_2nd Line Inc Equip List 1.0(apple)_EquipList ver 1.6 10-30 9" xfId="5699"/>
    <cellStyle name="___LH P62 AM Unique Line Document Rev-D 1-18_2nd Line Inc Equip List 1.0(apple)_P58 Equipment" xfId="5700"/>
    <cellStyle name="___LH P62 AM Unique Line Document Rev-D 1-18_2nd Line Inc Equip List 1.0(apple)_P58 Equipment 2" xfId="5701"/>
    <cellStyle name="___LH P62 AM Unique Line Document Rev-D 1-18_2nd Line Inc Equip List 1.0(apple)_P58 Equipment 2 2" xfId="5702"/>
    <cellStyle name="___LH P62 AM Unique Line Document Rev-D 1-18_2nd Line Inc Equip List 1.0(apple)_P58 Equipment 3" xfId="5703"/>
    <cellStyle name="___LH P62 AM Unique Line Document Rev-D 1-18_2nd Line Inc Equip List 1.0(apple)_P58 Equipment 3 2" xfId="5704"/>
    <cellStyle name="___LH P62 AM Unique Line Document Rev-D 1-18_2nd Line Inc Equip List 1.0(apple)_P58 Equipment 4" xfId="5705"/>
    <cellStyle name="___LH P62 AM Unique Line Document Rev-D 1-18_2nd Line Inc Equip List 1.0(apple)_P58 Equipment 4 2" xfId="5706"/>
    <cellStyle name="___LH P62 AM Unique Line Document Rev-D 1-18_2nd Line Inc Equip List 1.0(apple)_P58 Equipment 5" xfId="5707"/>
    <cellStyle name="___LH P62 AM Unique Line Document Rev-D 1-18_2nd Line Inc Equip List 1.0(apple)_P58 Equipment 5 2" xfId="5708"/>
    <cellStyle name="___LH P62 AM Unique Line Document Rev-D 1-18_2nd Line Inc Equip List 1.0(apple)_P58 Equipment 6" xfId="5709"/>
    <cellStyle name="___LH P62 AM Unique Line Document Rev-D 1-18_2nd Line Inc Equip List 1.0(apple)_P58 Equipment 6 2" xfId="5710"/>
    <cellStyle name="___LH P62 AM Unique Line Document Rev-D 1-18_2nd Line Inc Equip List 1.0(apple)_P58 Equipment 7" xfId="5711"/>
    <cellStyle name="___LH P62 AM Unique Line Document Rev-D 1-18_2nd Line Inc Equip List 1.0(apple)_P58 Equipment 7 2" xfId="5712"/>
    <cellStyle name="___LH P62 AM Unique Line Document Rev-D 1-18_2nd Line Inc Equip List 1.0(apple)_P58 Equipment 8" xfId="5713"/>
    <cellStyle name="___LH P62 AM Unique Line Document Rev-D 1-18_2nd Line Inc Equip List 1.0(apple)_P58 Equipment 8 2" xfId="5714"/>
    <cellStyle name="___LH P62 AM Unique Line Document Rev-D 1-18_2nd Line Inc Equip List 1.0(apple)_P58 Equipment 9" xfId="5715"/>
    <cellStyle name="___LH P62 AM Unique Line Document Rev-D 1-18_2nd Line Inc Equip List 1.0(apple)_P58 Equipment List" xfId="5716"/>
    <cellStyle name="___LH P62 AM Unique Line Document Rev-D 1-18_2nd Line Inc Equip List 1.0(apple)_P58 Equipment List 2" xfId="5717"/>
    <cellStyle name="___LH P62 AM Unique Line Document Rev-D 1-18_2nd Line Inc Equip List 1.0(apple)_P58 Equipment List 2 2" xfId="5718"/>
    <cellStyle name="___LH P62 AM Unique Line Document Rev-D 1-18_2nd Line Inc Equip List 1.0(apple)_P58 Equipment List 3" xfId="5719"/>
    <cellStyle name="___LH P62 AM Unique Line Document Rev-D 1-18_2nd Line Inc Equip List 1.0(apple)_P58 Equipment List 3 2" xfId="5720"/>
    <cellStyle name="___LH P62 AM Unique Line Document Rev-D 1-18_2nd Line Inc Equip List 1.0(apple)_P58 Equipment List 4" xfId="5721"/>
    <cellStyle name="___LH P62 AM Unique Line Document Rev-D 1-18_2nd Line Inc Equip List 1.0(apple)_P58 Equipment List 4 2" xfId="5722"/>
    <cellStyle name="___LH P62 AM Unique Line Document Rev-D 1-18_2nd Line Inc Equip List 1.0(apple)_P58 Equipment List 5" xfId="5723"/>
    <cellStyle name="___LH P62 AM Unique Line Document Rev-D 1-18_2nd Line Inc Equip List 1.0(apple)_P58 Equipment List 5 2" xfId="5724"/>
    <cellStyle name="___LH P62 AM Unique Line Document Rev-D 1-18_2nd Line Inc Equip List 1.0(apple)_P58 Equipment List 6" xfId="5725"/>
    <cellStyle name="___LH P62 AM Unique Line Document Rev-D 1-18_2nd Line Inc Equip List 1.0(apple)_P58 Equipment List 6 2" xfId="5726"/>
    <cellStyle name="___LH P62 AM Unique Line Document Rev-D 1-18_2nd Line Inc Equip List 1.0(apple)_P58 Equipment List 7" xfId="5727"/>
    <cellStyle name="___LH P62 AM Unique Line Document Rev-D 1-18_2nd Line Inc Equip List 1.0(apple)_P58 Equipment List 7 2" xfId="5728"/>
    <cellStyle name="___LH P62 AM Unique Line Document Rev-D 1-18_2nd Line Inc Equip List 1.0(apple)_P58 Equipment List 8" xfId="5729"/>
    <cellStyle name="___LH P62 AM Unique Line Document Rev-D 1-18_2nd Line Inc Equip List 1.0(apple)_P58 Equipment List 8 2" xfId="5730"/>
    <cellStyle name="___LH P62 AM Unique Line Document Rev-D 1-18_2nd Line Inc Equip List 1.0(apple)_P58 Equipment List 9" xfId="5731"/>
    <cellStyle name="___LH P62 AM Unique Line Document Rev-D 1-18_2nd Line Inc Equip List 1.0(apple)_P58 king projeceport 10.30" xfId="5732"/>
    <cellStyle name="___LH P62 AM Unique Line Document Rev-D 1-18_2nd Line Inc Equip List 1.0(apple)_P58 king projeceport 10.30 2" xfId="5733"/>
    <cellStyle name="___LH P62 AM Unique Line Document Rev-D 1-18_2nd Line Inc Equip List 1.0(apple)_P58 king projeceport 10.30 2 2" xfId="5734"/>
    <cellStyle name="___LH P62 AM Unique Line Document Rev-D 1-18_2nd Line Inc Equip List 1.0(apple)_P58 king projeceport 10.30 3" xfId="5735"/>
    <cellStyle name="___LH P62 AM Unique Line Document Rev-D 1-18_2nd Line Inc Equip List 1.0(apple)_P58 king projeceport 10.30 3 2" xfId="5736"/>
    <cellStyle name="___LH P62 AM Unique Line Document Rev-D 1-18_2nd Line Inc Equip List 1.0(apple)_P58 king projeceport 10.30 4" xfId="5737"/>
    <cellStyle name="___LH P62 AM Unique Line Document Rev-D 1-18_2nd Line Inc Equip List 1.0(apple)_P58 king projeceport 10.30 4 2" xfId="5738"/>
    <cellStyle name="___LH P62 AM Unique Line Document Rev-D 1-18_2nd Line Inc Equip List 1.0(apple)_P58 king projeceport 10.30 5" xfId="5739"/>
    <cellStyle name="___LH P62 AM Unique Line Document Rev-D 1-18_2nd Line Inc Equip List 1.0(apple)_P58 king projeceport 10.30 5 2" xfId="5740"/>
    <cellStyle name="___LH P62 AM Unique Line Document Rev-D 1-18_2nd Line Inc Equip List 1.0(apple)_P58 king projeceport 10.30 6" xfId="5741"/>
    <cellStyle name="___LH P62 AM Unique Line Document Rev-D 1-18_2nd Line Inc Equip List 1.0(apple)_P58 king projeceport 10.30 6 2" xfId="5742"/>
    <cellStyle name="___LH P62 AM Unique Line Document Rev-D 1-18_2nd Line Inc Equip List 1.0(apple)_P58 king projeceport 10.30 7" xfId="5743"/>
    <cellStyle name="___LH P62 AM Unique Line Document Rev-D 1-18_2nd Line Inc Equip List 1.0(apple)_P58 king projeceport 10.30 7 2" xfId="5744"/>
    <cellStyle name="___LH P62 AM Unique Line Document Rev-D 1-18_2nd Line Inc Equip List 1.0(apple)_P58 king projeceport 10.30 8" xfId="5745"/>
    <cellStyle name="___LH P62 AM Unique Line Document Rev-D 1-18_2nd Line Inc Equip List 1.0(apple)_P58 king projeceport 10.30 8 2" xfId="5746"/>
    <cellStyle name="___LH P62 AM Unique Line Document Rev-D 1-18_2nd Line Inc Equip List 1.0(apple)_P58 king projeceport 10.30 9" xfId="5747"/>
    <cellStyle name="___LH P62 AM Unique Line Document Rev-D 1-18_2nd Line Inc Equip List 1.0(apple)_P58 king projeceport 11.5" xfId="5748"/>
    <cellStyle name="___LH P62 AM Unique Line Document Rev-D 1-18_2nd Line Inc Equip List 1.0(apple)_P58 king projeceport 11.5 2" xfId="5749"/>
    <cellStyle name="___LH P62 AM Unique Line Document Rev-D 1-18_2nd Line Inc Equip List 1.0(apple)_P58 king projeceport 11.5 2 2" xfId="5750"/>
    <cellStyle name="___LH P62 AM Unique Line Document Rev-D 1-18_2nd Line Inc Equip List 1.0(apple)_P58 king projeceport 11.5 3" xfId="5751"/>
    <cellStyle name="___LH P62 AM Unique Line Document Rev-D 1-18_2nd Line Inc Equip List 1.0(apple)_P58 king projeceport 11.5 3 2" xfId="5752"/>
    <cellStyle name="___LH P62 AM Unique Line Document Rev-D 1-18_2nd Line Inc Equip List 1.0(apple)_P58 king projeceport 11.5 4" xfId="5753"/>
    <cellStyle name="___LH P62 AM Unique Line Document Rev-D 1-18_2nd Line Inc Equip List 1.0(apple)_P58 king projeceport 11.5 4 2" xfId="5754"/>
    <cellStyle name="___LH P62 AM Unique Line Document Rev-D 1-18_2nd Line Inc Equip List 1.0(apple)_P58 king projeceport 11.5 5" xfId="5755"/>
    <cellStyle name="___LH P62 AM Unique Line Document Rev-D 1-18_2nd Line Inc Equip List 1.0(apple)_P58 king projeceport 11.5 5 2" xfId="5756"/>
    <cellStyle name="___LH P62 AM Unique Line Document Rev-D 1-18_2nd Line Inc Equip List 1.0(apple)_P58 king projeceport 11.5 6" xfId="5757"/>
    <cellStyle name="___LH P62 AM Unique Line Document Rev-D 1-18_2nd Line Inc Equip List 1.0(apple)_P58 king projeceport 11.5 6 2" xfId="5758"/>
    <cellStyle name="___LH P62 AM Unique Line Document Rev-D 1-18_2nd Line Inc Equip List 1.0(apple)_P58 king projeceport 11.5 7" xfId="5759"/>
    <cellStyle name="___LH P62 AM Unique Line Document Rev-D 1-18_2nd Line Inc Equip List 1.0(apple)_P58 king projeceport 11.5 7 2" xfId="5760"/>
    <cellStyle name="___LH P62 AM Unique Line Document Rev-D 1-18_2nd Line Inc Equip List 1.0(apple)_P58 king projeceport 11.5 8" xfId="5761"/>
    <cellStyle name="___LH P62 AM Unique Line Document Rev-D 1-18_2nd Line Inc Equip List 1.0(apple)_P58 king projeceport 11.5 8 2" xfId="5762"/>
    <cellStyle name="___LH P62 AM Unique Line Document Rev-D 1-18_2nd Line Inc Equip List 1.0(apple)_P58 king projeceport 11.5 9" xfId="5763"/>
    <cellStyle name="___LH P62 AM Unique Line Document Rev-D 1-18_2nd Line Inc Equip List 1.0(apple)_P58 king projeceport 11.6" xfId="5764"/>
    <cellStyle name="___LH P62 AM Unique Line Document Rev-D 1-18_2nd Line Inc Equip List 1.0(apple)_P58 king projeceport 11.6 2" xfId="5765"/>
    <cellStyle name="___LH P62 AM Unique Line Document Rev-D 1-18_2nd Line Inc Equip List 1.0(apple)_P58 king projeceport 11.6 2 2" xfId="5766"/>
    <cellStyle name="___LH P62 AM Unique Line Document Rev-D 1-18_2nd Line Inc Equip List 1.0(apple)_P58 king projeceport 11.6 3" xfId="5767"/>
    <cellStyle name="___LH P62 AM Unique Line Document Rev-D 1-18_2nd Line Inc Equip List 1.0(apple)_P58 king projeceport 11.6 3 2" xfId="5768"/>
    <cellStyle name="___LH P62 AM Unique Line Document Rev-D 1-18_2nd Line Inc Equip List 1.0(apple)_P58 king projeceport 11.6 4" xfId="5769"/>
    <cellStyle name="___LH P62 AM Unique Line Document Rev-D 1-18_2nd Line Inc Equip List 1.0(apple)_P58 king projeceport 11.6 4 2" xfId="5770"/>
    <cellStyle name="___LH P62 AM Unique Line Document Rev-D 1-18_2nd Line Inc Equip List 1.0(apple)_P58 king projeceport 11.6 5" xfId="5771"/>
    <cellStyle name="___LH P62 AM Unique Line Document Rev-D 1-18_2nd Line Inc Equip List 1.0(apple)_P58 king projeceport 11.6 5 2" xfId="5772"/>
    <cellStyle name="___LH P62 AM Unique Line Document Rev-D 1-18_2nd Line Inc Equip List 1.0(apple)_P58 king projeceport 11.6 6" xfId="5773"/>
    <cellStyle name="___LH P62 AM Unique Line Document Rev-D 1-18_2nd Line Inc Equip List 1.0(apple)_P58 king projeceport 11.6 6 2" xfId="5774"/>
    <cellStyle name="___LH P62 AM Unique Line Document Rev-D 1-18_2nd Line Inc Equip List 1.0(apple)_P58 king projeceport 11.6 7" xfId="5775"/>
    <cellStyle name="___LH P62 AM Unique Line Document Rev-D 1-18_2nd Line Inc Equip List 1.0(apple)_P58 king projeceport 11.6 7 2" xfId="5776"/>
    <cellStyle name="___LH P62 AM Unique Line Document Rev-D 1-18_2nd Line Inc Equip List 1.0(apple)_P58 king projeceport 11.6 8" xfId="5777"/>
    <cellStyle name="___LH P62 AM Unique Line Document Rev-D 1-18_2nd Line Inc Equip List 1.0(apple)_P58 king projeceport 11.6 8 2" xfId="5778"/>
    <cellStyle name="___LH P62 AM Unique Line Document Rev-D 1-18_2nd Line Inc Equip List 1.0(apple)_P58 king projeceport 11.6 9" xfId="5779"/>
    <cellStyle name="___LH P62 AM Unique Line Document Rev-D 1-18_2nd Line Inc Equip List 1.0(apple)_P58 king projeceport 11.7" xfId="5780"/>
    <cellStyle name="___LH P62 AM Unique Line Document Rev-D 1-18_2nd Line Inc Equip List 1.0(apple)_P58 king projeceport 11.7 2" xfId="5781"/>
    <cellStyle name="___LH P62 AM Unique Line Document Rev-D 1-18_2nd Line Inc Equip List 1.0(apple)_P58 king projeceport 11.7 2 2" xfId="5782"/>
    <cellStyle name="___LH P62 AM Unique Line Document Rev-D 1-18_2nd Line Inc Equip List 1.0(apple)_P58 king projeceport 11.7 3" xfId="5783"/>
    <cellStyle name="___LH P62 AM Unique Line Document Rev-D 1-18_2nd Line Inc Equip List 1.0(apple)_P58 king projeceport 11.7 3 2" xfId="5784"/>
    <cellStyle name="___LH P62 AM Unique Line Document Rev-D 1-18_2nd Line Inc Equip List 1.0(apple)_P58 king projeceport 11.7 4" xfId="5785"/>
    <cellStyle name="___LH P62 AM Unique Line Document Rev-D 1-18_2nd Line Inc Equip List 1.0(apple)_P58 king projeceport 11.7 4 2" xfId="5786"/>
    <cellStyle name="___LH P62 AM Unique Line Document Rev-D 1-18_2nd Line Inc Equip List 1.0(apple)_P58 king projeceport 11.7 5" xfId="5787"/>
    <cellStyle name="___LH P62 AM Unique Line Document Rev-D 1-18_2nd Line Inc Equip List 1.0(apple)_P58 king projeceport 11.7 5 2" xfId="5788"/>
    <cellStyle name="___LH P62 AM Unique Line Document Rev-D 1-18_2nd Line Inc Equip List 1.0(apple)_P58 king projeceport 11.7 6" xfId="5789"/>
    <cellStyle name="___LH P62 AM Unique Line Document Rev-D 1-18_2nd Line Inc Equip List 1.0(apple)_P58 king projeceport 11.7 6 2" xfId="5790"/>
    <cellStyle name="___LH P62 AM Unique Line Document Rev-D 1-18_2nd Line Inc Equip List 1.0(apple)_P58 king projeceport 11.7 7" xfId="5791"/>
    <cellStyle name="___LH P62 AM Unique Line Document Rev-D 1-18_2nd Line Inc Equip List 1.0(apple)_P58 king projeceport 11.7 7 2" xfId="5792"/>
    <cellStyle name="___LH P62 AM Unique Line Document Rev-D 1-18_2nd Line Inc Equip List 1.0(apple)_P58 king projeceport 11.7 8" xfId="5793"/>
    <cellStyle name="___LH P62 AM Unique Line Document Rev-D 1-18_2nd Line Inc Equip List 1.0(apple)_P58 king projeceport 11.7 8 2" xfId="5794"/>
    <cellStyle name="___LH P62 AM Unique Line Document Rev-D 1-18_2nd Line Inc Equip List 1.0(apple)_P58 king projeceport 11.7 9" xfId="5795"/>
    <cellStyle name="___LH P62 AM Unique Line Document Rev-D 1-18_2nd Line Inc Equip List 1.0(apple)_P58 king project status report" xfId="5796"/>
    <cellStyle name="___LH P62 AM Unique Line Document Rev-D 1-18_2nd Line Inc Equip List 1.0(apple)_P58 king project status report 10.30" xfId="5797"/>
    <cellStyle name="___LH P62 AM Unique Line Document Rev-D 1-18_2nd Line Inc Equip List 1.0(apple)_P58 king project status report 10.30 2" xfId="5798"/>
    <cellStyle name="___LH P62 AM Unique Line Document Rev-D 1-18_2nd Line Inc Equip List 1.0(apple)_P58 king project status report 10.30 2 2" xfId="5799"/>
    <cellStyle name="___LH P62 AM Unique Line Document Rev-D 1-18_2nd Line Inc Equip List 1.0(apple)_P58 king project status report 10.30 3" xfId="5800"/>
    <cellStyle name="___LH P62 AM Unique Line Document Rev-D 1-18_2nd Line Inc Equip List 1.0(apple)_P58 king project status report 10.30 3 2" xfId="5801"/>
    <cellStyle name="___LH P62 AM Unique Line Document Rev-D 1-18_2nd Line Inc Equip List 1.0(apple)_P58 king project status report 10.30 4" xfId="5802"/>
    <cellStyle name="___LH P62 AM Unique Line Document Rev-D 1-18_2nd Line Inc Equip List 1.0(apple)_P58 king project status report 10.30 4 2" xfId="5803"/>
    <cellStyle name="___LH P62 AM Unique Line Document Rev-D 1-18_2nd Line Inc Equip List 1.0(apple)_P58 king project status report 10.30 5" xfId="5804"/>
    <cellStyle name="___LH P62 AM Unique Line Document Rev-D 1-18_2nd Line Inc Equip List 1.0(apple)_P58 king project status report 10.30 5 2" xfId="5805"/>
    <cellStyle name="___LH P62 AM Unique Line Document Rev-D 1-18_2nd Line Inc Equip List 1.0(apple)_P58 king project status report 10.30 6" xfId="5806"/>
    <cellStyle name="___LH P62 AM Unique Line Document Rev-D 1-18_2nd Line Inc Equip List 1.0(apple)_P58 king project status report 10.30 6 2" xfId="5807"/>
    <cellStyle name="___LH P62 AM Unique Line Document Rev-D 1-18_2nd Line Inc Equip List 1.0(apple)_P58 king project status report 10.30 7" xfId="5808"/>
    <cellStyle name="___LH P62 AM Unique Line Document Rev-D 1-18_2nd Line Inc Equip List 1.0(apple)_P58 king project status report 10.30 7 2" xfId="5809"/>
    <cellStyle name="___LH P62 AM Unique Line Document Rev-D 1-18_2nd Line Inc Equip List 1.0(apple)_P58 king project status report 10.30 8" xfId="5810"/>
    <cellStyle name="___LH P62 AM Unique Line Document Rev-D 1-18_2nd Line Inc Equip List 1.0(apple)_P58 king project status report 10.30 8 2" xfId="5811"/>
    <cellStyle name="___LH P62 AM Unique Line Document Rev-D 1-18_2nd Line Inc Equip List 1.0(apple)_P58 king project status report 10.30 9" xfId="5812"/>
    <cellStyle name="___LH P62 AM Unique Line Document Rev-D 1-18_2nd Line Inc Equip List 1.0(apple)_P58 king project status report 11.1" xfId="5813"/>
    <cellStyle name="___LH P62 AM Unique Line Document Rev-D 1-18_2nd Line Inc Equip List 1.0(apple)_P58 king project status report 11.1 2" xfId="5814"/>
    <cellStyle name="___LH P62 AM Unique Line Document Rev-D 1-18_2nd Line Inc Equip List 1.0(apple)_P58 king project status report 11.1 2 2" xfId="5815"/>
    <cellStyle name="___LH P62 AM Unique Line Document Rev-D 1-18_2nd Line Inc Equip List 1.0(apple)_P58 king project status report 11.1 3" xfId="5816"/>
    <cellStyle name="___LH P62 AM Unique Line Document Rev-D 1-18_2nd Line Inc Equip List 1.0(apple)_P58 king project status report 11.1 3 2" xfId="5817"/>
    <cellStyle name="___LH P62 AM Unique Line Document Rev-D 1-18_2nd Line Inc Equip List 1.0(apple)_P58 king project status report 11.1 4" xfId="5818"/>
    <cellStyle name="___LH P62 AM Unique Line Document Rev-D 1-18_2nd Line Inc Equip List 1.0(apple)_P58 king project status report 11.1 4 2" xfId="5819"/>
    <cellStyle name="___LH P62 AM Unique Line Document Rev-D 1-18_2nd Line Inc Equip List 1.0(apple)_P58 king project status report 11.1 5" xfId="5820"/>
    <cellStyle name="___LH P62 AM Unique Line Document Rev-D 1-18_2nd Line Inc Equip List 1.0(apple)_P58 king project status report 11.1 5 2" xfId="5821"/>
    <cellStyle name="___LH P62 AM Unique Line Document Rev-D 1-18_2nd Line Inc Equip List 1.0(apple)_P58 king project status report 11.1 6" xfId="5822"/>
    <cellStyle name="___LH P62 AM Unique Line Document Rev-D 1-18_2nd Line Inc Equip List 1.0(apple)_P58 king project status report 11.1 6 2" xfId="5823"/>
    <cellStyle name="___LH P62 AM Unique Line Document Rev-D 1-18_2nd Line Inc Equip List 1.0(apple)_P58 king project status report 11.1 7" xfId="5824"/>
    <cellStyle name="___LH P62 AM Unique Line Document Rev-D 1-18_2nd Line Inc Equip List 1.0(apple)_P58 king project status report 11.1 7 2" xfId="5825"/>
    <cellStyle name="___LH P62 AM Unique Line Document Rev-D 1-18_2nd Line Inc Equip List 1.0(apple)_P58 king project status report 11.1 8" xfId="5826"/>
    <cellStyle name="___LH P62 AM Unique Line Document Rev-D 1-18_2nd Line Inc Equip List 1.0(apple)_P58 king project status report 11.1 8 2" xfId="5827"/>
    <cellStyle name="___LH P62 AM Unique Line Document Rev-D 1-18_2nd Line Inc Equip List 1.0(apple)_P58 king project status report 11.1 9" xfId="5828"/>
    <cellStyle name="___LH P62 AM Unique Line Document Rev-D 1-18_2nd Line Inc Equip List 1.0(apple)_P58 king project status report 11.12" xfId="5829"/>
    <cellStyle name="___LH P62 AM Unique Line Document Rev-D 1-18_2nd Line Inc Equip List 1.0(apple)_P58 king project status report 11.12 2" xfId="5830"/>
    <cellStyle name="___LH P62 AM Unique Line Document Rev-D 1-18_2nd Line Inc Equip List 1.0(apple)_P58 king project status report 11.12 2 2" xfId="5831"/>
    <cellStyle name="___LH P62 AM Unique Line Document Rev-D 1-18_2nd Line Inc Equip List 1.0(apple)_P58 king project status report 11.12 3" xfId="5832"/>
    <cellStyle name="___LH P62 AM Unique Line Document Rev-D 1-18_2nd Line Inc Equip List 1.0(apple)_P58 king project status report 11.12 3 2" xfId="5833"/>
    <cellStyle name="___LH P62 AM Unique Line Document Rev-D 1-18_2nd Line Inc Equip List 1.0(apple)_P58 king project status report 11.12 4" xfId="5834"/>
    <cellStyle name="___LH P62 AM Unique Line Document Rev-D 1-18_2nd Line Inc Equip List 1.0(apple)_P58 king project status report 11.12 4 2" xfId="5835"/>
    <cellStyle name="___LH P62 AM Unique Line Document Rev-D 1-18_2nd Line Inc Equip List 1.0(apple)_P58 king project status report 11.12 5" xfId="5836"/>
    <cellStyle name="___LH P62 AM Unique Line Document Rev-D 1-18_2nd Line Inc Equip List 1.0(apple)_P58 king project status report 11.12 5 2" xfId="5837"/>
    <cellStyle name="___LH P62 AM Unique Line Document Rev-D 1-18_2nd Line Inc Equip List 1.0(apple)_P58 king project status report 11.12 6" xfId="5838"/>
    <cellStyle name="___LH P62 AM Unique Line Document Rev-D 1-18_2nd Line Inc Equip List 1.0(apple)_P58 king project status report 11.12 6 2" xfId="5839"/>
    <cellStyle name="___LH P62 AM Unique Line Document Rev-D 1-18_2nd Line Inc Equip List 1.0(apple)_P58 king project status report 11.12 7" xfId="5840"/>
    <cellStyle name="___LH P62 AM Unique Line Document Rev-D 1-18_2nd Line Inc Equip List 1.0(apple)_P58 king project status report 11.12 7 2" xfId="5841"/>
    <cellStyle name="___LH P62 AM Unique Line Document Rev-D 1-18_2nd Line Inc Equip List 1.0(apple)_P58 king project status report 11.12 8" xfId="5842"/>
    <cellStyle name="___LH P62 AM Unique Line Document Rev-D 1-18_2nd Line Inc Equip List 1.0(apple)_P58 king project status report 11.12 8 2" xfId="5843"/>
    <cellStyle name="___LH P62 AM Unique Line Document Rev-D 1-18_2nd Line Inc Equip List 1.0(apple)_P58 king project status report 11.12 9" xfId="5844"/>
    <cellStyle name="___LH P62 AM Unique Line Document Rev-D 1-18_2nd Line Inc Equip List 1.0(apple)_P58 king project status report 11.14" xfId="5845"/>
    <cellStyle name="___LH P62 AM Unique Line Document Rev-D 1-18_2nd Line Inc Equip List 1.0(apple)_P58 king project status report 11.14 2" xfId="5846"/>
    <cellStyle name="___LH P62 AM Unique Line Document Rev-D 1-18_2nd Line Inc Equip List 1.0(apple)_P58 king project status report 11.14 2 2" xfId="5847"/>
    <cellStyle name="___LH P62 AM Unique Line Document Rev-D 1-18_2nd Line Inc Equip List 1.0(apple)_P58 king project status report 11.14 3" xfId="5848"/>
    <cellStyle name="___LH P62 AM Unique Line Document Rev-D 1-18_2nd Line Inc Equip List 1.0(apple)_P58 king project status report 11.14 3 2" xfId="5849"/>
    <cellStyle name="___LH P62 AM Unique Line Document Rev-D 1-18_2nd Line Inc Equip List 1.0(apple)_P58 king project status report 11.14 4" xfId="5850"/>
    <cellStyle name="___LH P62 AM Unique Line Document Rev-D 1-18_2nd Line Inc Equip List 1.0(apple)_P58 king project status report 11.14 4 2" xfId="5851"/>
    <cellStyle name="___LH P62 AM Unique Line Document Rev-D 1-18_2nd Line Inc Equip List 1.0(apple)_P58 king project status report 11.14 5" xfId="5852"/>
    <cellStyle name="___LH P62 AM Unique Line Document Rev-D 1-18_2nd Line Inc Equip List 1.0(apple)_P58 king project status report 11.14 5 2" xfId="5853"/>
    <cellStyle name="___LH P62 AM Unique Line Document Rev-D 1-18_2nd Line Inc Equip List 1.0(apple)_P58 king project status report 11.14 6" xfId="5854"/>
    <cellStyle name="___LH P62 AM Unique Line Document Rev-D 1-18_2nd Line Inc Equip List 1.0(apple)_P58 king project status report 11.14 6 2" xfId="5855"/>
    <cellStyle name="___LH P62 AM Unique Line Document Rev-D 1-18_2nd Line Inc Equip List 1.0(apple)_P58 king project status report 11.14 7" xfId="5856"/>
    <cellStyle name="___LH P62 AM Unique Line Document Rev-D 1-18_2nd Line Inc Equip List 1.0(apple)_P58 king project status report 11.14 7 2" xfId="5857"/>
    <cellStyle name="___LH P62 AM Unique Line Document Rev-D 1-18_2nd Line Inc Equip List 1.0(apple)_P58 king project status report 11.14 8" xfId="5858"/>
    <cellStyle name="___LH P62 AM Unique Line Document Rev-D 1-18_2nd Line Inc Equip List 1.0(apple)_P58 king project status report 11.14 8 2" xfId="5859"/>
    <cellStyle name="___LH P62 AM Unique Line Document Rev-D 1-18_2nd Line Inc Equip List 1.0(apple)_P58 king project status report 11.14 9" xfId="5860"/>
    <cellStyle name="___LH P62 AM Unique Line Document Rev-D 1-18_2nd Line Inc Equip List 1.0(apple)_P58 king project status report 2" xfId="5861"/>
    <cellStyle name="___LH P62 AM Unique Line Document Rev-D 1-18_2nd Line Inc Equip List 1.0(apple)_P58 king project status report 2 2" xfId="5862"/>
    <cellStyle name="___LH P62 AM Unique Line Document Rev-D 1-18_2nd Line Inc Equip List 1.0(apple)_P58 king project status report 3" xfId="5863"/>
    <cellStyle name="___LH P62 AM Unique Line Document Rev-D 1-18_2nd Line Inc Equip List 1.0(apple)_P58 king project status report 3 2" xfId="5864"/>
    <cellStyle name="___LH P62 AM Unique Line Document Rev-D 1-18_2nd Line Inc Equip List 1.0(apple)_P58 king project status report 4" xfId="5865"/>
    <cellStyle name="___LH P62 AM Unique Line Document Rev-D 1-18_2nd Line Inc Equip List 1.0(apple)_P58 king project status report 4 2" xfId="5866"/>
    <cellStyle name="___LH P62 AM Unique Line Document Rev-D 1-18_2nd Line Inc Equip List 1.0(apple)_P58 king project status report 5" xfId="5867"/>
    <cellStyle name="___LH P62 AM Unique Line Document Rev-D 1-18_2nd Line Inc Equip List 1.0(apple)_P58 king project status report 5 2" xfId="5868"/>
    <cellStyle name="___LH P62 AM Unique Line Document Rev-D 1-18_2nd Line Inc Equip List 1.0(apple)_P58 king project status report 6" xfId="5869"/>
    <cellStyle name="___LH P62 AM Unique Line Document Rev-D 1-18_2nd Line Inc Equip List 1.0(apple)_P58 king project status report 6 2" xfId="5870"/>
    <cellStyle name="___LH P62 AM Unique Line Document Rev-D 1-18_2nd Line Inc Equip List 1.0(apple)_P58 king project status report 7" xfId="5871"/>
    <cellStyle name="___LH P62 AM Unique Line Document Rev-D 1-18_2nd Line Inc Equip List 1.0(apple)_P58 king project status report 7 2" xfId="5872"/>
    <cellStyle name="___LH P62 AM Unique Line Document Rev-D 1-18_2nd Line Inc Equip List 1.0(apple)_P58 king project status report 8" xfId="5873"/>
    <cellStyle name="___LH P62 AM Unique Line Document Rev-D 1-18_2nd Line Inc Equip List 1.0(apple)_P58 king project status report 8 2" xfId="5874"/>
    <cellStyle name="___LH P62 AM Unique Line Document Rev-D 1-18_2nd Line Inc Equip List 1.0(apple)_P58 king project status report 9" xfId="5875"/>
    <cellStyle name="___LH P62 AM Unique Line Document Rev-D 1-18_2nd Line Inc Equip List 1.0(apple)_P58 king projectport 10.31" xfId="5876"/>
    <cellStyle name="___LH P62 AM Unique Line Document Rev-D 1-18_2nd Line Inc Equip List 1.0(apple)_P58 king projectport 10.31 2" xfId="5877"/>
    <cellStyle name="___LH P62 AM Unique Line Document Rev-D 1-18_2nd Line Inc Equip List 1.0(apple)_P58 king projectport 10.31 2 2" xfId="5878"/>
    <cellStyle name="___LH P62 AM Unique Line Document Rev-D 1-18_2nd Line Inc Equip List 1.0(apple)_P58 king projectport 10.31 3" xfId="5879"/>
    <cellStyle name="___LH P62 AM Unique Line Document Rev-D 1-18_2nd Line Inc Equip List 1.0(apple)_P58 king projectport 10.31 3 2" xfId="5880"/>
    <cellStyle name="___LH P62 AM Unique Line Document Rev-D 1-18_2nd Line Inc Equip List 1.0(apple)_P58 king projectport 10.31 4" xfId="5881"/>
    <cellStyle name="___LH P62 AM Unique Line Document Rev-D 1-18_2nd Line Inc Equip List 1.0(apple)_P58 king projectport 10.31 4 2" xfId="5882"/>
    <cellStyle name="___LH P62 AM Unique Line Document Rev-D 1-18_2nd Line Inc Equip List 1.0(apple)_P58 king projectport 10.31 5" xfId="5883"/>
    <cellStyle name="___LH P62 AM Unique Line Document Rev-D 1-18_2nd Line Inc Equip List 1.0(apple)_P58 king projectport 10.31 5 2" xfId="5884"/>
    <cellStyle name="___LH P62 AM Unique Line Document Rev-D 1-18_2nd Line Inc Equip List 1.0(apple)_P58 king projectport 10.31 6" xfId="5885"/>
    <cellStyle name="___LH P62 AM Unique Line Document Rev-D 1-18_2nd Line Inc Equip List 1.0(apple)_P58 king projectport 10.31 6 2" xfId="5886"/>
    <cellStyle name="___LH P62 AM Unique Line Document Rev-D 1-18_2nd Line Inc Equip List 1.0(apple)_P58 king projectport 10.31 7" xfId="5887"/>
    <cellStyle name="___LH P62 AM Unique Line Document Rev-D 1-18_2nd Line Inc Equip List 1.0(apple)_P58 king projectport 10.31 7 2" xfId="5888"/>
    <cellStyle name="___LH P62 AM Unique Line Document Rev-D 1-18_2nd Line Inc Equip List 1.0(apple)_P58 king projectport 10.31 8" xfId="5889"/>
    <cellStyle name="___LH P62 AM Unique Line Document Rev-D 1-18_2nd Line Inc Equip List 1.0(apple)_P58 king projectport 10.31 8 2" xfId="5890"/>
    <cellStyle name="___LH P62 AM Unique Line Document Rev-D 1-18_2nd Line Inc Equip List 1.0(apple)_P58 king projectport 10.31 9" xfId="5891"/>
    <cellStyle name="___LH P62 AM Unique Line Document Rev-D 1-18_30" xfId="5892"/>
    <cellStyle name="___LH P62 AM Unique Line Document Rev-D 1-18_30 2" xfId="5893"/>
    <cellStyle name="___LH P62 AM Unique Line Document Rev-D 1-18_30 2 2" xfId="5894"/>
    <cellStyle name="___LH P62 AM Unique Line Document Rev-D 1-18_30 3" xfId="5895"/>
    <cellStyle name="___LH P62 AM Unique Line Document Rev-D 1-18_30 3 2" xfId="5896"/>
    <cellStyle name="___LH P62 AM Unique Line Document Rev-D 1-18_30 4" xfId="5897"/>
    <cellStyle name="___LH P62 AM Unique Line Document Rev-D 1-18_30 4 2" xfId="5898"/>
    <cellStyle name="___LH P62 AM Unique Line Document Rev-D 1-18_30 5" xfId="5899"/>
    <cellStyle name="___LH P62 AM Unique Line Document Rev-D 1-18_30 5 2" xfId="5900"/>
    <cellStyle name="___LH P62 AM Unique Line Document Rev-D 1-18_30 6" xfId="5901"/>
    <cellStyle name="___LH P62 AM Unique Line Document Rev-D 1-18_30 6 2" xfId="5902"/>
    <cellStyle name="___LH P62 AM Unique Line Document Rev-D 1-18_30 7" xfId="5903"/>
    <cellStyle name="___LH P62 AM Unique Line Document Rev-D 1-18_30 7 2" xfId="5904"/>
    <cellStyle name="___LH P62 AM Unique Line Document Rev-D 1-18_30 8" xfId="5905"/>
    <cellStyle name="___LH P62 AM Unique Line Document Rev-D 1-18_30 8 2" xfId="5906"/>
    <cellStyle name="___LH P62 AM Unique Line Document Rev-D 1-18_30 9" xfId="5907"/>
    <cellStyle name="___LH P62 AM Unique Line Document Rev-D 1-18_30_LH Q22 work book " xfId="5908"/>
    <cellStyle name="___LH P62 AM Unique Line Document Rev-D 1-18_30_LH Q22 work book  2" xfId="5909"/>
    <cellStyle name="___LH P62 AM Unique Line Document Rev-D 1-18_30_LH Q22 work book  2 2" xfId="5910"/>
    <cellStyle name="___LH P62 AM Unique Line Document Rev-D 1-18_30_LH Q22 work book  3" xfId="5911"/>
    <cellStyle name="___LH P62 AM Unique Line Document Rev-D 1-18_30_LH Q22 work book  3 2" xfId="5912"/>
    <cellStyle name="___LH P62 AM Unique Line Document Rev-D 1-18_30_LH Q22 work book  4" xfId="5913"/>
    <cellStyle name="___LH P62 AM Unique Line Document Rev-D 1-18_30_LH Q22 work book  4 2" xfId="5914"/>
    <cellStyle name="___LH P62 AM Unique Line Document Rev-D 1-18_30_LH Q22 work book  5" xfId="5915"/>
    <cellStyle name="___LH P62 AM Unique Line Document Rev-D 1-18_30_LH Q22 work book  5 2" xfId="5916"/>
    <cellStyle name="___LH P62 AM Unique Line Document Rev-D 1-18_30_LH Q22 work book  6" xfId="5917"/>
    <cellStyle name="___LH P62 AM Unique Line Document Rev-D 1-18_30_LH Q22 work book  6 2" xfId="5918"/>
    <cellStyle name="___LH P62 AM Unique Line Document Rev-D 1-18_30_LH Q22 work book  7" xfId="5919"/>
    <cellStyle name="___LH P62 AM Unique Line Document Rev-D 1-18_30_LH Q22 work book  7 2" xfId="5920"/>
    <cellStyle name="___LH P62 AM Unique Line Document Rev-D 1-18_30_LH Q22 work book  8" xfId="5921"/>
    <cellStyle name="___LH P62 AM Unique Line Document Rev-D 1-18_30_LH Q22 work book  8 2" xfId="5922"/>
    <cellStyle name="___LH P62 AM Unique Line Document Rev-D 1-18_30_LH Q22 work book  9" xfId="5923"/>
    <cellStyle name="___LH P62 AM Unique Line Document Rev-D 1-18_30_LH Q77 Readiness v1.4.8" xfId="5924"/>
    <cellStyle name="___LH P62 AM Unique Line Document Rev-D 1-18_30_LH Q77 Readiness v1.4.8 2" xfId="5925"/>
    <cellStyle name="___LH P62 AM Unique Line Document Rev-D 1-18_30_LH Q77 Readiness v1.4.8 2 2" xfId="5926"/>
    <cellStyle name="___LH P62 AM Unique Line Document Rev-D 1-18_30_LH Q77 Readiness v1.4.8 3" xfId="5927"/>
    <cellStyle name="___LH P62 AM Unique Line Document Rev-D 1-18_30_LH Q77 Readiness v1.4.8 3 2" xfId="5928"/>
    <cellStyle name="___LH P62 AM Unique Line Document Rev-D 1-18_30_LH Q77 Readiness v1.4.8 4" xfId="5929"/>
    <cellStyle name="___LH P62 AM Unique Line Document Rev-D 1-18_30_LH Q77 Readiness v1.4.8 4 2" xfId="5930"/>
    <cellStyle name="___LH P62 AM Unique Line Document Rev-D 1-18_30_LH Q77 Readiness v1.4.8 5" xfId="5931"/>
    <cellStyle name="___LH P62 AM Unique Line Document Rev-D 1-18_30_LH Q77 Readiness v1.4.8 5 2" xfId="5932"/>
    <cellStyle name="___LH P62 AM Unique Line Document Rev-D 1-18_30_LH Q77 Readiness v1.4.8 6" xfId="5933"/>
    <cellStyle name="___LH P62 AM Unique Line Document Rev-D 1-18_30_LH Q77 Readiness v1.4.8 6 2" xfId="5934"/>
    <cellStyle name="___LH P62 AM Unique Line Document Rev-D 1-18_30_LH Q77 Readiness v1.4.8 7" xfId="5935"/>
    <cellStyle name="___LH P62 AM Unique Line Document Rev-D 1-18_30_LH Q77 Readiness v1.4.8 7 2" xfId="5936"/>
    <cellStyle name="___LH P62 AM Unique Line Document Rev-D 1-18_30_LH Q77 Readiness v1.4.8 8" xfId="5937"/>
    <cellStyle name="___LH P62 AM Unique Line Document Rev-D 1-18_30_LH Q77 Readiness v1.4.8 8 2" xfId="5938"/>
    <cellStyle name="___LH P62 AM Unique Line Document Rev-D 1-18_30_LH Q77 Readiness v1.4.8 9" xfId="5939"/>
    <cellStyle name="___LH P62 AM Unique Line Document Rev-D 1-18_30_Q37 Budget UPH120_2line Rev1d9" xfId="5940"/>
    <cellStyle name="___LH P62 AM Unique Line Document Rev-D 1-18_30_Q37 Budget UPH120_2line Rev1d9 2" xfId="5941"/>
    <cellStyle name="___LH P62 AM Unique Line Document Rev-D 1-18_30_Q37 Budget UPH120_2line Rev1d9 2 2" xfId="5942"/>
    <cellStyle name="___LH P62 AM Unique Line Document Rev-D 1-18_30_Q37 Budget UPH120_2line Rev1d9 3" xfId="5943"/>
    <cellStyle name="___LH P62 AM Unique Line Document Rev-D 1-18_30_Q37 Budget UPH120_2line Rev1d9 3 2" xfId="5944"/>
    <cellStyle name="___LH P62 AM Unique Line Document Rev-D 1-18_30_Q37 Budget UPH120_2line Rev1d9 4" xfId="5945"/>
    <cellStyle name="___LH P62 AM Unique Line Document Rev-D 1-18_30_Q37 Budget UPH120_2line Rev1d9 4 2" xfId="5946"/>
    <cellStyle name="___LH P62 AM Unique Line Document Rev-D 1-18_30_Q37 Budget UPH120_2line Rev1d9 5" xfId="5947"/>
    <cellStyle name="___LH P62 AM Unique Line Document Rev-D 1-18_30_Q37 Budget UPH120_2line Rev1d9 5 2" xfId="5948"/>
    <cellStyle name="___LH P62 AM Unique Line Document Rev-D 1-18_30_Q37 Budget UPH120_2line Rev1d9 6" xfId="5949"/>
    <cellStyle name="___LH P62 AM Unique Line Document Rev-D 1-18_30_Q37 Budget UPH120_2line Rev1d9 6 2" xfId="5950"/>
    <cellStyle name="___LH P62 AM Unique Line Document Rev-D 1-18_30_Q37 Budget UPH120_2line Rev1d9 7" xfId="5951"/>
    <cellStyle name="___LH P62 AM Unique Line Document Rev-D 1-18_30_Q37 Budget UPH120_2line Rev1d9 7 2" xfId="5952"/>
    <cellStyle name="___LH P62 AM Unique Line Document Rev-D 1-18_30_Q37 Budget UPH120_2line Rev1d9 8" xfId="5953"/>
    <cellStyle name="___LH P62 AM Unique Line Document Rev-D 1-18_30_Q37 Budget UPH120_2line Rev1d9 8 2" xfId="5954"/>
    <cellStyle name="___LH P62 AM Unique Line Document Rev-D 1-18_30_Q37 Budget UPH120_2line Rev1d9 9" xfId="5955"/>
    <cellStyle name="___LH P62 AM Unique Line Document Rev-D 1-18_30_Q37 Budget UPH120_2line Rev1d9_LH Q22 work book " xfId="5956"/>
    <cellStyle name="___LH P62 AM Unique Line Document Rev-D 1-18_30_Q37 Budget UPH120_2line Rev1d9_LH Q22 work book  2" xfId="5957"/>
    <cellStyle name="___LH P62 AM Unique Line Document Rev-D 1-18_30_Q37 Budget UPH120_2line Rev1d9_LH Q22 work book  2 2" xfId="5958"/>
    <cellStyle name="___LH P62 AM Unique Line Document Rev-D 1-18_30_Q37 Budget UPH120_2line Rev1d9_LH Q22 work book  3" xfId="5959"/>
    <cellStyle name="___LH P62 AM Unique Line Document Rev-D 1-18_30_Q37 Budget UPH120_2line Rev1d9_LH Q22 work book  3 2" xfId="5960"/>
    <cellStyle name="___LH P62 AM Unique Line Document Rev-D 1-18_30_Q37 Budget UPH120_2line Rev1d9_LH Q22 work book  4" xfId="5961"/>
    <cellStyle name="___LH P62 AM Unique Line Document Rev-D 1-18_30_Q37 Budget UPH120_2line Rev1d9_LH Q22 work book  4 2" xfId="5962"/>
    <cellStyle name="___LH P62 AM Unique Line Document Rev-D 1-18_30_Q37 Budget UPH120_2line Rev1d9_LH Q22 work book  5" xfId="5963"/>
    <cellStyle name="___LH P62 AM Unique Line Document Rev-D 1-18_30_Q37 Budget UPH120_2line Rev1d9_LH Q22 work book  5 2" xfId="5964"/>
    <cellStyle name="___LH P62 AM Unique Line Document Rev-D 1-18_30_Q37 Budget UPH120_2line Rev1d9_LH Q22 work book  6" xfId="5965"/>
    <cellStyle name="___LH P62 AM Unique Line Document Rev-D 1-18_30_Q37 Budget UPH120_2line Rev1d9_LH Q22 work book  6 2" xfId="5966"/>
    <cellStyle name="___LH P62 AM Unique Line Document Rev-D 1-18_30_Q37 Budget UPH120_2line Rev1d9_LH Q22 work book  7" xfId="5967"/>
    <cellStyle name="___LH P62 AM Unique Line Document Rev-D 1-18_30_Q37 Budget UPH120_2line Rev1d9_LH Q22 work book  7 2" xfId="5968"/>
    <cellStyle name="___LH P62 AM Unique Line Document Rev-D 1-18_30_Q37 Budget UPH120_2line Rev1d9_LH Q22 work book  8" xfId="5969"/>
    <cellStyle name="___LH P62 AM Unique Line Document Rev-D 1-18_30_Q37 Budget UPH120_2line Rev1d9_LH Q22 work book  8 2" xfId="5970"/>
    <cellStyle name="___LH P62 AM Unique Line Document Rev-D 1-18_30_Q37 Budget UPH120_2line Rev1d9_LH Q22 work book  9" xfId="5971"/>
    <cellStyle name="___LH P62 AM Unique Line Document Rev-D 1-18_30_Q37 Budget UPH120_2line Rev1d9_LH Q77 Readiness v1.4.8" xfId="5972"/>
    <cellStyle name="___LH P62 AM Unique Line Document Rev-D 1-18_30_Q37 Budget UPH120_2line Rev1d9_LH Q77 Readiness v1.4.8 2" xfId="5973"/>
    <cellStyle name="___LH P62 AM Unique Line Document Rev-D 1-18_30_Q37 Budget UPH120_2line Rev1d9_LH Q77 Readiness v1.4.8 2 2" xfId="5974"/>
    <cellStyle name="___LH P62 AM Unique Line Document Rev-D 1-18_30_Q37 Budget UPH120_2line Rev1d9_LH Q77 Readiness v1.4.8 3" xfId="5975"/>
    <cellStyle name="___LH P62 AM Unique Line Document Rev-D 1-18_30_Q37 Budget UPH120_2line Rev1d9_LH Q77 Readiness v1.4.8 3 2" xfId="5976"/>
    <cellStyle name="___LH P62 AM Unique Line Document Rev-D 1-18_30_Q37 Budget UPH120_2line Rev1d9_LH Q77 Readiness v1.4.8 4" xfId="5977"/>
    <cellStyle name="___LH P62 AM Unique Line Document Rev-D 1-18_30_Q37 Budget UPH120_2line Rev1d9_LH Q77 Readiness v1.4.8 4 2" xfId="5978"/>
    <cellStyle name="___LH P62 AM Unique Line Document Rev-D 1-18_30_Q37 Budget UPH120_2line Rev1d9_LH Q77 Readiness v1.4.8 5" xfId="5979"/>
    <cellStyle name="___LH P62 AM Unique Line Document Rev-D 1-18_30_Q37 Budget UPH120_2line Rev1d9_LH Q77 Readiness v1.4.8 5 2" xfId="5980"/>
    <cellStyle name="___LH P62 AM Unique Line Document Rev-D 1-18_30_Q37 Budget UPH120_2line Rev1d9_LH Q77 Readiness v1.4.8 6" xfId="5981"/>
    <cellStyle name="___LH P62 AM Unique Line Document Rev-D 1-18_30_Q37 Budget UPH120_2line Rev1d9_LH Q77 Readiness v1.4.8 6 2" xfId="5982"/>
    <cellStyle name="___LH P62 AM Unique Line Document Rev-D 1-18_30_Q37 Budget UPH120_2line Rev1d9_LH Q77 Readiness v1.4.8 7" xfId="5983"/>
    <cellStyle name="___LH P62 AM Unique Line Document Rev-D 1-18_30_Q37 Budget UPH120_2line Rev1d9_LH Q77 Readiness v1.4.8 7 2" xfId="5984"/>
    <cellStyle name="___LH P62 AM Unique Line Document Rev-D 1-18_30_Q37 Budget UPH120_2line Rev1d9_LH Q77 Readiness v1.4.8 8" xfId="5985"/>
    <cellStyle name="___LH P62 AM Unique Line Document Rev-D 1-18_30_Q37 Budget UPH120_2line Rev1d9_LH Q77 Readiness v1.4.8 8 2" xfId="5986"/>
    <cellStyle name="___LH P62 AM Unique Line Document Rev-D 1-18_30_Q37 Budget UPH120_2line Rev1d9_LH Q77 Readiness v1.4.8 9" xfId="5987"/>
    <cellStyle name="___LH P62 AM Unique Line Document Rev-D 1-18_30_Q37 Budget UPH120_2line Rev2d3" xfId="5988"/>
    <cellStyle name="___LH P62 AM Unique Line Document Rev-D 1-18_30_Q37 Budget UPH120_2line Rev2d3 2" xfId="5989"/>
    <cellStyle name="___LH P62 AM Unique Line Document Rev-D 1-18_30_Q37 Budget UPH120_2line Rev2d3 2 2" xfId="5990"/>
    <cellStyle name="___LH P62 AM Unique Line Document Rev-D 1-18_30_Q37 Budget UPH120_2line Rev2d3 3" xfId="5991"/>
    <cellStyle name="___LH P62 AM Unique Line Document Rev-D 1-18_30_Q37 Budget UPH120_2line Rev2d3 3 2" xfId="5992"/>
    <cellStyle name="___LH P62 AM Unique Line Document Rev-D 1-18_30_Q37 Budget UPH120_2line Rev2d3 4" xfId="5993"/>
    <cellStyle name="___LH P62 AM Unique Line Document Rev-D 1-18_30_Q37 Budget UPH120_2line Rev2d3 4 2" xfId="5994"/>
    <cellStyle name="___LH P62 AM Unique Line Document Rev-D 1-18_30_Q37 Budget UPH120_2line Rev2d3 5" xfId="5995"/>
    <cellStyle name="___LH P62 AM Unique Line Document Rev-D 1-18_30_Q37 Budget UPH120_2line Rev2d3 5 2" xfId="5996"/>
    <cellStyle name="___LH P62 AM Unique Line Document Rev-D 1-18_30_Q37 Budget UPH120_2line Rev2d3 6" xfId="5997"/>
    <cellStyle name="___LH P62 AM Unique Line Document Rev-D 1-18_30_Q37 Budget UPH120_2line Rev2d3 6 2" xfId="5998"/>
    <cellStyle name="___LH P62 AM Unique Line Document Rev-D 1-18_30_Q37 Budget UPH120_2line Rev2d3 7" xfId="5999"/>
    <cellStyle name="___LH P62 AM Unique Line Document Rev-D 1-18_30_Q37 Budget UPH120_2line Rev2d3 7 2" xfId="6000"/>
    <cellStyle name="___LH P62 AM Unique Line Document Rev-D 1-18_30_Q37 Budget UPH120_2line Rev2d3 8" xfId="6001"/>
    <cellStyle name="___LH P62 AM Unique Line Document Rev-D 1-18_30_Q37 Budget UPH120_2line Rev2d3 8 2" xfId="6002"/>
    <cellStyle name="___LH P62 AM Unique Line Document Rev-D 1-18_30_Q37 Budget UPH120_2line Rev2d3 9" xfId="6003"/>
    <cellStyle name="___LH P62 AM Unique Line Document Rev-D 1-18_30_Q37 Budget UPH120_2line Rev2d5" xfId="6004"/>
    <cellStyle name="___LH P62 AM Unique Line Document Rev-D 1-18_30_Q37 Budget UPH120_2line Rev2d5 2" xfId="6005"/>
    <cellStyle name="___LH P62 AM Unique Line Document Rev-D 1-18_30_Q37 Budget UPH120_2line Rev2d5 2 2" xfId="6006"/>
    <cellStyle name="___LH P62 AM Unique Line Document Rev-D 1-18_30_Q37 Budget UPH120_2line Rev2d5 3" xfId="6007"/>
    <cellStyle name="___LH P62 AM Unique Line Document Rev-D 1-18_30_Q37 Budget UPH120_2line Rev2d5 3 2" xfId="6008"/>
    <cellStyle name="___LH P62 AM Unique Line Document Rev-D 1-18_30_Q37 Budget UPH120_2line Rev2d5 4" xfId="6009"/>
    <cellStyle name="___LH P62 AM Unique Line Document Rev-D 1-18_30_Q37 Budget UPH120_2line Rev2d5 4 2" xfId="6010"/>
    <cellStyle name="___LH P62 AM Unique Line Document Rev-D 1-18_30_Q37 Budget UPH120_2line Rev2d5 5" xfId="6011"/>
    <cellStyle name="___LH P62 AM Unique Line Document Rev-D 1-18_30_Q37 Budget UPH120_2line Rev2d5 5 2" xfId="6012"/>
    <cellStyle name="___LH P62 AM Unique Line Document Rev-D 1-18_30_Q37 Budget UPH120_2line Rev2d5 6" xfId="6013"/>
    <cellStyle name="___LH P62 AM Unique Line Document Rev-D 1-18_30_Q37 Budget UPH120_2line Rev2d5 6 2" xfId="6014"/>
    <cellStyle name="___LH P62 AM Unique Line Document Rev-D 1-18_30_Q37 Budget UPH120_2line Rev2d5 7" xfId="6015"/>
    <cellStyle name="___LH P62 AM Unique Line Document Rev-D 1-18_30_Q37 Budget UPH120_2line Rev2d5 7 2" xfId="6016"/>
    <cellStyle name="___LH P62 AM Unique Line Document Rev-D 1-18_30_Q37 Budget UPH120_2line Rev2d5 8" xfId="6017"/>
    <cellStyle name="___LH P62 AM Unique Line Document Rev-D 1-18_30_Q37 Budget UPH120_2line Rev2d5 8 2" xfId="6018"/>
    <cellStyle name="___LH P62 AM Unique Line Document Rev-D 1-18_30_Q37 Budget UPH120_2line Rev2d5 9" xfId="6019"/>
    <cellStyle name="___LH P62 AM Unique Line Document Rev-D 1-18_EquipList ver 1.6 10-28" xfId="6020"/>
    <cellStyle name="___LH P62 AM Unique Line Document Rev-D 1-18_EquipList ver 1.6 10-28 2" xfId="6021"/>
    <cellStyle name="___LH P62 AM Unique Line Document Rev-D 1-18_EquipList ver 1.6 10-28 2 2" xfId="6022"/>
    <cellStyle name="___LH P62 AM Unique Line Document Rev-D 1-18_EquipList ver 1.6 10-28 3" xfId="6023"/>
    <cellStyle name="___LH P62 AM Unique Line Document Rev-D 1-18_EquipList ver 1.6 10-28 3 2" xfId="6024"/>
    <cellStyle name="___LH P62 AM Unique Line Document Rev-D 1-18_EquipList ver 1.6 10-28 4" xfId="6025"/>
    <cellStyle name="___LH P62 AM Unique Line Document Rev-D 1-18_EquipList ver 1.6 10-28 4 2" xfId="6026"/>
    <cellStyle name="___LH P62 AM Unique Line Document Rev-D 1-18_EquipList ver 1.6 10-28 5" xfId="6027"/>
    <cellStyle name="___LH P62 AM Unique Line Document Rev-D 1-18_EquipList ver 1.6 10-28 5 2" xfId="6028"/>
    <cellStyle name="___LH P62 AM Unique Line Document Rev-D 1-18_EquipList ver 1.6 10-28 6" xfId="6029"/>
    <cellStyle name="___LH P62 AM Unique Line Document Rev-D 1-18_EquipList ver 1.6 10-28 6 2" xfId="6030"/>
    <cellStyle name="___LH P62 AM Unique Line Document Rev-D 1-18_EquipList ver 1.6 10-28 7" xfId="6031"/>
    <cellStyle name="___LH P62 AM Unique Line Document Rev-D 1-18_EquipList ver 1.6 10-28 7 2" xfId="6032"/>
    <cellStyle name="___LH P62 AM Unique Line Document Rev-D 1-18_EquipList ver 1.6 10-28 8" xfId="6033"/>
    <cellStyle name="___LH P62 AM Unique Line Document Rev-D 1-18_EquipList ver 1.6 10-28 8 2" xfId="6034"/>
    <cellStyle name="___LH P62 AM Unique Line Document Rev-D 1-18_EquipList ver 1.6 10-28 9" xfId="6035"/>
    <cellStyle name="___LH P62 AM Unique Line Document Rev-D 1-18_EquipList ver 1.6 10-28_~1130138" xfId="6036"/>
    <cellStyle name="___LH P62 AM Unique Line Document Rev-D 1-18_EquipList ver 1.6 10-28_~1130138 2" xfId="6037"/>
    <cellStyle name="___LH P62 AM Unique Line Document Rev-D 1-18_EquipList ver 1.6 10-28_~1130138 2 2" xfId="6038"/>
    <cellStyle name="___LH P62 AM Unique Line Document Rev-D 1-18_EquipList ver 1.6 10-28_~1130138 3" xfId="6039"/>
    <cellStyle name="___LH P62 AM Unique Line Document Rev-D 1-18_EquipList ver 1.6 10-28_~1130138 3 2" xfId="6040"/>
    <cellStyle name="___LH P62 AM Unique Line Document Rev-D 1-18_EquipList ver 1.6 10-28_~1130138 4" xfId="6041"/>
    <cellStyle name="___LH P62 AM Unique Line Document Rev-D 1-18_EquipList ver 1.6 10-28_~1130138 4 2" xfId="6042"/>
    <cellStyle name="___LH P62 AM Unique Line Document Rev-D 1-18_EquipList ver 1.6 10-28_~1130138 5" xfId="6043"/>
    <cellStyle name="___LH P62 AM Unique Line Document Rev-D 1-18_EquipList ver 1.6 10-28_~1130138 5 2" xfId="6044"/>
    <cellStyle name="___LH P62 AM Unique Line Document Rev-D 1-18_EquipList ver 1.6 10-28_~1130138 6" xfId="6045"/>
    <cellStyle name="___LH P62 AM Unique Line Document Rev-D 1-18_EquipList ver 1.6 10-28_~1130138 6 2" xfId="6046"/>
    <cellStyle name="___LH P62 AM Unique Line Document Rev-D 1-18_EquipList ver 1.6 10-28_~1130138 7" xfId="6047"/>
    <cellStyle name="___LH P62 AM Unique Line Document Rev-D 1-18_EquipList ver 1.6 10-28_~1130138 7 2" xfId="6048"/>
    <cellStyle name="___LH P62 AM Unique Line Document Rev-D 1-18_EquipList ver 1.6 10-28_~1130138 8" xfId="6049"/>
    <cellStyle name="___LH P62 AM Unique Line Document Rev-D 1-18_EquipList ver 1.6 10-28_~1130138 8 2" xfId="6050"/>
    <cellStyle name="___LH P62 AM Unique Line Document Rev-D 1-18_EquipList ver 1.6 10-28_~1130138 9" xfId="6051"/>
    <cellStyle name="___LH P62 AM Unique Line Document Rev-D 1-18_EquipList ver 1.6 10-28_~1895038" xfId="6052"/>
    <cellStyle name="___LH P62 AM Unique Line Document Rev-D 1-18_EquipList ver 1.6 10-28_~1895038 2" xfId="6053"/>
    <cellStyle name="___LH P62 AM Unique Line Document Rev-D 1-18_EquipList ver 1.6 10-28_~1895038 2 2" xfId="6054"/>
    <cellStyle name="___LH P62 AM Unique Line Document Rev-D 1-18_EquipList ver 1.6 10-28_~1895038 3" xfId="6055"/>
    <cellStyle name="___LH P62 AM Unique Line Document Rev-D 1-18_EquipList ver 1.6 10-28_~1895038 3 2" xfId="6056"/>
    <cellStyle name="___LH P62 AM Unique Line Document Rev-D 1-18_EquipList ver 1.6 10-28_~1895038 4" xfId="6057"/>
    <cellStyle name="___LH P62 AM Unique Line Document Rev-D 1-18_EquipList ver 1.6 10-28_~1895038 4 2" xfId="6058"/>
    <cellStyle name="___LH P62 AM Unique Line Document Rev-D 1-18_EquipList ver 1.6 10-28_~1895038 5" xfId="6059"/>
    <cellStyle name="___LH P62 AM Unique Line Document Rev-D 1-18_EquipList ver 1.6 10-28_~1895038 5 2" xfId="6060"/>
    <cellStyle name="___LH P62 AM Unique Line Document Rev-D 1-18_EquipList ver 1.6 10-28_~1895038 6" xfId="6061"/>
    <cellStyle name="___LH P62 AM Unique Line Document Rev-D 1-18_EquipList ver 1.6 10-28_~1895038 6 2" xfId="6062"/>
    <cellStyle name="___LH P62 AM Unique Line Document Rev-D 1-18_EquipList ver 1.6 10-28_~1895038 7" xfId="6063"/>
    <cellStyle name="___LH P62 AM Unique Line Document Rev-D 1-18_EquipList ver 1.6 10-28_~1895038 7 2" xfId="6064"/>
    <cellStyle name="___LH P62 AM Unique Line Document Rev-D 1-18_EquipList ver 1.6 10-28_~1895038 8" xfId="6065"/>
    <cellStyle name="___LH P62 AM Unique Line Document Rev-D 1-18_EquipList ver 1.6 10-28_~1895038 8 2" xfId="6066"/>
    <cellStyle name="___LH P62 AM Unique Line Document Rev-D 1-18_EquipList ver 1.6 10-28_~1895038 9" xfId="6067"/>
    <cellStyle name="___LH P62 AM Unique Line Document Rev-D 1-18_EquipList ver 1.6 10-28_~3093786" xfId="6068"/>
    <cellStyle name="___LH P62 AM Unique Line Document Rev-D 1-18_EquipList ver 1.6 10-28_~3093786 2" xfId="6069"/>
    <cellStyle name="___LH P62 AM Unique Line Document Rev-D 1-18_EquipList ver 1.6 10-28_~3093786 2 2" xfId="6070"/>
    <cellStyle name="___LH P62 AM Unique Line Document Rev-D 1-18_EquipList ver 1.6 10-28_~3093786 3" xfId="6071"/>
    <cellStyle name="___LH P62 AM Unique Line Document Rev-D 1-18_EquipList ver 1.6 10-28_~3093786 3 2" xfId="6072"/>
    <cellStyle name="___LH P62 AM Unique Line Document Rev-D 1-18_EquipList ver 1.6 10-28_~3093786 4" xfId="6073"/>
    <cellStyle name="___LH P62 AM Unique Line Document Rev-D 1-18_EquipList ver 1.6 10-28_~3093786 4 2" xfId="6074"/>
    <cellStyle name="___LH P62 AM Unique Line Document Rev-D 1-18_EquipList ver 1.6 10-28_~3093786 5" xfId="6075"/>
    <cellStyle name="___LH P62 AM Unique Line Document Rev-D 1-18_EquipList ver 1.6 10-28_~3093786 5 2" xfId="6076"/>
    <cellStyle name="___LH P62 AM Unique Line Document Rev-D 1-18_EquipList ver 1.6 10-28_~3093786 6" xfId="6077"/>
    <cellStyle name="___LH P62 AM Unique Line Document Rev-D 1-18_EquipList ver 1.6 10-28_~3093786 6 2" xfId="6078"/>
    <cellStyle name="___LH P62 AM Unique Line Document Rev-D 1-18_EquipList ver 1.6 10-28_~3093786 7" xfId="6079"/>
    <cellStyle name="___LH P62 AM Unique Line Document Rev-D 1-18_EquipList ver 1.6 10-28_~3093786 7 2" xfId="6080"/>
    <cellStyle name="___LH P62 AM Unique Line Document Rev-D 1-18_EquipList ver 1.6 10-28_~3093786 8" xfId="6081"/>
    <cellStyle name="___LH P62 AM Unique Line Document Rev-D 1-18_EquipList ver 1.6 10-28_~3093786 8 2" xfId="6082"/>
    <cellStyle name="___LH P62 AM Unique Line Document Rev-D 1-18_EquipList ver 1.6 10-28_~3093786 9" xfId="6083"/>
    <cellStyle name="___LH P62 AM Unique Line Document Rev-D 1-18_EquipList ver 1.6 10-28_~7313603" xfId="6084"/>
    <cellStyle name="___LH P62 AM Unique Line Document Rev-D 1-18_EquipList ver 1.6 10-28_~7313603 2" xfId="6085"/>
    <cellStyle name="___LH P62 AM Unique Line Document Rev-D 1-18_EquipList ver 1.6 10-28_~7313603 2 2" xfId="6086"/>
    <cellStyle name="___LH P62 AM Unique Line Document Rev-D 1-18_EquipList ver 1.6 10-28_~7313603 3" xfId="6087"/>
    <cellStyle name="___LH P62 AM Unique Line Document Rev-D 1-18_EquipList ver 1.6 10-28_~7313603 3 2" xfId="6088"/>
    <cellStyle name="___LH P62 AM Unique Line Document Rev-D 1-18_EquipList ver 1.6 10-28_~7313603 4" xfId="6089"/>
    <cellStyle name="___LH P62 AM Unique Line Document Rev-D 1-18_EquipList ver 1.6 10-28_~7313603 4 2" xfId="6090"/>
    <cellStyle name="___LH P62 AM Unique Line Document Rev-D 1-18_EquipList ver 1.6 10-28_~7313603 5" xfId="6091"/>
    <cellStyle name="___LH P62 AM Unique Line Document Rev-D 1-18_EquipList ver 1.6 10-28_~7313603 5 2" xfId="6092"/>
    <cellStyle name="___LH P62 AM Unique Line Document Rev-D 1-18_EquipList ver 1.6 10-28_~7313603 6" xfId="6093"/>
    <cellStyle name="___LH P62 AM Unique Line Document Rev-D 1-18_EquipList ver 1.6 10-28_~7313603 6 2" xfId="6094"/>
    <cellStyle name="___LH P62 AM Unique Line Document Rev-D 1-18_EquipList ver 1.6 10-28_~7313603 7" xfId="6095"/>
    <cellStyle name="___LH P62 AM Unique Line Document Rev-D 1-18_EquipList ver 1.6 10-28_~7313603 7 2" xfId="6096"/>
    <cellStyle name="___LH P62 AM Unique Line Document Rev-D 1-18_EquipList ver 1.6 10-28_~7313603 8" xfId="6097"/>
    <cellStyle name="___LH P62 AM Unique Line Document Rev-D 1-18_EquipList ver 1.6 10-28_~7313603 8 2" xfId="6098"/>
    <cellStyle name="___LH P62 AM Unique Line Document Rev-D 1-18_EquipList ver 1.6 10-28_~7313603 9" xfId="6099"/>
    <cellStyle name="___LH P62 AM Unique Line Document Rev-D 1-18_EquipList ver 1.6 10-28_~7710053" xfId="6100"/>
    <cellStyle name="___LH P62 AM Unique Line Document Rev-D 1-18_EquipList ver 1.6 10-28_~7710053 2" xfId="6101"/>
    <cellStyle name="___LH P62 AM Unique Line Document Rev-D 1-18_EquipList ver 1.6 10-28_~7710053 2 2" xfId="6102"/>
    <cellStyle name="___LH P62 AM Unique Line Document Rev-D 1-18_EquipList ver 1.6 10-28_~7710053 3" xfId="6103"/>
    <cellStyle name="___LH P62 AM Unique Line Document Rev-D 1-18_EquipList ver 1.6 10-28_~7710053 3 2" xfId="6104"/>
    <cellStyle name="___LH P62 AM Unique Line Document Rev-D 1-18_EquipList ver 1.6 10-28_~7710053 4" xfId="6105"/>
    <cellStyle name="___LH P62 AM Unique Line Document Rev-D 1-18_EquipList ver 1.6 10-28_~7710053 4 2" xfId="6106"/>
    <cellStyle name="___LH P62 AM Unique Line Document Rev-D 1-18_EquipList ver 1.6 10-28_~7710053 5" xfId="6107"/>
    <cellStyle name="___LH P62 AM Unique Line Document Rev-D 1-18_EquipList ver 1.6 10-28_~7710053 5 2" xfId="6108"/>
    <cellStyle name="___LH P62 AM Unique Line Document Rev-D 1-18_EquipList ver 1.6 10-28_~7710053 6" xfId="6109"/>
    <cellStyle name="___LH P62 AM Unique Line Document Rev-D 1-18_EquipList ver 1.6 10-28_~7710053 6 2" xfId="6110"/>
    <cellStyle name="___LH P62 AM Unique Line Document Rev-D 1-18_EquipList ver 1.6 10-28_~7710053 7" xfId="6111"/>
    <cellStyle name="___LH P62 AM Unique Line Document Rev-D 1-18_EquipList ver 1.6 10-28_~7710053 7 2" xfId="6112"/>
    <cellStyle name="___LH P62 AM Unique Line Document Rev-D 1-18_EquipList ver 1.6 10-28_~7710053 8" xfId="6113"/>
    <cellStyle name="___LH P62 AM Unique Line Document Rev-D 1-18_EquipList ver 1.6 10-28_~7710053 8 2" xfId="6114"/>
    <cellStyle name="___LH P62 AM Unique Line Document Rev-D 1-18_EquipList ver 1.6 10-28_~7710053 9" xfId="6115"/>
    <cellStyle name="___LH P62 AM Unique Line Document Rev-D 1-18_EquipList ver 1.6 10-28_~8261527" xfId="6116"/>
    <cellStyle name="___LH P62 AM Unique Line Document Rev-D 1-18_EquipList ver 1.6 10-28_~8261527 2" xfId="6117"/>
    <cellStyle name="___LH P62 AM Unique Line Document Rev-D 1-18_EquipList ver 1.6 10-28_~8261527 2 2" xfId="6118"/>
    <cellStyle name="___LH P62 AM Unique Line Document Rev-D 1-18_EquipList ver 1.6 10-28_~8261527 3" xfId="6119"/>
    <cellStyle name="___LH P62 AM Unique Line Document Rev-D 1-18_EquipList ver 1.6 10-28_~8261527 3 2" xfId="6120"/>
    <cellStyle name="___LH P62 AM Unique Line Document Rev-D 1-18_EquipList ver 1.6 10-28_~8261527 4" xfId="6121"/>
    <cellStyle name="___LH P62 AM Unique Line Document Rev-D 1-18_EquipList ver 1.6 10-28_~8261527 4 2" xfId="6122"/>
    <cellStyle name="___LH P62 AM Unique Line Document Rev-D 1-18_EquipList ver 1.6 10-28_~8261527 5" xfId="6123"/>
    <cellStyle name="___LH P62 AM Unique Line Document Rev-D 1-18_EquipList ver 1.6 10-28_~8261527 5 2" xfId="6124"/>
    <cellStyle name="___LH P62 AM Unique Line Document Rev-D 1-18_EquipList ver 1.6 10-28_~8261527 6" xfId="6125"/>
    <cellStyle name="___LH P62 AM Unique Line Document Rev-D 1-18_EquipList ver 1.6 10-28_~8261527 6 2" xfId="6126"/>
    <cellStyle name="___LH P62 AM Unique Line Document Rev-D 1-18_EquipList ver 1.6 10-28_~8261527 7" xfId="6127"/>
    <cellStyle name="___LH P62 AM Unique Line Document Rev-D 1-18_EquipList ver 1.6 10-28_~8261527 7 2" xfId="6128"/>
    <cellStyle name="___LH P62 AM Unique Line Document Rev-D 1-18_EquipList ver 1.6 10-28_~8261527 8" xfId="6129"/>
    <cellStyle name="___LH P62 AM Unique Line Document Rev-D 1-18_EquipList ver 1.6 10-28_~8261527 8 2" xfId="6130"/>
    <cellStyle name="___LH P62 AM Unique Line Document Rev-D 1-18_EquipList ver 1.6 10-28_~8261527 9" xfId="6131"/>
    <cellStyle name="___LH P62 AM Unique Line Document Rev-D 1-18_EquipList ver 1.6 10-28_30" xfId="6132"/>
    <cellStyle name="___LH P62 AM Unique Line Document Rev-D 1-18_EquipList ver 1.6 10-28_30 2" xfId="6133"/>
    <cellStyle name="___LH P62 AM Unique Line Document Rev-D 1-18_EquipList ver 1.6 10-28_30 2 2" xfId="6134"/>
    <cellStyle name="___LH P62 AM Unique Line Document Rev-D 1-18_EquipList ver 1.6 10-28_30 3" xfId="6135"/>
    <cellStyle name="___LH P62 AM Unique Line Document Rev-D 1-18_EquipList ver 1.6 10-28_30 3 2" xfId="6136"/>
    <cellStyle name="___LH P62 AM Unique Line Document Rev-D 1-18_EquipList ver 1.6 10-28_30 4" xfId="6137"/>
    <cellStyle name="___LH P62 AM Unique Line Document Rev-D 1-18_EquipList ver 1.6 10-28_30 4 2" xfId="6138"/>
    <cellStyle name="___LH P62 AM Unique Line Document Rev-D 1-18_EquipList ver 1.6 10-28_30 5" xfId="6139"/>
    <cellStyle name="___LH P62 AM Unique Line Document Rev-D 1-18_EquipList ver 1.6 10-28_30 5 2" xfId="6140"/>
    <cellStyle name="___LH P62 AM Unique Line Document Rev-D 1-18_EquipList ver 1.6 10-28_30 6" xfId="6141"/>
    <cellStyle name="___LH P62 AM Unique Line Document Rev-D 1-18_EquipList ver 1.6 10-28_30 6 2" xfId="6142"/>
    <cellStyle name="___LH P62 AM Unique Line Document Rev-D 1-18_EquipList ver 1.6 10-28_30 7" xfId="6143"/>
    <cellStyle name="___LH P62 AM Unique Line Document Rev-D 1-18_EquipList ver 1.6 10-28_30 7 2" xfId="6144"/>
    <cellStyle name="___LH P62 AM Unique Line Document Rev-D 1-18_EquipList ver 1.6 10-28_30 8" xfId="6145"/>
    <cellStyle name="___LH P62 AM Unique Line Document Rev-D 1-18_EquipList ver 1.6 10-28_30 8 2" xfId="6146"/>
    <cellStyle name="___LH P62 AM Unique Line Document Rev-D 1-18_EquipList ver 1.6 10-28_30 9" xfId="6147"/>
    <cellStyle name="___LH P62 AM Unique Line Document Rev-D 1-18_EquipList ver 1.6 10-28_EquipList ver 1.6 10-30" xfId="6148"/>
    <cellStyle name="___LH P62 AM Unique Line Document Rev-D 1-18_EquipList ver 1.6 10-28_EquipList ver 1.6 10-30 2" xfId="6149"/>
    <cellStyle name="___LH P62 AM Unique Line Document Rev-D 1-18_EquipList ver 1.6 10-28_EquipList ver 1.6 10-30 2 2" xfId="6150"/>
    <cellStyle name="___LH P62 AM Unique Line Document Rev-D 1-18_EquipList ver 1.6 10-28_EquipList ver 1.6 10-30 3" xfId="6151"/>
    <cellStyle name="___LH P62 AM Unique Line Document Rev-D 1-18_EquipList ver 1.6 10-28_EquipList ver 1.6 10-30 3 2" xfId="6152"/>
    <cellStyle name="___LH P62 AM Unique Line Document Rev-D 1-18_EquipList ver 1.6 10-28_EquipList ver 1.6 10-30 4" xfId="6153"/>
    <cellStyle name="___LH P62 AM Unique Line Document Rev-D 1-18_EquipList ver 1.6 10-28_EquipList ver 1.6 10-30 4 2" xfId="6154"/>
    <cellStyle name="___LH P62 AM Unique Line Document Rev-D 1-18_EquipList ver 1.6 10-28_EquipList ver 1.6 10-30 5" xfId="6155"/>
    <cellStyle name="___LH P62 AM Unique Line Document Rev-D 1-18_EquipList ver 1.6 10-28_EquipList ver 1.6 10-30 5 2" xfId="6156"/>
    <cellStyle name="___LH P62 AM Unique Line Document Rev-D 1-18_EquipList ver 1.6 10-28_EquipList ver 1.6 10-30 6" xfId="6157"/>
    <cellStyle name="___LH P62 AM Unique Line Document Rev-D 1-18_EquipList ver 1.6 10-28_EquipList ver 1.6 10-30 6 2" xfId="6158"/>
    <cellStyle name="___LH P62 AM Unique Line Document Rev-D 1-18_EquipList ver 1.6 10-28_EquipList ver 1.6 10-30 7" xfId="6159"/>
    <cellStyle name="___LH P62 AM Unique Line Document Rev-D 1-18_EquipList ver 1.6 10-28_EquipList ver 1.6 10-30 7 2" xfId="6160"/>
    <cellStyle name="___LH P62 AM Unique Line Document Rev-D 1-18_EquipList ver 1.6 10-28_EquipList ver 1.6 10-30 8" xfId="6161"/>
    <cellStyle name="___LH P62 AM Unique Line Document Rev-D 1-18_EquipList ver 1.6 10-28_EquipList ver 1.6 10-30 8 2" xfId="6162"/>
    <cellStyle name="___LH P62 AM Unique Line Document Rev-D 1-18_EquipList ver 1.6 10-28_EquipList ver 1.6 10-30 9" xfId="6163"/>
    <cellStyle name="___LH P62 AM Unique Line Document Rev-D 1-18_EquipList ver 1.6 10-28_P58 Equipment" xfId="6164"/>
    <cellStyle name="___LH P62 AM Unique Line Document Rev-D 1-18_EquipList ver 1.6 10-28_P58 Equipment 2" xfId="6165"/>
    <cellStyle name="___LH P62 AM Unique Line Document Rev-D 1-18_EquipList ver 1.6 10-28_P58 Equipment 2 2" xfId="6166"/>
    <cellStyle name="___LH P62 AM Unique Line Document Rev-D 1-18_EquipList ver 1.6 10-28_P58 Equipment 3" xfId="6167"/>
    <cellStyle name="___LH P62 AM Unique Line Document Rev-D 1-18_EquipList ver 1.6 10-28_P58 Equipment 3 2" xfId="6168"/>
    <cellStyle name="___LH P62 AM Unique Line Document Rev-D 1-18_EquipList ver 1.6 10-28_P58 Equipment 4" xfId="6169"/>
    <cellStyle name="___LH P62 AM Unique Line Document Rev-D 1-18_EquipList ver 1.6 10-28_P58 Equipment 4 2" xfId="6170"/>
    <cellStyle name="___LH P62 AM Unique Line Document Rev-D 1-18_EquipList ver 1.6 10-28_P58 Equipment 5" xfId="6171"/>
    <cellStyle name="___LH P62 AM Unique Line Document Rev-D 1-18_EquipList ver 1.6 10-28_P58 Equipment 5 2" xfId="6172"/>
    <cellStyle name="___LH P62 AM Unique Line Document Rev-D 1-18_EquipList ver 1.6 10-28_P58 Equipment 6" xfId="6173"/>
    <cellStyle name="___LH P62 AM Unique Line Document Rev-D 1-18_EquipList ver 1.6 10-28_P58 Equipment 6 2" xfId="6174"/>
    <cellStyle name="___LH P62 AM Unique Line Document Rev-D 1-18_EquipList ver 1.6 10-28_P58 Equipment 7" xfId="6175"/>
    <cellStyle name="___LH P62 AM Unique Line Document Rev-D 1-18_EquipList ver 1.6 10-28_P58 Equipment 7 2" xfId="6176"/>
    <cellStyle name="___LH P62 AM Unique Line Document Rev-D 1-18_EquipList ver 1.6 10-28_P58 Equipment 8" xfId="6177"/>
    <cellStyle name="___LH P62 AM Unique Line Document Rev-D 1-18_EquipList ver 1.6 10-28_P58 Equipment 8 2" xfId="6178"/>
    <cellStyle name="___LH P62 AM Unique Line Document Rev-D 1-18_EquipList ver 1.6 10-28_P58 Equipment 9" xfId="6179"/>
    <cellStyle name="___LH P62 AM Unique Line Document Rev-D 1-18_EquipList ver 1.6 10-28_P58 Equipment List" xfId="6180"/>
    <cellStyle name="___LH P62 AM Unique Line Document Rev-D 1-18_EquipList ver 1.6 10-28_P58 Equipment List 2" xfId="6181"/>
    <cellStyle name="___LH P62 AM Unique Line Document Rev-D 1-18_EquipList ver 1.6 10-28_P58 Equipment List 2 2" xfId="6182"/>
    <cellStyle name="___LH P62 AM Unique Line Document Rev-D 1-18_EquipList ver 1.6 10-28_P58 Equipment List 3" xfId="6183"/>
    <cellStyle name="___LH P62 AM Unique Line Document Rev-D 1-18_EquipList ver 1.6 10-28_P58 Equipment List 3 2" xfId="6184"/>
    <cellStyle name="___LH P62 AM Unique Line Document Rev-D 1-18_EquipList ver 1.6 10-28_P58 Equipment List 4" xfId="6185"/>
    <cellStyle name="___LH P62 AM Unique Line Document Rev-D 1-18_EquipList ver 1.6 10-28_P58 Equipment List 4 2" xfId="6186"/>
    <cellStyle name="___LH P62 AM Unique Line Document Rev-D 1-18_EquipList ver 1.6 10-28_P58 Equipment List 5" xfId="6187"/>
    <cellStyle name="___LH P62 AM Unique Line Document Rev-D 1-18_EquipList ver 1.6 10-28_P58 Equipment List 5 2" xfId="6188"/>
    <cellStyle name="___LH P62 AM Unique Line Document Rev-D 1-18_EquipList ver 1.6 10-28_P58 Equipment List 6" xfId="6189"/>
    <cellStyle name="___LH P62 AM Unique Line Document Rev-D 1-18_EquipList ver 1.6 10-28_P58 Equipment List 6 2" xfId="6190"/>
    <cellStyle name="___LH P62 AM Unique Line Document Rev-D 1-18_EquipList ver 1.6 10-28_P58 Equipment List 7" xfId="6191"/>
    <cellStyle name="___LH P62 AM Unique Line Document Rev-D 1-18_EquipList ver 1.6 10-28_P58 Equipment List 7 2" xfId="6192"/>
    <cellStyle name="___LH P62 AM Unique Line Document Rev-D 1-18_EquipList ver 1.6 10-28_P58 Equipment List 8" xfId="6193"/>
    <cellStyle name="___LH P62 AM Unique Line Document Rev-D 1-18_EquipList ver 1.6 10-28_P58 Equipment List 8 2" xfId="6194"/>
    <cellStyle name="___LH P62 AM Unique Line Document Rev-D 1-18_EquipList ver 1.6 10-28_P58 Equipment List 9" xfId="6195"/>
    <cellStyle name="___LH P62 AM Unique Line Document Rev-D 1-18_EquipList ver 1.6 10-28_P58 king projeceport 10.30" xfId="6196"/>
    <cellStyle name="___LH P62 AM Unique Line Document Rev-D 1-18_EquipList ver 1.6 10-28_P58 king projeceport 10.30 2" xfId="6197"/>
    <cellStyle name="___LH P62 AM Unique Line Document Rev-D 1-18_EquipList ver 1.6 10-28_P58 king projeceport 10.30 2 2" xfId="6198"/>
    <cellStyle name="___LH P62 AM Unique Line Document Rev-D 1-18_EquipList ver 1.6 10-28_P58 king projeceport 10.30 3" xfId="6199"/>
    <cellStyle name="___LH P62 AM Unique Line Document Rev-D 1-18_EquipList ver 1.6 10-28_P58 king projeceport 10.30 3 2" xfId="6200"/>
    <cellStyle name="___LH P62 AM Unique Line Document Rev-D 1-18_EquipList ver 1.6 10-28_P58 king projeceport 10.30 4" xfId="6201"/>
    <cellStyle name="___LH P62 AM Unique Line Document Rev-D 1-18_EquipList ver 1.6 10-28_P58 king projeceport 10.30 4 2" xfId="6202"/>
    <cellStyle name="___LH P62 AM Unique Line Document Rev-D 1-18_EquipList ver 1.6 10-28_P58 king projeceport 10.30 5" xfId="6203"/>
    <cellStyle name="___LH P62 AM Unique Line Document Rev-D 1-18_EquipList ver 1.6 10-28_P58 king projeceport 10.30 5 2" xfId="6204"/>
    <cellStyle name="___LH P62 AM Unique Line Document Rev-D 1-18_EquipList ver 1.6 10-28_P58 king projeceport 10.30 6" xfId="6205"/>
    <cellStyle name="___LH P62 AM Unique Line Document Rev-D 1-18_EquipList ver 1.6 10-28_P58 king projeceport 10.30 6 2" xfId="6206"/>
    <cellStyle name="___LH P62 AM Unique Line Document Rev-D 1-18_EquipList ver 1.6 10-28_P58 king projeceport 10.30 7" xfId="6207"/>
    <cellStyle name="___LH P62 AM Unique Line Document Rev-D 1-18_EquipList ver 1.6 10-28_P58 king projeceport 10.30 7 2" xfId="6208"/>
    <cellStyle name="___LH P62 AM Unique Line Document Rev-D 1-18_EquipList ver 1.6 10-28_P58 king projeceport 10.30 8" xfId="6209"/>
    <cellStyle name="___LH P62 AM Unique Line Document Rev-D 1-18_EquipList ver 1.6 10-28_P58 king projeceport 10.30 8 2" xfId="6210"/>
    <cellStyle name="___LH P62 AM Unique Line Document Rev-D 1-18_EquipList ver 1.6 10-28_P58 king projeceport 10.30 9" xfId="6211"/>
    <cellStyle name="___LH P62 AM Unique Line Document Rev-D 1-18_EquipList ver 1.6 10-28_P58 king projeceport 11.5" xfId="6212"/>
    <cellStyle name="___LH P62 AM Unique Line Document Rev-D 1-18_EquipList ver 1.6 10-28_P58 king projeceport 11.5 2" xfId="6213"/>
    <cellStyle name="___LH P62 AM Unique Line Document Rev-D 1-18_EquipList ver 1.6 10-28_P58 king projeceport 11.5 2 2" xfId="6214"/>
    <cellStyle name="___LH P62 AM Unique Line Document Rev-D 1-18_EquipList ver 1.6 10-28_P58 king projeceport 11.5 3" xfId="6215"/>
    <cellStyle name="___LH P62 AM Unique Line Document Rev-D 1-18_EquipList ver 1.6 10-28_P58 king projeceport 11.5 3 2" xfId="6216"/>
    <cellStyle name="___LH P62 AM Unique Line Document Rev-D 1-18_EquipList ver 1.6 10-28_P58 king projeceport 11.5 4" xfId="6217"/>
    <cellStyle name="___LH P62 AM Unique Line Document Rev-D 1-18_EquipList ver 1.6 10-28_P58 king projeceport 11.5 4 2" xfId="6218"/>
    <cellStyle name="___LH P62 AM Unique Line Document Rev-D 1-18_EquipList ver 1.6 10-28_P58 king projeceport 11.5 5" xfId="6219"/>
    <cellStyle name="___LH P62 AM Unique Line Document Rev-D 1-18_EquipList ver 1.6 10-28_P58 king projeceport 11.5 5 2" xfId="6220"/>
    <cellStyle name="___LH P62 AM Unique Line Document Rev-D 1-18_EquipList ver 1.6 10-28_P58 king projeceport 11.5 6" xfId="6221"/>
    <cellStyle name="___LH P62 AM Unique Line Document Rev-D 1-18_EquipList ver 1.6 10-28_P58 king projeceport 11.5 6 2" xfId="6222"/>
    <cellStyle name="___LH P62 AM Unique Line Document Rev-D 1-18_EquipList ver 1.6 10-28_P58 king projeceport 11.5 7" xfId="6223"/>
    <cellStyle name="___LH P62 AM Unique Line Document Rev-D 1-18_EquipList ver 1.6 10-28_P58 king projeceport 11.5 7 2" xfId="6224"/>
    <cellStyle name="___LH P62 AM Unique Line Document Rev-D 1-18_EquipList ver 1.6 10-28_P58 king projeceport 11.5 8" xfId="6225"/>
    <cellStyle name="___LH P62 AM Unique Line Document Rev-D 1-18_EquipList ver 1.6 10-28_P58 king projeceport 11.5 8 2" xfId="6226"/>
    <cellStyle name="___LH P62 AM Unique Line Document Rev-D 1-18_EquipList ver 1.6 10-28_P58 king projeceport 11.5 9" xfId="6227"/>
    <cellStyle name="___LH P62 AM Unique Line Document Rev-D 1-18_EquipList ver 1.6 10-28_P58 king projeceport 11.6" xfId="6228"/>
    <cellStyle name="___LH P62 AM Unique Line Document Rev-D 1-18_EquipList ver 1.6 10-28_P58 king projeceport 11.6 2" xfId="6229"/>
    <cellStyle name="___LH P62 AM Unique Line Document Rev-D 1-18_EquipList ver 1.6 10-28_P58 king projeceport 11.6 2 2" xfId="6230"/>
    <cellStyle name="___LH P62 AM Unique Line Document Rev-D 1-18_EquipList ver 1.6 10-28_P58 king projeceport 11.6 3" xfId="6231"/>
    <cellStyle name="___LH P62 AM Unique Line Document Rev-D 1-18_EquipList ver 1.6 10-28_P58 king projeceport 11.6 3 2" xfId="6232"/>
    <cellStyle name="___LH P62 AM Unique Line Document Rev-D 1-18_EquipList ver 1.6 10-28_P58 king projeceport 11.6 4" xfId="6233"/>
    <cellStyle name="___LH P62 AM Unique Line Document Rev-D 1-18_EquipList ver 1.6 10-28_P58 king projeceport 11.6 4 2" xfId="6234"/>
    <cellStyle name="___LH P62 AM Unique Line Document Rev-D 1-18_EquipList ver 1.6 10-28_P58 king projeceport 11.6 5" xfId="6235"/>
    <cellStyle name="___LH P62 AM Unique Line Document Rev-D 1-18_EquipList ver 1.6 10-28_P58 king projeceport 11.6 5 2" xfId="6236"/>
    <cellStyle name="___LH P62 AM Unique Line Document Rev-D 1-18_EquipList ver 1.6 10-28_P58 king projeceport 11.6 6" xfId="6237"/>
    <cellStyle name="___LH P62 AM Unique Line Document Rev-D 1-18_EquipList ver 1.6 10-28_P58 king projeceport 11.6 6 2" xfId="6238"/>
    <cellStyle name="___LH P62 AM Unique Line Document Rev-D 1-18_EquipList ver 1.6 10-28_P58 king projeceport 11.6 7" xfId="6239"/>
    <cellStyle name="___LH P62 AM Unique Line Document Rev-D 1-18_EquipList ver 1.6 10-28_P58 king projeceport 11.6 7 2" xfId="6240"/>
    <cellStyle name="___LH P62 AM Unique Line Document Rev-D 1-18_EquipList ver 1.6 10-28_P58 king projeceport 11.6 8" xfId="6241"/>
    <cellStyle name="___LH P62 AM Unique Line Document Rev-D 1-18_EquipList ver 1.6 10-28_P58 king projeceport 11.6 8 2" xfId="6242"/>
    <cellStyle name="___LH P62 AM Unique Line Document Rev-D 1-18_EquipList ver 1.6 10-28_P58 king projeceport 11.6 9" xfId="6243"/>
    <cellStyle name="___LH P62 AM Unique Line Document Rev-D 1-18_EquipList ver 1.6 10-28_P58 king projeceport 11.7" xfId="6244"/>
    <cellStyle name="___LH P62 AM Unique Line Document Rev-D 1-18_EquipList ver 1.6 10-28_P58 king projeceport 11.7 2" xfId="6245"/>
    <cellStyle name="___LH P62 AM Unique Line Document Rev-D 1-18_EquipList ver 1.6 10-28_P58 king projeceport 11.7 2 2" xfId="6246"/>
    <cellStyle name="___LH P62 AM Unique Line Document Rev-D 1-18_EquipList ver 1.6 10-28_P58 king projeceport 11.7 3" xfId="6247"/>
    <cellStyle name="___LH P62 AM Unique Line Document Rev-D 1-18_EquipList ver 1.6 10-28_P58 king projeceport 11.7 3 2" xfId="6248"/>
    <cellStyle name="___LH P62 AM Unique Line Document Rev-D 1-18_EquipList ver 1.6 10-28_P58 king projeceport 11.7 4" xfId="6249"/>
    <cellStyle name="___LH P62 AM Unique Line Document Rev-D 1-18_EquipList ver 1.6 10-28_P58 king projeceport 11.7 4 2" xfId="6250"/>
    <cellStyle name="___LH P62 AM Unique Line Document Rev-D 1-18_EquipList ver 1.6 10-28_P58 king projeceport 11.7 5" xfId="6251"/>
    <cellStyle name="___LH P62 AM Unique Line Document Rev-D 1-18_EquipList ver 1.6 10-28_P58 king projeceport 11.7 5 2" xfId="6252"/>
    <cellStyle name="___LH P62 AM Unique Line Document Rev-D 1-18_EquipList ver 1.6 10-28_P58 king projeceport 11.7 6" xfId="6253"/>
    <cellStyle name="___LH P62 AM Unique Line Document Rev-D 1-18_EquipList ver 1.6 10-28_P58 king projeceport 11.7 6 2" xfId="6254"/>
    <cellStyle name="___LH P62 AM Unique Line Document Rev-D 1-18_EquipList ver 1.6 10-28_P58 king projeceport 11.7 7" xfId="6255"/>
    <cellStyle name="___LH P62 AM Unique Line Document Rev-D 1-18_EquipList ver 1.6 10-28_P58 king projeceport 11.7 7 2" xfId="6256"/>
    <cellStyle name="___LH P62 AM Unique Line Document Rev-D 1-18_EquipList ver 1.6 10-28_P58 king projeceport 11.7 8" xfId="6257"/>
    <cellStyle name="___LH P62 AM Unique Line Document Rev-D 1-18_EquipList ver 1.6 10-28_P58 king projeceport 11.7 8 2" xfId="6258"/>
    <cellStyle name="___LH P62 AM Unique Line Document Rev-D 1-18_EquipList ver 1.6 10-28_P58 king projeceport 11.7 9" xfId="6259"/>
    <cellStyle name="___LH P62 AM Unique Line Document Rev-D 1-18_EquipList ver 1.6 10-28_P58 king project status report" xfId="6260"/>
    <cellStyle name="___LH P62 AM Unique Line Document Rev-D 1-18_EquipList ver 1.6 10-28_P58 king project status report 10.30" xfId="6261"/>
    <cellStyle name="___LH P62 AM Unique Line Document Rev-D 1-18_EquipList ver 1.6 10-28_P58 king project status report 10.30 2" xfId="6262"/>
    <cellStyle name="___LH P62 AM Unique Line Document Rev-D 1-18_EquipList ver 1.6 10-28_P58 king project status report 10.30 2 2" xfId="6263"/>
    <cellStyle name="___LH P62 AM Unique Line Document Rev-D 1-18_EquipList ver 1.6 10-28_P58 king project status report 10.30 3" xfId="6264"/>
    <cellStyle name="___LH P62 AM Unique Line Document Rev-D 1-18_EquipList ver 1.6 10-28_P58 king project status report 10.30 3 2" xfId="6265"/>
    <cellStyle name="___LH P62 AM Unique Line Document Rev-D 1-18_EquipList ver 1.6 10-28_P58 king project status report 10.30 4" xfId="6266"/>
    <cellStyle name="___LH P62 AM Unique Line Document Rev-D 1-18_EquipList ver 1.6 10-28_P58 king project status report 10.30 4 2" xfId="6267"/>
    <cellStyle name="___LH P62 AM Unique Line Document Rev-D 1-18_EquipList ver 1.6 10-28_P58 king project status report 10.30 5" xfId="6268"/>
    <cellStyle name="___LH P62 AM Unique Line Document Rev-D 1-18_EquipList ver 1.6 10-28_P58 king project status report 10.30 5 2" xfId="6269"/>
    <cellStyle name="___LH P62 AM Unique Line Document Rev-D 1-18_EquipList ver 1.6 10-28_P58 king project status report 10.30 6" xfId="6270"/>
    <cellStyle name="___LH P62 AM Unique Line Document Rev-D 1-18_EquipList ver 1.6 10-28_P58 king project status report 10.30 6 2" xfId="6271"/>
    <cellStyle name="___LH P62 AM Unique Line Document Rev-D 1-18_EquipList ver 1.6 10-28_P58 king project status report 10.30 7" xfId="6272"/>
    <cellStyle name="___LH P62 AM Unique Line Document Rev-D 1-18_EquipList ver 1.6 10-28_P58 king project status report 10.30 7 2" xfId="6273"/>
    <cellStyle name="___LH P62 AM Unique Line Document Rev-D 1-18_EquipList ver 1.6 10-28_P58 king project status report 10.30 8" xfId="6274"/>
    <cellStyle name="___LH P62 AM Unique Line Document Rev-D 1-18_EquipList ver 1.6 10-28_P58 king project status report 10.30 8 2" xfId="6275"/>
    <cellStyle name="___LH P62 AM Unique Line Document Rev-D 1-18_EquipList ver 1.6 10-28_P58 king project status report 10.30 9" xfId="6276"/>
    <cellStyle name="___LH P62 AM Unique Line Document Rev-D 1-18_EquipList ver 1.6 10-28_P58 king project status report 11.1" xfId="6277"/>
    <cellStyle name="___LH P62 AM Unique Line Document Rev-D 1-18_EquipList ver 1.6 10-28_P58 king project status report 11.1 2" xfId="6278"/>
    <cellStyle name="___LH P62 AM Unique Line Document Rev-D 1-18_EquipList ver 1.6 10-28_P58 king project status report 11.1 2 2" xfId="6279"/>
    <cellStyle name="___LH P62 AM Unique Line Document Rev-D 1-18_EquipList ver 1.6 10-28_P58 king project status report 11.1 3" xfId="6280"/>
    <cellStyle name="___LH P62 AM Unique Line Document Rev-D 1-18_EquipList ver 1.6 10-28_P58 king project status report 11.1 3 2" xfId="6281"/>
    <cellStyle name="___LH P62 AM Unique Line Document Rev-D 1-18_EquipList ver 1.6 10-28_P58 king project status report 11.1 4" xfId="6282"/>
    <cellStyle name="___LH P62 AM Unique Line Document Rev-D 1-18_EquipList ver 1.6 10-28_P58 king project status report 11.1 4 2" xfId="6283"/>
    <cellStyle name="___LH P62 AM Unique Line Document Rev-D 1-18_EquipList ver 1.6 10-28_P58 king project status report 11.1 5" xfId="6284"/>
    <cellStyle name="___LH P62 AM Unique Line Document Rev-D 1-18_EquipList ver 1.6 10-28_P58 king project status report 11.1 5 2" xfId="6285"/>
    <cellStyle name="___LH P62 AM Unique Line Document Rev-D 1-18_EquipList ver 1.6 10-28_P58 king project status report 11.1 6" xfId="6286"/>
    <cellStyle name="___LH P62 AM Unique Line Document Rev-D 1-18_EquipList ver 1.6 10-28_P58 king project status report 11.1 6 2" xfId="6287"/>
    <cellStyle name="___LH P62 AM Unique Line Document Rev-D 1-18_EquipList ver 1.6 10-28_P58 king project status report 11.1 7" xfId="6288"/>
    <cellStyle name="___LH P62 AM Unique Line Document Rev-D 1-18_EquipList ver 1.6 10-28_P58 king project status report 11.1 7 2" xfId="6289"/>
    <cellStyle name="___LH P62 AM Unique Line Document Rev-D 1-18_EquipList ver 1.6 10-28_P58 king project status report 11.1 8" xfId="6290"/>
    <cellStyle name="___LH P62 AM Unique Line Document Rev-D 1-18_EquipList ver 1.6 10-28_P58 king project status report 11.1 8 2" xfId="6291"/>
    <cellStyle name="___LH P62 AM Unique Line Document Rev-D 1-18_EquipList ver 1.6 10-28_P58 king project status report 11.1 9" xfId="6292"/>
    <cellStyle name="___LH P62 AM Unique Line Document Rev-D 1-18_EquipList ver 1.6 10-28_P58 king project status report 11.12" xfId="6293"/>
    <cellStyle name="___LH P62 AM Unique Line Document Rev-D 1-18_EquipList ver 1.6 10-28_P58 king project status report 11.12 2" xfId="6294"/>
    <cellStyle name="___LH P62 AM Unique Line Document Rev-D 1-18_EquipList ver 1.6 10-28_P58 king project status report 11.12 2 2" xfId="6295"/>
    <cellStyle name="___LH P62 AM Unique Line Document Rev-D 1-18_EquipList ver 1.6 10-28_P58 king project status report 11.12 3" xfId="6296"/>
    <cellStyle name="___LH P62 AM Unique Line Document Rev-D 1-18_EquipList ver 1.6 10-28_P58 king project status report 11.12 3 2" xfId="6297"/>
    <cellStyle name="___LH P62 AM Unique Line Document Rev-D 1-18_EquipList ver 1.6 10-28_P58 king project status report 11.12 4" xfId="6298"/>
    <cellStyle name="___LH P62 AM Unique Line Document Rev-D 1-18_EquipList ver 1.6 10-28_P58 king project status report 11.12 4 2" xfId="6299"/>
    <cellStyle name="___LH P62 AM Unique Line Document Rev-D 1-18_EquipList ver 1.6 10-28_P58 king project status report 11.12 5" xfId="6300"/>
    <cellStyle name="___LH P62 AM Unique Line Document Rev-D 1-18_EquipList ver 1.6 10-28_P58 king project status report 11.12 5 2" xfId="6301"/>
    <cellStyle name="___LH P62 AM Unique Line Document Rev-D 1-18_EquipList ver 1.6 10-28_P58 king project status report 11.12 6" xfId="6302"/>
    <cellStyle name="___LH P62 AM Unique Line Document Rev-D 1-18_EquipList ver 1.6 10-28_P58 king project status report 11.12 6 2" xfId="6303"/>
    <cellStyle name="___LH P62 AM Unique Line Document Rev-D 1-18_EquipList ver 1.6 10-28_P58 king project status report 11.12 7" xfId="6304"/>
    <cellStyle name="___LH P62 AM Unique Line Document Rev-D 1-18_EquipList ver 1.6 10-28_P58 king project status report 11.12 7 2" xfId="6305"/>
    <cellStyle name="___LH P62 AM Unique Line Document Rev-D 1-18_EquipList ver 1.6 10-28_P58 king project status report 11.12 8" xfId="6306"/>
    <cellStyle name="___LH P62 AM Unique Line Document Rev-D 1-18_EquipList ver 1.6 10-28_P58 king project status report 11.12 8 2" xfId="6307"/>
    <cellStyle name="___LH P62 AM Unique Line Document Rev-D 1-18_EquipList ver 1.6 10-28_P58 king project status report 11.12 9" xfId="6308"/>
    <cellStyle name="___LH P62 AM Unique Line Document Rev-D 1-18_EquipList ver 1.6 10-28_P58 king project status report 11.14" xfId="6309"/>
    <cellStyle name="___LH P62 AM Unique Line Document Rev-D 1-18_EquipList ver 1.6 10-28_P58 king project status report 11.14 2" xfId="6310"/>
    <cellStyle name="___LH P62 AM Unique Line Document Rev-D 1-18_EquipList ver 1.6 10-28_P58 king project status report 11.14 2 2" xfId="6311"/>
    <cellStyle name="___LH P62 AM Unique Line Document Rev-D 1-18_EquipList ver 1.6 10-28_P58 king project status report 11.14 3" xfId="6312"/>
    <cellStyle name="___LH P62 AM Unique Line Document Rev-D 1-18_EquipList ver 1.6 10-28_P58 king project status report 11.14 3 2" xfId="6313"/>
    <cellStyle name="___LH P62 AM Unique Line Document Rev-D 1-18_EquipList ver 1.6 10-28_P58 king project status report 11.14 4" xfId="6314"/>
    <cellStyle name="___LH P62 AM Unique Line Document Rev-D 1-18_EquipList ver 1.6 10-28_P58 king project status report 11.14 4 2" xfId="6315"/>
    <cellStyle name="___LH P62 AM Unique Line Document Rev-D 1-18_EquipList ver 1.6 10-28_P58 king project status report 11.14 5" xfId="6316"/>
    <cellStyle name="___LH P62 AM Unique Line Document Rev-D 1-18_EquipList ver 1.6 10-28_P58 king project status report 11.14 5 2" xfId="6317"/>
    <cellStyle name="___LH P62 AM Unique Line Document Rev-D 1-18_EquipList ver 1.6 10-28_P58 king project status report 11.14 6" xfId="6318"/>
    <cellStyle name="___LH P62 AM Unique Line Document Rev-D 1-18_EquipList ver 1.6 10-28_P58 king project status report 11.14 6 2" xfId="6319"/>
    <cellStyle name="___LH P62 AM Unique Line Document Rev-D 1-18_EquipList ver 1.6 10-28_P58 king project status report 11.14 7" xfId="6320"/>
    <cellStyle name="___LH P62 AM Unique Line Document Rev-D 1-18_EquipList ver 1.6 10-28_P58 king project status report 11.14 7 2" xfId="6321"/>
    <cellStyle name="___LH P62 AM Unique Line Document Rev-D 1-18_EquipList ver 1.6 10-28_P58 king project status report 11.14 8" xfId="6322"/>
    <cellStyle name="___LH P62 AM Unique Line Document Rev-D 1-18_EquipList ver 1.6 10-28_P58 king project status report 11.14 8 2" xfId="6323"/>
    <cellStyle name="___LH P62 AM Unique Line Document Rev-D 1-18_EquipList ver 1.6 10-28_P58 king project status report 11.14 9" xfId="6324"/>
    <cellStyle name="___LH P62 AM Unique Line Document Rev-D 1-18_EquipList ver 1.6 10-28_P58 king project status report 2" xfId="6325"/>
    <cellStyle name="___LH P62 AM Unique Line Document Rev-D 1-18_EquipList ver 1.6 10-28_P58 king project status report 2 2" xfId="6326"/>
    <cellStyle name="___LH P62 AM Unique Line Document Rev-D 1-18_EquipList ver 1.6 10-28_P58 king project status report 3" xfId="6327"/>
    <cellStyle name="___LH P62 AM Unique Line Document Rev-D 1-18_EquipList ver 1.6 10-28_P58 king project status report 3 2" xfId="6328"/>
    <cellStyle name="___LH P62 AM Unique Line Document Rev-D 1-18_EquipList ver 1.6 10-28_P58 king project status report 4" xfId="6329"/>
    <cellStyle name="___LH P62 AM Unique Line Document Rev-D 1-18_EquipList ver 1.6 10-28_P58 king project status report 4 2" xfId="6330"/>
    <cellStyle name="___LH P62 AM Unique Line Document Rev-D 1-18_EquipList ver 1.6 10-28_P58 king project status report 5" xfId="6331"/>
    <cellStyle name="___LH P62 AM Unique Line Document Rev-D 1-18_EquipList ver 1.6 10-28_P58 king project status report 5 2" xfId="6332"/>
    <cellStyle name="___LH P62 AM Unique Line Document Rev-D 1-18_EquipList ver 1.6 10-28_P58 king project status report 6" xfId="6333"/>
    <cellStyle name="___LH P62 AM Unique Line Document Rev-D 1-18_EquipList ver 1.6 10-28_P58 king project status report 6 2" xfId="6334"/>
    <cellStyle name="___LH P62 AM Unique Line Document Rev-D 1-18_EquipList ver 1.6 10-28_P58 king project status report 7" xfId="6335"/>
    <cellStyle name="___LH P62 AM Unique Line Document Rev-D 1-18_EquipList ver 1.6 10-28_P58 king project status report 7 2" xfId="6336"/>
    <cellStyle name="___LH P62 AM Unique Line Document Rev-D 1-18_EquipList ver 1.6 10-28_P58 king project status report 8" xfId="6337"/>
    <cellStyle name="___LH P62 AM Unique Line Document Rev-D 1-18_EquipList ver 1.6 10-28_P58 king project status report 8 2" xfId="6338"/>
    <cellStyle name="___LH P62 AM Unique Line Document Rev-D 1-18_EquipList ver 1.6 10-28_P58 king project status report 9" xfId="6339"/>
    <cellStyle name="___LH P62 AM Unique Line Document Rev-D 1-18_EquipList ver 1.6 10-28_P58 king projectport 10.31" xfId="6340"/>
    <cellStyle name="___LH P62 AM Unique Line Document Rev-D 1-18_EquipList ver 1.6 10-28_P58 king projectport 10.31 2" xfId="6341"/>
    <cellStyle name="___LH P62 AM Unique Line Document Rev-D 1-18_EquipList ver 1.6 10-28_P58 king projectport 10.31 2 2" xfId="6342"/>
    <cellStyle name="___LH P62 AM Unique Line Document Rev-D 1-18_EquipList ver 1.6 10-28_P58 king projectport 10.31 3" xfId="6343"/>
    <cellStyle name="___LH P62 AM Unique Line Document Rev-D 1-18_EquipList ver 1.6 10-28_P58 king projectport 10.31 3 2" xfId="6344"/>
    <cellStyle name="___LH P62 AM Unique Line Document Rev-D 1-18_EquipList ver 1.6 10-28_P58 king projectport 10.31 4" xfId="6345"/>
    <cellStyle name="___LH P62 AM Unique Line Document Rev-D 1-18_EquipList ver 1.6 10-28_P58 king projectport 10.31 4 2" xfId="6346"/>
    <cellStyle name="___LH P62 AM Unique Line Document Rev-D 1-18_EquipList ver 1.6 10-28_P58 king projectport 10.31 5" xfId="6347"/>
    <cellStyle name="___LH P62 AM Unique Line Document Rev-D 1-18_EquipList ver 1.6 10-28_P58 king projectport 10.31 5 2" xfId="6348"/>
    <cellStyle name="___LH P62 AM Unique Line Document Rev-D 1-18_EquipList ver 1.6 10-28_P58 king projectport 10.31 6" xfId="6349"/>
    <cellStyle name="___LH P62 AM Unique Line Document Rev-D 1-18_EquipList ver 1.6 10-28_P58 king projectport 10.31 6 2" xfId="6350"/>
    <cellStyle name="___LH P62 AM Unique Line Document Rev-D 1-18_EquipList ver 1.6 10-28_P58 king projectport 10.31 7" xfId="6351"/>
    <cellStyle name="___LH P62 AM Unique Line Document Rev-D 1-18_EquipList ver 1.6 10-28_P58 king projectport 10.31 7 2" xfId="6352"/>
    <cellStyle name="___LH P62 AM Unique Line Document Rev-D 1-18_EquipList ver 1.6 10-28_P58 king projectport 10.31 8" xfId="6353"/>
    <cellStyle name="___LH P62 AM Unique Line Document Rev-D 1-18_EquipList ver 1.6 10-28_P58 king projectport 10.31 8 2" xfId="6354"/>
    <cellStyle name="___LH P62 AM Unique Line Document Rev-D 1-18_EquipList ver 1.6 10-28_P58 king projectport 10.31 9" xfId="6355"/>
    <cellStyle name="___LH P62 AM Unique Line Document Rev-D 1-18_EquipList ver 1.6 10-29" xfId="6356"/>
    <cellStyle name="___LH P62 AM Unique Line Document Rev-D 1-18_EquipList ver 1.6 10-29 2" xfId="6357"/>
    <cellStyle name="___LH P62 AM Unique Line Document Rev-D 1-18_EquipList ver 1.6 10-29 2 2" xfId="6358"/>
    <cellStyle name="___LH P62 AM Unique Line Document Rev-D 1-18_EquipList ver 1.6 10-29 3" xfId="6359"/>
    <cellStyle name="___LH P62 AM Unique Line Document Rev-D 1-18_EquipList ver 1.6 10-29 3 2" xfId="6360"/>
    <cellStyle name="___LH P62 AM Unique Line Document Rev-D 1-18_EquipList ver 1.6 10-29 4" xfId="6361"/>
    <cellStyle name="___LH P62 AM Unique Line Document Rev-D 1-18_EquipList ver 1.6 10-29 4 2" xfId="6362"/>
    <cellStyle name="___LH P62 AM Unique Line Document Rev-D 1-18_EquipList ver 1.6 10-29 5" xfId="6363"/>
    <cellStyle name="___LH P62 AM Unique Line Document Rev-D 1-18_EquipList ver 1.6 10-29 5 2" xfId="6364"/>
    <cellStyle name="___LH P62 AM Unique Line Document Rev-D 1-18_EquipList ver 1.6 10-29 6" xfId="6365"/>
    <cellStyle name="___LH P62 AM Unique Line Document Rev-D 1-18_EquipList ver 1.6 10-29 6 2" xfId="6366"/>
    <cellStyle name="___LH P62 AM Unique Line Document Rev-D 1-18_EquipList ver 1.6 10-29 7" xfId="6367"/>
    <cellStyle name="___LH P62 AM Unique Line Document Rev-D 1-18_EquipList ver 1.6 10-29 7 2" xfId="6368"/>
    <cellStyle name="___LH P62 AM Unique Line Document Rev-D 1-18_EquipList ver 1.6 10-29 8" xfId="6369"/>
    <cellStyle name="___LH P62 AM Unique Line Document Rev-D 1-18_EquipList ver 1.6 10-29 8 2" xfId="6370"/>
    <cellStyle name="___LH P62 AM Unique Line Document Rev-D 1-18_EquipList ver 1.6 10-29 9" xfId="6371"/>
    <cellStyle name="___LH P62 AM Unique Line Document Rev-D 1-18_EquipList ver 1.6 10-29_~1130138" xfId="6372"/>
    <cellStyle name="___LH P62 AM Unique Line Document Rev-D 1-18_EquipList ver 1.6 10-29_~1130138 2" xfId="6373"/>
    <cellStyle name="___LH P62 AM Unique Line Document Rev-D 1-18_EquipList ver 1.6 10-29_~1130138 2 2" xfId="6374"/>
    <cellStyle name="___LH P62 AM Unique Line Document Rev-D 1-18_EquipList ver 1.6 10-29_~1130138 3" xfId="6375"/>
    <cellStyle name="___LH P62 AM Unique Line Document Rev-D 1-18_EquipList ver 1.6 10-29_~1130138 3 2" xfId="6376"/>
    <cellStyle name="___LH P62 AM Unique Line Document Rev-D 1-18_EquipList ver 1.6 10-29_~1130138 4" xfId="6377"/>
    <cellStyle name="___LH P62 AM Unique Line Document Rev-D 1-18_EquipList ver 1.6 10-29_~1130138 4 2" xfId="6378"/>
    <cellStyle name="___LH P62 AM Unique Line Document Rev-D 1-18_EquipList ver 1.6 10-29_~1130138 5" xfId="6379"/>
    <cellStyle name="___LH P62 AM Unique Line Document Rev-D 1-18_EquipList ver 1.6 10-29_~1130138 5 2" xfId="6380"/>
    <cellStyle name="___LH P62 AM Unique Line Document Rev-D 1-18_EquipList ver 1.6 10-29_~1130138 6" xfId="6381"/>
    <cellStyle name="___LH P62 AM Unique Line Document Rev-D 1-18_EquipList ver 1.6 10-29_~1130138 6 2" xfId="6382"/>
    <cellStyle name="___LH P62 AM Unique Line Document Rev-D 1-18_EquipList ver 1.6 10-29_~1130138 7" xfId="6383"/>
    <cellStyle name="___LH P62 AM Unique Line Document Rev-D 1-18_EquipList ver 1.6 10-29_~1130138 7 2" xfId="6384"/>
    <cellStyle name="___LH P62 AM Unique Line Document Rev-D 1-18_EquipList ver 1.6 10-29_~1130138 8" xfId="6385"/>
    <cellStyle name="___LH P62 AM Unique Line Document Rev-D 1-18_EquipList ver 1.6 10-29_~1130138 8 2" xfId="6386"/>
    <cellStyle name="___LH P62 AM Unique Line Document Rev-D 1-18_EquipList ver 1.6 10-29_~1130138 9" xfId="6387"/>
    <cellStyle name="___LH P62 AM Unique Line Document Rev-D 1-18_EquipList ver 1.6 10-29_~1895038" xfId="6388"/>
    <cellStyle name="___LH P62 AM Unique Line Document Rev-D 1-18_EquipList ver 1.6 10-29_~1895038 2" xfId="6389"/>
    <cellStyle name="___LH P62 AM Unique Line Document Rev-D 1-18_EquipList ver 1.6 10-29_~1895038 2 2" xfId="6390"/>
    <cellStyle name="___LH P62 AM Unique Line Document Rev-D 1-18_EquipList ver 1.6 10-29_~1895038 3" xfId="6391"/>
    <cellStyle name="___LH P62 AM Unique Line Document Rev-D 1-18_EquipList ver 1.6 10-29_~1895038 3 2" xfId="6392"/>
    <cellStyle name="___LH P62 AM Unique Line Document Rev-D 1-18_EquipList ver 1.6 10-29_~1895038 4" xfId="6393"/>
    <cellStyle name="___LH P62 AM Unique Line Document Rev-D 1-18_EquipList ver 1.6 10-29_~1895038 4 2" xfId="6394"/>
    <cellStyle name="___LH P62 AM Unique Line Document Rev-D 1-18_EquipList ver 1.6 10-29_~1895038 5" xfId="6395"/>
    <cellStyle name="___LH P62 AM Unique Line Document Rev-D 1-18_EquipList ver 1.6 10-29_~1895038 5 2" xfId="6396"/>
    <cellStyle name="___LH P62 AM Unique Line Document Rev-D 1-18_EquipList ver 1.6 10-29_~1895038 6" xfId="6397"/>
    <cellStyle name="___LH P62 AM Unique Line Document Rev-D 1-18_EquipList ver 1.6 10-29_~1895038 6 2" xfId="6398"/>
    <cellStyle name="___LH P62 AM Unique Line Document Rev-D 1-18_EquipList ver 1.6 10-29_~1895038 7" xfId="6399"/>
    <cellStyle name="___LH P62 AM Unique Line Document Rev-D 1-18_EquipList ver 1.6 10-29_~1895038 7 2" xfId="6400"/>
    <cellStyle name="___LH P62 AM Unique Line Document Rev-D 1-18_EquipList ver 1.6 10-29_~1895038 8" xfId="6401"/>
    <cellStyle name="___LH P62 AM Unique Line Document Rev-D 1-18_EquipList ver 1.6 10-29_~1895038 8 2" xfId="6402"/>
    <cellStyle name="___LH P62 AM Unique Line Document Rev-D 1-18_EquipList ver 1.6 10-29_~1895038 9" xfId="6403"/>
    <cellStyle name="___LH P62 AM Unique Line Document Rev-D 1-18_EquipList ver 1.6 10-29_~3093786" xfId="6404"/>
    <cellStyle name="___LH P62 AM Unique Line Document Rev-D 1-18_EquipList ver 1.6 10-29_~3093786 2" xfId="6405"/>
    <cellStyle name="___LH P62 AM Unique Line Document Rev-D 1-18_EquipList ver 1.6 10-29_~3093786 2 2" xfId="6406"/>
    <cellStyle name="___LH P62 AM Unique Line Document Rev-D 1-18_EquipList ver 1.6 10-29_~3093786 3" xfId="6407"/>
    <cellStyle name="___LH P62 AM Unique Line Document Rev-D 1-18_EquipList ver 1.6 10-29_~3093786 3 2" xfId="6408"/>
    <cellStyle name="___LH P62 AM Unique Line Document Rev-D 1-18_EquipList ver 1.6 10-29_~3093786 4" xfId="6409"/>
    <cellStyle name="___LH P62 AM Unique Line Document Rev-D 1-18_EquipList ver 1.6 10-29_~3093786 4 2" xfId="6410"/>
    <cellStyle name="___LH P62 AM Unique Line Document Rev-D 1-18_EquipList ver 1.6 10-29_~3093786 5" xfId="6411"/>
    <cellStyle name="___LH P62 AM Unique Line Document Rev-D 1-18_EquipList ver 1.6 10-29_~3093786 5 2" xfId="6412"/>
    <cellStyle name="___LH P62 AM Unique Line Document Rev-D 1-18_EquipList ver 1.6 10-29_~3093786 6" xfId="6413"/>
    <cellStyle name="___LH P62 AM Unique Line Document Rev-D 1-18_EquipList ver 1.6 10-29_~3093786 6 2" xfId="6414"/>
    <cellStyle name="___LH P62 AM Unique Line Document Rev-D 1-18_EquipList ver 1.6 10-29_~3093786 7" xfId="6415"/>
    <cellStyle name="___LH P62 AM Unique Line Document Rev-D 1-18_EquipList ver 1.6 10-29_~3093786 7 2" xfId="6416"/>
    <cellStyle name="___LH P62 AM Unique Line Document Rev-D 1-18_EquipList ver 1.6 10-29_~3093786 8" xfId="6417"/>
    <cellStyle name="___LH P62 AM Unique Line Document Rev-D 1-18_EquipList ver 1.6 10-29_~3093786 8 2" xfId="6418"/>
    <cellStyle name="___LH P62 AM Unique Line Document Rev-D 1-18_EquipList ver 1.6 10-29_~3093786 9" xfId="6419"/>
    <cellStyle name="___LH P62 AM Unique Line Document Rev-D 1-18_EquipList ver 1.6 10-29_~7313603" xfId="6420"/>
    <cellStyle name="___LH P62 AM Unique Line Document Rev-D 1-18_EquipList ver 1.6 10-29_~7313603 2" xfId="6421"/>
    <cellStyle name="___LH P62 AM Unique Line Document Rev-D 1-18_EquipList ver 1.6 10-29_~7313603 2 2" xfId="6422"/>
    <cellStyle name="___LH P62 AM Unique Line Document Rev-D 1-18_EquipList ver 1.6 10-29_~7313603 3" xfId="6423"/>
    <cellStyle name="___LH P62 AM Unique Line Document Rev-D 1-18_EquipList ver 1.6 10-29_~7313603 3 2" xfId="6424"/>
    <cellStyle name="___LH P62 AM Unique Line Document Rev-D 1-18_EquipList ver 1.6 10-29_~7313603 4" xfId="6425"/>
    <cellStyle name="___LH P62 AM Unique Line Document Rev-D 1-18_EquipList ver 1.6 10-29_~7313603 4 2" xfId="6426"/>
    <cellStyle name="___LH P62 AM Unique Line Document Rev-D 1-18_EquipList ver 1.6 10-29_~7313603 5" xfId="6427"/>
    <cellStyle name="___LH P62 AM Unique Line Document Rev-D 1-18_EquipList ver 1.6 10-29_~7313603 5 2" xfId="6428"/>
    <cellStyle name="___LH P62 AM Unique Line Document Rev-D 1-18_EquipList ver 1.6 10-29_~7313603 6" xfId="6429"/>
    <cellStyle name="___LH P62 AM Unique Line Document Rev-D 1-18_EquipList ver 1.6 10-29_~7313603 6 2" xfId="6430"/>
    <cellStyle name="___LH P62 AM Unique Line Document Rev-D 1-18_EquipList ver 1.6 10-29_~7313603 7" xfId="6431"/>
    <cellStyle name="___LH P62 AM Unique Line Document Rev-D 1-18_EquipList ver 1.6 10-29_~7313603 7 2" xfId="6432"/>
    <cellStyle name="___LH P62 AM Unique Line Document Rev-D 1-18_EquipList ver 1.6 10-29_~7313603 8" xfId="6433"/>
    <cellStyle name="___LH P62 AM Unique Line Document Rev-D 1-18_EquipList ver 1.6 10-29_~7313603 8 2" xfId="6434"/>
    <cellStyle name="___LH P62 AM Unique Line Document Rev-D 1-18_EquipList ver 1.6 10-29_~7313603 9" xfId="6435"/>
    <cellStyle name="___LH P62 AM Unique Line Document Rev-D 1-18_EquipList ver 1.6 10-29_~7710053" xfId="6436"/>
    <cellStyle name="___LH P62 AM Unique Line Document Rev-D 1-18_EquipList ver 1.6 10-29_~7710053 2" xfId="6437"/>
    <cellStyle name="___LH P62 AM Unique Line Document Rev-D 1-18_EquipList ver 1.6 10-29_~7710053 2 2" xfId="6438"/>
    <cellStyle name="___LH P62 AM Unique Line Document Rev-D 1-18_EquipList ver 1.6 10-29_~7710053 3" xfId="6439"/>
    <cellStyle name="___LH P62 AM Unique Line Document Rev-D 1-18_EquipList ver 1.6 10-29_~7710053 3 2" xfId="6440"/>
    <cellStyle name="___LH P62 AM Unique Line Document Rev-D 1-18_EquipList ver 1.6 10-29_~7710053 4" xfId="6441"/>
    <cellStyle name="___LH P62 AM Unique Line Document Rev-D 1-18_EquipList ver 1.6 10-29_~7710053 4 2" xfId="6442"/>
    <cellStyle name="___LH P62 AM Unique Line Document Rev-D 1-18_EquipList ver 1.6 10-29_~7710053 5" xfId="6443"/>
    <cellStyle name="___LH P62 AM Unique Line Document Rev-D 1-18_EquipList ver 1.6 10-29_~7710053 5 2" xfId="6444"/>
    <cellStyle name="___LH P62 AM Unique Line Document Rev-D 1-18_EquipList ver 1.6 10-29_~7710053 6" xfId="6445"/>
    <cellStyle name="___LH P62 AM Unique Line Document Rev-D 1-18_EquipList ver 1.6 10-29_~7710053 6 2" xfId="6446"/>
    <cellStyle name="___LH P62 AM Unique Line Document Rev-D 1-18_EquipList ver 1.6 10-29_~7710053 7" xfId="6447"/>
    <cellStyle name="___LH P62 AM Unique Line Document Rev-D 1-18_EquipList ver 1.6 10-29_~7710053 7 2" xfId="6448"/>
    <cellStyle name="___LH P62 AM Unique Line Document Rev-D 1-18_EquipList ver 1.6 10-29_~7710053 8" xfId="6449"/>
    <cellStyle name="___LH P62 AM Unique Line Document Rev-D 1-18_EquipList ver 1.6 10-29_~7710053 8 2" xfId="6450"/>
    <cellStyle name="___LH P62 AM Unique Line Document Rev-D 1-18_EquipList ver 1.6 10-29_~7710053 9" xfId="6451"/>
    <cellStyle name="___LH P62 AM Unique Line Document Rev-D 1-18_EquipList ver 1.6 10-29_~8261527" xfId="6452"/>
    <cellStyle name="___LH P62 AM Unique Line Document Rev-D 1-18_EquipList ver 1.6 10-29_~8261527 2" xfId="6453"/>
    <cellStyle name="___LH P62 AM Unique Line Document Rev-D 1-18_EquipList ver 1.6 10-29_~8261527 2 2" xfId="6454"/>
    <cellStyle name="___LH P62 AM Unique Line Document Rev-D 1-18_EquipList ver 1.6 10-29_~8261527 3" xfId="6455"/>
    <cellStyle name="___LH P62 AM Unique Line Document Rev-D 1-18_EquipList ver 1.6 10-29_~8261527 3 2" xfId="6456"/>
    <cellStyle name="___LH P62 AM Unique Line Document Rev-D 1-18_EquipList ver 1.6 10-29_~8261527 4" xfId="6457"/>
    <cellStyle name="___LH P62 AM Unique Line Document Rev-D 1-18_EquipList ver 1.6 10-29_~8261527 4 2" xfId="6458"/>
    <cellStyle name="___LH P62 AM Unique Line Document Rev-D 1-18_EquipList ver 1.6 10-29_~8261527 5" xfId="6459"/>
    <cellStyle name="___LH P62 AM Unique Line Document Rev-D 1-18_EquipList ver 1.6 10-29_~8261527 5 2" xfId="6460"/>
    <cellStyle name="___LH P62 AM Unique Line Document Rev-D 1-18_EquipList ver 1.6 10-29_~8261527 6" xfId="6461"/>
    <cellStyle name="___LH P62 AM Unique Line Document Rev-D 1-18_EquipList ver 1.6 10-29_~8261527 6 2" xfId="6462"/>
    <cellStyle name="___LH P62 AM Unique Line Document Rev-D 1-18_EquipList ver 1.6 10-29_~8261527 7" xfId="6463"/>
    <cellStyle name="___LH P62 AM Unique Line Document Rev-D 1-18_EquipList ver 1.6 10-29_~8261527 7 2" xfId="6464"/>
    <cellStyle name="___LH P62 AM Unique Line Document Rev-D 1-18_EquipList ver 1.6 10-29_~8261527 8" xfId="6465"/>
    <cellStyle name="___LH P62 AM Unique Line Document Rev-D 1-18_EquipList ver 1.6 10-29_~8261527 8 2" xfId="6466"/>
    <cellStyle name="___LH P62 AM Unique Line Document Rev-D 1-18_EquipList ver 1.6 10-29_~8261527 9" xfId="6467"/>
    <cellStyle name="___LH P62 AM Unique Line Document Rev-D 1-18_EquipList ver 1.6 10-29_30" xfId="6468"/>
    <cellStyle name="___LH P62 AM Unique Line Document Rev-D 1-18_EquipList ver 1.6 10-29_30 2" xfId="6469"/>
    <cellStyle name="___LH P62 AM Unique Line Document Rev-D 1-18_EquipList ver 1.6 10-29_30 2 2" xfId="6470"/>
    <cellStyle name="___LH P62 AM Unique Line Document Rev-D 1-18_EquipList ver 1.6 10-29_30 3" xfId="6471"/>
    <cellStyle name="___LH P62 AM Unique Line Document Rev-D 1-18_EquipList ver 1.6 10-29_30 3 2" xfId="6472"/>
    <cellStyle name="___LH P62 AM Unique Line Document Rev-D 1-18_EquipList ver 1.6 10-29_30 4" xfId="6473"/>
    <cellStyle name="___LH P62 AM Unique Line Document Rev-D 1-18_EquipList ver 1.6 10-29_30 4 2" xfId="6474"/>
    <cellStyle name="___LH P62 AM Unique Line Document Rev-D 1-18_EquipList ver 1.6 10-29_30 5" xfId="6475"/>
    <cellStyle name="___LH P62 AM Unique Line Document Rev-D 1-18_EquipList ver 1.6 10-29_30 5 2" xfId="6476"/>
    <cellStyle name="___LH P62 AM Unique Line Document Rev-D 1-18_EquipList ver 1.6 10-29_30 6" xfId="6477"/>
    <cellStyle name="___LH P62 AM Unique Line Document Rev-D 1-18_EquipList ver 1.6 10-29_30 6 2" xfId="6478"/>
    <cellStyle name="___LH P62 AM Unique Line Document Rev-D 1-18_EquipList ver 1.6 10-29_30 7" xfId="6479"/>
    <cellStyle name="___LH P62 AM Unique Line Document Rev-D 1-18_EquipList ver 1.6 10-29_30 7 2" xfId="6480"/>
    <cellStyle name="___LH P62 AM Unique Line Document Rev-D 1-18_EquipList ver 1.6 10-29_30 8" xfId="6481"/>
    <cellStyle name="___LH P62 AM Unique Line Document Rev-D 1-18_EquipList ver 1.6 10-29_30 8 2" xfId="6482"/>
    <cellStyle name="___LH P62 AM Unique Line Document Rev-D 1-18_EquipList ver 1.6 10-29_30 9" xfId="6483"/>
    <cellStyle name="___LH P62 AM Unique Line Document Rev-D 1-18_EquipList ver 1.6 10-29_P58 Equipment" xfId="6484"/>
    <cellStyle name="___LH P62 AM Unique Line Document Rev-D 1-18_EquipList ver 1.6 10-29_P58 Equipment 2" xfId="6485"/>
    <cellStyle name="___LH P62 AM Unique Line Document Rev-D 1-18_EquipList ver 1.6 10-29_P58 Equipment 2 2" xfId="6486"/>
    <cellStyle name="___LH P62 AM Unique Line Document Rev-D 1-18_EquipList ver 1.6 10-29_P58 Equipment 3" xfId="6487"/>
    <cellStyle name="___LH P62 AM Unique Line Document Rev-D 1-18_EquipList ver 1.6 10-29_P58 Equipment 3 2" xfId="6488"/>
    <cellStyle name="___LH P62 AM Unique Line Document Rev-D 1-18_EquipList ver 1.6 10-29_P58 Equipment 4" xfId="6489"/>
    <cellStyle name="___LH P62 AM Unique Line Document Rev-D 1-18_EquipList ver 1.6 10-29_P58 Equipment 4 2" xfId="6490"/>
    <cellStyle name="___LH P62 AM Unique Line Document Rev-D 1-18_EquipList ver 1.6 10-29_P58 Equipment 5" xfId="6491"/>
    <cellStyle name="___LH P62 AM Unique Line Document Rev-D 1-18_EquipList ver 1.6 10-29_P58 Equipment 5 2" xfId="6492"/>
    <cellStyle name="___LH P62 AM Unique Line Document Rev-D 1-18_EquipList ver 1.6 10-29_P58 Equipment 6" xfId="6493"/>
    <cellStyle name="___LH P62 AM Unique Line Document Rev-D 1-18_EquipList ver 1.6 10-29_P58 Equipment 6 2" xfId="6494"/>
    <cellStyle name="___LH P62 AM Unique Line Document Rev-D 1-18_EquipList ver 1.6 10-29_P58 Equipment 7" xfId="6495"/>
    <cellStyle name="___LH P62 AM Unique Line Document Rev-D 1-18_EquipList ver 1.6 10-29_P58 Equipment 7 2" xfId="6496"/>
    <cellStyle name="___LH P62 AM Unique Line Document Rev-D 1-18_EquipList ver 1.6 10-29_P58 Equipment 8" xfId="6497"/>
    <cellStyle name="___LH P62 AM Unique Line Document Rev-D 1-18_EquipList ver 1.6 10-29_P58 Equipment 8 2" xfId="6498"/>
    <cellStyle name="___LH P62 AM Unique Line Document Rev-D 1-18_EquipList ver 1.6 10-29_P58 Equipment 9" xfId="6499"/>
    <cellStyle name="___LH P62 AM Unique Line Document Rev-D 1-18_EquipList ver 1.6 10-29_P58 Equipment List" xfId="6500"/>
    <cellStyle name="___LH P62 AM Unique Line Document Rev-D 1-18_EquipList ver 1.6 10-29_P58 Equipment List 2" xfId="6501"/>
    <cellStyle name="___LH P62 AM Unique Line Document Rev-D 1-18_EquipList ver 1.6 10-29_P58 Equipment List 2 2" xfId="6502"/>
    <cellStyle name="___LH P62 AM Unique Line Document Rev-D 1-18_EquipList ver 1.6 10-29_P58 Equipment List 3" xfId="6503"/>
    <cellStyle name="___LH P62 AM Unique Line Document Rev-D 1-18_EquipList ver 1.6 10-29_P58 Equipment List 3 2" xfId="6504"/>
    <cellStyle name="___LH P62 AM Unique Line Document Rev-D 1-18_EquipList ver 1.6 10-29_P58 Equipment List 4" xfId="6505"/>
    <cellStyle name="___LH P62 AM Unique Line Document Rev-D 1-18_EquipList ver 1.6 10-29_P58 Equipment List 4 2" xfId="6506"/>
    <cellStyle name="___LH P62 AM Unique Line Document Rev-D 1-18_EquipList ver 1.6 10-29_P58 Equipment List 5" xfId="6507"/>
    <cellStyle name="___LH P62 AM Unique Line Document Rev-D 1-18_EquipList ver 1.6 10-29_P58 Equipment List 5 2" xfId="6508"/>
    <cellStyle name="___LH P62 AM Unique Line Document Rev-D 1-18_EquipList ver 1.6 10-29_P58 Equipment List 6" xfId="6509"/>
    <cellStyle name="___LH P62 AM Unique Line Document Rev-D 1-18_EquipList ver 1.6 10-29_P58 Equipment List 6 2" xfId="6510"/>
    <cellStyle name="___LH P62 AM Unique Line Document Rev-D 1-18_EquipList ver 1.6 10-29_P58 Equipment List 7" xfId="6511"/>
    <cellStyle name="___LH P62 AM Unique Line Document Rev-D 1-18_EquipList ver 1.6 10-29_P58 Equipment List 7 2" xfId="6512"/>
    <cellStyle name="___LH P62 AM Unique Line Document Rev-D 1-18_EquipList ver 1.6 10-29_P58 Equipment List 8" xfId="6513"/>
    <cellStyle name="___LH P62 AM Unique Line Document Rev-D 1-18_EquipList ver 1.6 10-29_P58 Equipment List 8 2" xfId="6514"/>
    <cellStyle name="___LH P62 AM Unique Line Document Rev-D 1-18_EquipList ver 1.6 10-29_P58 Equipment List 9" xfId="6515"/>
    <cellStyle name="___LH P62 AM Unique Line Document Rev-D 1-18_EquipList ver 1.6 10-29_P58 king projeceport 10.30" xfId="6516"/>
    <cellStyle name="___LH P62 AM Unique Line Document Rev-D 1-18_EquipList ver 1.6 10-29_P58 king projeceport 10.30 2" xfId="6517"/>
    <cellStyle name="___LH P62 AM Unique Line Document Rev-D 1-18_EquipList ver 1.6 10-29_P58 king projeceport 10.30 2 2" xfId="6518"/>
    <cellStyle name="___LH P62 AM Unique Line Document Rev-D 1-18_EquipList ver 1.6 10-29_P58 king projeceport 10.30 3" xfId="6519"/>
    <cellStyle name="___LH P62 AM Unique Line Document Rev-D 1-18_EquipList ver 1.6 10-29_P58 king projeceport 10.30 3 2" xfId="6520"/>
    <cellStyle name="___LH P62 AM Unique Line Document Rev-D 1-18_EquipList ver 1.6 10-29_P58 king projeceport 10.30 4" xfId="6521"/>
    <cellStyle name="___LH P62 AM Unique Line Document Rev-D 1-18_EquipList ver 1.6 10-29_P58 king projeceport 10.30 4 2" xfId="6522"/>
    <cellStyle name="___LH P62 AM Unique Line Document Rev-D 1-18_EquipList ver 1.6 10-29_P58 king projeceport 10.30 5" xfId="6523"/>
    <cellStyle name="___LH P62 AM Unique Line Document Rev-D 1-18_EquipList ver 1.6 10-29_P58 king projeceport 10.30 5 2" xfId="6524"/>
    <cellStyle name="___LH P62 AM Unique Line Document Rev-D 1-18_EquipList ver 1.6 10-29_P58 king projeceport 10.30 6" xfId="6525"/>
    <cellStyle name="___LH P62 AM Unique Line Document Rev-D 1-18_EquipList ver 1.6 10-29_P58 king projeceport 10.30 6 2" xfId="6526"/>
    <cellStyle name="___LH P62 AM Unique Line Document Rev-D 1-18_EquipList ver 1.6 10-29_P58 king projeceport 10.30 7" xfId="6527"/>
    <cellStyle name="___LH P62 AM Unique Line Document Rev-D 1-18_EquipList ver 1.6 10-29_P58 king projeceport 10.30 7 2" xfId="6528"/>
    <cellStyle name="___LH P62 AM Unique Line Document Rev-D 1-18_EquipList ver 1.6 10-29_P58 king projeceport 10.30 8" xfId="6529"/>
    <cellStyle name="___LH P62 AM Unique Line Document Rev-D 1-18_EquipList ver 1.6 10-29_P58 king projeceport 10.30 8 2" xfId="6530"/>
    <cellStyle name="___LH P62 AM Unique Line Document Rev-D 1-18_EquipList ver 1.6 10-29_P58 king projeceport 10.30 9" xfId="6531"/>
    <cellStyle name="___LH P62 AM Unique Line Document Rev-D 1-18_EquipList ver 1.6 10-29_P58 king projeceport 11.5" xfId="6532"/>
    <cellStyle name="___LH P62 AM Unique Line Document Rev-D 1-18_EquipList ver 1.6 10-29_P58 king projeceport 11.5 2" xfId="6533"/>
    <cellStyle name="___LH P62 AM Unique Line Document Rev-D 1-18_EquipList ver 1.6 10-29_P58 king projeceport 11.5 2 2" xfId="6534"/>
    <cellStyle name="___LH P62 AM Unique Line Document Rev-D 1-18_EquipList ver 1.6 10-29_P58 king projeceport 11.5 3" xfId="6535"/>
    <cellStyle name="___LH P62 AM Unique Line Document Rev-D 1-18_EquipList ver 1.6 10-29_P58 king projeceport 11.5 3 2" xfId="6536"/>
    <cellStyle name="___LH P62 AM Unique Line Document Rev-D 1-18_EquipList ver 1.6 10-29_P58 king projeceport 11.5 4" xfId="6537"/>
    <cellStyle name="___LH P62 AM Unique Line Document Rev-D 1-18_EquipList ver 1.6 10-29_P58 king projeceport 11.5 4 2" xfId="6538"/>
    <cellStyle name="___LH P62 AM Unique Line Document Rev-D 1-18_EquipList ver 1.6 10-29_P58 king projeceport 11.5 5" xfId="6539"/>
    <cellStyle name="___LH P62 AM Unique Line Document Rev-D 1-18_EquipList ver 1.6 10-29_P58 king projeceport 11.5 5 2" xfId="6540"/>
    <cellStyle name="___LH P62 AM Unique Line Document Rev-D 1-18_EquipList ver 1.6 10-29_P58 king projeceport 11.5 6" xfId="6541"/>
    <cellStyle name="___LH P62 AM Unique Line Document Rev-D 1-18_EquipList ver 1.6 10-29_P58 king projeceport 11.5 6 2" xfId="6542"/>
    <cellStyle name="___LH P62 AM Unique Line Document Rev-D 1-18_EquipList ver 1.6 10-29_P58 king projeceport 11.5 7" xfId="6543"/>
    <cellStyle name="___LH P62 AM Unique Line Document Rev-D 1-18_EquipList ver 1.6 10-29_P58 king projeceport 11.5 7 2" xfId="6544"/>
    <cellStyle name="___LH P62 AM Unique Line Document Rev-D 1-18_EquipList ver 1.6 10-29_P58 king projeceport 11.5 8" xfId="6545"/>
    <cellStyle name="___LH P62 AM Unique Line Document Rev-D 1-18_EquipList ver 1.6 10-29_P58 king projeceport 11.5 8 2" xfId="6546"/>
    <cellStyle name="___LH P62 AM Unique Line Document Rev-D 1-18_EquipList ver 1.6 10-29_P58 king projeceport 11.5 9" xfId="6547"/>
    <cellStyle name="___LH P62 AM Unique Line Document Rev-D 1-18_EquipList ver 1.6 10-29_P58 king projeceport 11.6" xfId="6548"/>
    <cellStyle name="___LH P62 AM Unique Line Document Rev-D 1-18_EquipList ver 1.6 10-29_P58 king projeceport 11.6 2" xfId="6549"/>
    <cellStyle name="___LH P62 AM Unique Line Document Rev-D 1-18_EquipList ver 1.6 10-29_P58 king projeceport 11.6 2 2" xfId="6550"/>
    <cellStyle name="___LH P62 AM Unique Line Document Rev-D 1-18_EquipList ver 1.6 10-29_P58 king projeceport 11.6 3" xfId="6551"/>
    <cellStyle name="___LH P62 AM Unique Line Document Rev-D 1-18_EquipList ver 1.6 10-29_P58 king projeceport 11.6 3 2" xfId="6552"/>
    <cellStyle name="___LH P62 AM Unique Line Document Rev-D 1-18_EquipList ver 1.6 10-29_P58 king projeceport 11.6 4" xfId="6553"/>
    <cellStyle name="___LH P62 AM Unique Line Document Rev-D 1-18_EquipList ver 1.6 10-29_P58 king projeceport 11.6 4 2" xfId="6554"/>
    <cellStyle name="___LH P62 AM Unique Line Document Rev-D 1-18_EquipList ver 1.6 10-29_P58 king projeceport 11.6 5" xfId="6555"/>
    <cellStyle name="___LH P62 AM Unique Line Document Rev-D 1-18_EquipList ver 1.6 10-29_P58 king projeceport 11.6 5 2" xfId="6556"/>
    <cellStyle name="___LH P62 AM Unique Line Document Rev-D 1-18_EquipList ver 1.6 10-29_P58 king projeceport 11.6 6" xfId="6557"/>
    <cellStyle name="___LH P62 AM Unique Line Document Rev-D 1-18_EquipList ver 1.6 10-29_P58 king projeceport 11.6 6 2" xfId="6558"/>
    <cellStyle name="___LH P62 AM Unique Line Document Rev-D 1-18_EquipList ver 1.6 10-29_P58 king projeceport 11.6 7" xfId="6559"/>
    <cellStyle name="___LH P62 AM Unique Line Document Rev-D 1-18_EquipList ver 1.6 10-29_P58 king projeceport 11.6 7 2" xfId="6560"/>
    <cellStyle name="___LH P62 AM Unique Line Document Rev-D 1-18_EquipList ver 1.6 10-29_P58 king projeceport 11.6 8" xfId="6561"/>
    <cellStyle name="___LH P62 AM Unique Line Document Rev-D 1-18_EquipList ver 1.6 10-29_P58 king projeceport 11.6 8 2" xfId="6562"/>
    <cellStyle name="___LH P62 AM Unique Line Document Rev-D 1-18_EquipList ver 1.6 10-29_P58 king projeceport 11.6 9" xfId="6563"/>
    <cellStyle name="___LH P62 AM Unique Line Document Rev-D 1-18_EquipList ver 1.6 10-29_P58 king projeceport 11.7" xfId="6564"/>
    <cellStyle name="___LH P62 AM Unique Line Document Rev-D 1-18_EquipList ver 1.6 10-29_P58 king projeceport 11.7 2" xfId="6565"/>
    <cellStyle name="___LH P62 AM Unique Line Document Rev-D 1-18_EquipList ver 1.6 10-29_P58 king projeceport 11.7 2 2" xfId="6566"/>
    <cellStyle name="___LH P62 AM Unique Line Document Rev-D 1-18_EquipList ver 1.6 10-29_P58 king projeceport 11.7 3" xfId="6567"/>
    <cellStyle name="___LH P62 AM Unique Line Document Rev-D 1-18_EquipList ver 1.6 10-29_P58 king projeceport 11.7 3 2" xfId="6568"/>
    <cellStyle name="___LH P62 AM Unique Line Document Rev-D 1-18_EquipList ver 1.6 10-29_P58 king projeceport 11.7 4" xfId="6569"/>
    <cellStyle name="___LH P62 AM Unique Line Document Rev-D 1-18_EquipList ver 1.6 10-29_P58 king projeceport 11.7 4 2" xfId="6570"/>
    <cellStyle name="___LH P62 AM Unique Line Document Rev-D 1-18_EquipList ver 1.6 10-29_P58 king projeceport 11.7 5" xfId="6571"/>
    <cellStyle name="___LH P62 AM Unique Line Document Rev-D 1-18_EquipList ver 1.6 10-29_P58 king projeceport 11.7 5 2" xfId="6572"/>
    <cellStyle name="___LH P62 AM Unique Line Document Rev-D 1-18_EquipList ver 1.6 10-29_P58 king projeceport 11.7 6" xfId="6573"/>
    <cellStyle name="___LH P62 AM Unique Line Document Rev-D 1-18_EquipList ver 1.6 10-29_P58 king projeceport 11.7 6 2" xfId="6574"/>
    <cellStyle name="___LH P62 AM Unique Line Document Rev-D 1-18_EquipList ver 1.6 10-29_P58 king projeceport 11.7 7" xfId="6575"/>
    <cellStyle name="___LH P62 AM Unique Line Document Rev-D 1-18_EquipList ver 1.6 10-29_P58 king projeceport 11.7 7 2" xfId="6576"/>
    <cellStyle name="___LH P62 AM Unique Line Document Rev-D 1-18_EquipList ver 1.6 10-29_P58 king projeceport 11.7 8" xfId="6577"/>
    <cellStyle name="___LH P62 AM Unique Line Document Rev-D 1-18_EquipList ver 1.6 10-29_P58 king projeceport 11.7 8 2" xfId="6578"/>
    <cellStyle name="___LH P62 AM Unique Line Document Rev-D 1-18_EquipList ver 1.6 10-29_P58 king projeceport 11.7 9" xfId="6579"/>
    <cellStyle name="___LH P62 AM Unique Line Document Rev-D 1-18_EquipList ver 1.6 10-29_P58 king project status report" xfId="6580"/>
    <cellStyle name="___LH P62 AM Unique Line Document Rev-D 1-18_EquipList ver 1.6 10-29_P58 king project status report 10.30" xfId="6581"/>
    <cellStyle name="___LH P62 AM Unique Line Document Rev-D 1-18_EquipList ver 1.6 10-29_P58 king project status report 10.30 2" xfId="6582"/>
    <cellStyle name="___LH P62 AM Unique Line Document Rev-D 1-18_EquipList ver 1.6 10-29_P58 king project status report 10.30 2 2" xfId="6583"/>
    <cellStyle name="___LH P62 AM Unique Line Document Rev-D 1-18_EquipList ver 1.6 10-29_P58 king project status report 10.30 3" xfId="6584"/>
    <cellStyle name="___LH P62 AM Unique Line Document Rev-D 1-18_EquipList ver 1.6 10-29_P58 king project status report 10.30 3 2" xfId="6585"/>
    <cellStyle name="___LH P62 AM Unique Line Document Rev-D 1-18_EquipList ver 1.6 10-29_P58 king project status report 10.30 4" xfId="6586"/>
    <cellStyle name="___LH P62 AM Unique Line Document Rev-D 1-18_EquipList ver 1.6 10-29_P58 king project status report 10.30 4 2" xfId="6587"/>
    <cellStyle name="___LH P62 AM Unique Line Document Rev-D 1-18_EquipList ver 1.6 10-29_P58 king project status report 10.30 5" xfId="6588"/>
    <cellStyle name="___LH P62 AM Unique Line Document Rev-D 1-18_EquipList ver 1.6 10-29_P58 king project status report 10.30 5 2" xfId="6589"/>
    <cellStyle name="___LH P62 AM Unique Line Document Rev-D 1-18_EquipList ver 1.6 10-29_P58 king project status report 10.30 6" xfId="6590"/>
    <cellStyle name="___LH P62 AM Unique Line Document Rev-D 1-18_EquipList ver 1.6 10-29_P58 king project status report 10.30 6 2" xfId="6591"/>
    <cellStyle name="___LH P62 AM Unique Line Document Rev-D 1-18_EquipList ver 1.6 10-29_P58 king project status report 10.30 7" xfId="6592"/>
    <cellStyle name="___LH P62 AM Unique Line Document Rev-D 1-18_EquipList ver 1.6 10-29_P58 king project status report 10.30 7 2" xfId="6593"/>
    <cellStyle name="___LH P62 AM Unique Line Document Rev-D 1-18_EquipList ver 1.6 10-29_P58 king project status report 10.30 8" xfId="6594"/>
    <cellStyle name="___LH P62 AM Unique Line Document Rev-D 1-18_EquipList ver 1.6 10-29_P58 king project status report 10.30 8 2" xfId="6595"/>
    <cellStyle name="___LH P62 AM Unique Line Document Rev-D 1-18_EquipList ver 1.6 10-29_P58 king project status report 10.30 9" xfId="6596"/>
    <cellStyle name="___LH P62 AM Unique Line Document Rev-D 1-18_EquipList ver 1.6 10-29_P58 king project status report 11.1" xfId="6597"/>
    <cellStyle name="___LH P62 AM Unique Line Document Rev-D 1-18_EquipList ver 1.6 10-29_P58 king project status report 11.1 2" xfId="6598"/>
    <cellStyle name="___LH P62 AM Unique Line Document Rev-D 1-18_EquipList ver 1.6 10-29_P58 king project status report 11.1 2 2" xfId="6599"/>
    <cellStyle name="___LH P62 AM Unique Line Document Rev-D 1-18_EquipList ver 1.6 10-29_P58 king project status report 11.1 3" xfId="6600"/>
    <cellStyle name="___LH P62 AM Unique Line Document Rev-D 1-18_EquipList ver 1.6 10-29_P58 king project status report 11.1 3 2" xfId="6601"/>
    <cellStyle name="___LH P62 AM Unique Line Document Rev-D 1-18_EquipList ver 1.6 10-29_P58 king project status report 11.1 4" xfId="6602"/>
    <cellStyle name="___LH P62 AM Unique Line Document Rev-D 1-18_EquipList ver 1.6 10-29_P58 king project status report 11.1 4 2" xfId="6603"/>
    <cellStyle name="___LH P62 AM Unique Line Document Rev-D 1-18_EquipList ver 1.6 10-29_P58 king project status report 11.1 5" xfId="6604"/>
    <cellStyle name="___LH P62 AM Unique Line Document Rev-D 1-18_EquipList ver 1.6 10-29_P58 king project status report 11.1 5 2" xfId="6605"/>
    <cellStyle name="___LH P62 AM Unique Line Document Rev-D 1-18_EquipList ver 1.6 10-29_P58 king project status report 11.1 6" xfId="6606"/>
    <cellStyle name="___LH P62 AM Unique Line Document Rev-D 1-18_EquipList ver 1.6 10-29_P58 king project status report 11.1 6 2" xfId="6607"/>
    <cellStyle name="___LH P62 AM Unique Line Document Rev-D 1-18_EquipList ver 1.6 10-29_P58 king project status report 11.1 7" xfId="6608"/>
    <cellStyle name="___LH P62 AM Unique Line Document Rev-D 1-18_EquipList ver 1.6 10-29_P58 king project status report 11.1 7 2" xfId="6609"/>
    <cellStyle name="___LH P62 AM Unique Line Document Rev-D 1-18_EquipList ver 1.6 10-29_P58 king project status report 11.1 8" xfId="6610"/>
    <cellStyle name="___LH P62 AM Unique Line Document Rev-D 1-18_EquipList ver 1.6 10-29_P58 king project status report 11.1 8 2" xfId="6611"/>
    <cellStyle name="___LH P62 AM Unique Line Document Rev-D 1-18_EquipList ver 1.6 10-29_P58 king project status report 11.1 9" xfId="6612"/>
    <cellStyle name="___LH P62 AM Unique Line Document Rev-D 1-18_EquipList ver 1.6 10-29_P58 king project status report 11.12" xfId="6613"/>
    <cellStyle name="___LH P62 AM Unique Line Document Rev-D 1-18_EquipList ver 1.6 10-29_P58 king project status report 11.12 2" xfId="6614"/>
    <cellStyle name="___LH P62 AM Unique Line Document Rev-D 1-18_EquipList ver 1.6 10-29_P58 king project status report 11.12 2 2" xfId="6615"/>
    <cellStyle name="___LH P62 AM Unique Line Document Rev-D 1-18_EquipList ver 1.6 10-29_P58 king project status report 11.12 3" xfId="6616"/>
    <cellStyle name="___LH P62 AM Unique Line Document Rev-D 1-18_EquipList ver 1.6 10-29_P58 king project status report 11.12 3 2" xfId="6617"/>
    <cellStyle name="___LH P62 AM Unique Line Document Rev-D 1-18_EquipList ver 1.6 10-29_P58 king project status report 11.12 4" xfId="6618"/>
    <cellStyle name="___LH P62 AM Unique Line Document Rev-D 1-18_EquipList ver 1.6 10-29_P58 king project status report 11.12 4 2" xfId="6619"/>
    <cellStyle name="___LH P62 AM Unique Line Document Rev-D 1-18_EquipList ver 1.6 10-29_P58 king project status report 11.12 5" xfId="6620"/>
    <cellStyle name="___LH P62 AM Unique Line Document Rev-D 1-18_EquipList ver 1.6 10-29_P58 king project status report 11.12 5 2" xfId="6621"/>
    <cellStyle name="___LH P62 AM Unique Line Document Rev-D 1-18_EquipList ver 1.6 10-29_P58 king project status report 11.12 6" xfId="6622"/>
    <cellStyle name="___LH P62 AM Unique Line Document Rev-D 1-18_EquipList ver 1.6 10-29_P58 king project status report 11.12 6 2" xfId="6623"/>
    <cellStyle name="___LH P62 AM Unique Line Document Rev-D 1-18_EquipList ver 1.6 10-29_P58 king project status report 11.12 7" xfId="6624"/>
    <cellStyle name="___LH P62 AM Unique Line Document Rev-D 1-18_EquipList ver 1.6 10-29_P58 king project status report 11.12 7 2" xfId="6625"/>
    <cellStyle name="___LH P62 AM Unique Line Document Rev-D 1-18_EquipList ver 1.6 10-29_P58 king project status report 11.12 8" xfId="6626"/>
    <cellStyle name="___LH P62 AM Unique Line Document Rev-D 1-18_EquipList ver 1.6 10-29_P58 king project status report 11.12 8 2" xfId="6627"/>
    <cellStyle name="___LH P62 AM Unique Line Document Rev-D 1-18_EquipList ver 1.6 10-29_P58 king project status report 11.12 9" xfId="6628"/>
    <cellStyle name="___LH P62 AM Unique Line Document Rev-D 1-18_EquipList ver 1.6 10-29_P58 king project status report 11.14" xfId="6629"/>
    <cellStyle name="___LH P62 AM Unique Line Document Rev-D 1-18_EquipList ver 1.6 10-29_P58 king project status report 11.14 2" xfId="6630"/>
    <cellStyle name="___LH P62 AM Unique Line Document Rev-D 1-18_EquipList ver 1.6 10-29_P58 king project status report 11.14 2 2" xfId="6631"/>
    <cellStyle name="___LH P62 AM Unique Line Document Rev-D 1-18_EquipList ver 1.6 10-29_P58 king project status report 11.14 3" xfId="6632"/>
    <cellStyle name="___LH P62 AM Unique Line Document Rev-D 1-18_EquipList ver 1.6 10-29_P58 king project status report 11.14 3 2" xfId="6633"/>
    <cellStyle name="___LH P62 AM Unique Line Document Rev-D 1-18_EquipList ver 1.6 10-29_P58 king project status report 11.14 4" xfId="6634"/>
    <cellStyle name="___LH P62 AM Unique Line Document Rev-D 1-18_EquipList ver 1.6 10-29_P58 king project status report 11.14 4 2" xfId="6635"/>
    <cellStyle name="___LH P62 AM Unique Line Document Rev-D 1-18_EquipList ver 1.6 10-29_P58 king project status report 11.14 5" xfId="6636"/>
    <cellStyle name="___LH P62 AM Unique Line Document Rev-D 1-18_EquipList ver 1.6 10-29_P58 king project status report 11.14 5 2" xfId="6637"/>
    <cellStyle name="___LH P62 AM Unique Line Document Rev-D 1-18_EquipList ver 1.6 10-29_P58 king project status report 11.14 6" xfId="6638"/>
    <cellStyle name="___LH P62 AM Unique Line Document Rev-D 1-18_EquipList ver 1.6 10-29_P58 king project status report 11.14 6 2" xfId="6639"/>
    <cellStyle name="___LH P62 AM Unique Line Document Rev-D 1-18_EquipList ver 1.6 10-29_P58 king project status report 11.14 7" xfId="6640"/>
    <cellStyle name="___LH P62 AM Unique Line Document Rev-D 1-18_EquipList ver 1.6 10-29_P58 king project status report 11.14 7 2" xfId="6641"/>
    <cellStyle name="___LH P62 AM Unique Line Document Rev-D 1-18_EquipList ver 1.6 10-29_P58 king project status report 11.14 8" xfId="6642"/>
    <cellStyle name="___LH P62 AM Unique Line Document Rev-D 1-18_EquipList ver 1.6 10-29_P58 king project status report 11.14 8 2" xfId="6643"/>
    <cellStyle name="___LH P62 AM Unique Line Document Rev-D 1-18_EquipList ver 1.6 10-29_P58 king project status report 11.14 9" xfId="6644"/>
    <cellStyle name="___LH P62 AM Unique Line Document Rev-D 1-18_EquipList ver 1.6 10-29_P58 king project status report 2" xfId="6645"/>
    <cellStyle name="___LH P62 AM Unique Line Document Rev-D 1-18_EquipList ver 1.6 10-29_P58 king project status report 2 2" xfId="6646"/>
    <cellStyle name="___LH P62 AM Unique Line Document Rev-D 1-18_EquipList ver 1.6 10-29_P58 king project status report 3" xfId="6647"/>
    <cellStyle name="___LH P62 AM Unique Line Document Rev-D 1-18_EquipList ver 1.6 10-29_P58 king project status report 3 2" xfId="6648"/>
    <cellStyle name="___LH P62 AM Unique Line Document Rev-D 1-18_EquipList ver 1.6 10-29_P58 king project status report 4" xfId="6649"/>
    <cellStyle name="___LH P62 AM Unique Line Document Rev-D 1-18_EquipList ver 1.6 10-29_P58 king project status report 4 2" xfId="6650"/>
    <cellStyle name="___LH P62 AM Unique Line Document Rev-D 1-18_EquipList ver 1.6 10-29_P58 king project status report 5" xfId="6651"/>
    <cellStyle name="___LH P62 AM Unique Line Document Rev-D 1-18_EquipList ver 1.6 10-29_P58 king project status report 5 2" xfId="6652"/>
    <cellStyle name="___LH P62 AM Unique Line Document Rev-D 1-18_EquipList ver 1.6 10-29_P58 king project status report 6" xfId="6653"/>
    <cellStyle name="___LH P62 AM Unique Line Document Rev-D 1-18_EquipList ver 1.6 10-29_P58 king project status report 6 2" xfId="6654"/>
    <cellStyle name="___LH P62 AM Unique Line Document Rev-D 1-18_EquipList ver 1.6 10-29_P58 king project status report 7" xfId="6655"/>
    <cellStyle name="___LH P62 AM Unique Line Document Rev-D 1-18_EquipList ver 1.6 10-29_P58 king project status report 7 2" xfId="6656"/>
    <cellStyle name="___LH P62 AM Unique Line Document Rev-D 1-18_EquipList ver 1.6 10-29_P58 king project status report 8" xfId="6657"/>
    <cellStyle name="___LH P62 AM Unique Line Document Rev-D 1-18_EquipList ver 1.6 10-29_P58 king project status report 8 2" xfId="6658"/>
    <cellStyle name="___LH P62 AM Unique Line Document Rev-D 1-18_EquipList ver 1.6 10-29_P58 king project status report 9" xfId="6659"/>
    <cellStyle name="___LH P62 AM Unique Line Document Rev-D 1-18_EquipList ver 1.6 10-29_P58 king projectport 10.31" xfId="6660"/>
    <cellStyle name="___LH P62 AM Unique Line Document Rev-D 1-18_EquipList ver 1.6 10-29_P58 king projectport 10.31 2" xfId="6661"/>
    <cellStyle name="___LH P62 AM Unique Line Document Rev-D 1-18_EquipList ver 1.6 10-29_P58 king projectport 10.31 2 2" xfId="6662"/>
    <cellStyle name="___LH P62 AM Unique Line Document Rev-D 1-18_EquipList ver 1.6 10-29_P58 king projectport 10.31 3" xfId="6663"/>
    <cellStyle name="___LH P62 AM Unique Line Document Rev-D 1-18_EquipList ver 1.6 10-29_P58 king projectport 10.31 3 2" xfId="6664"/>
    <cellStyle name="___LH P62 AM Unique Line Document Rev-D 1-18_EquipList ver 1.6 10-29_P58 king projectport 10.31 4" xfId="6665"/>
    <cellStyle name="___LH P62 AM Unique Line Document Rev-D 1-18_EquipList ver 1.6 10-29_P58 king projectport 10.31 4 2" xfId="6666"/>
    <cellStyle name="___LH P62 AM Unique Line Document Rev-D 1-18_EquipList ver 1.6 10-29_P58 king projectport 10.31 5" xfId="6667"/>
    <cellStyle name="___LH P62 AM Unique Line Document Rev-D 1-18_EquipList ver 1.6 10-29_P58 king projectport 10.31 5 2" xfId="6668"/>
    <cellStyle name="___LH P62 AM Unique Line Document Rev-D 1-18_EquipList ver 1.6 10-29_P58 king projectport 10.31 6" xfId="6669"/>
    <cellStyle name="___LH P62 AM Unique Line Document Rev-D 1-18_EquipList ver 1.6 10-29_P58 king projectport 10.31 6 2" xfId="6670"/>
    <cellStyle name="___LH P62 AM Unique Line Document Rev-D 1-18_EquipList ver 1.6 10-29_P58 king projectport 10.31 7" xfId="6671"/>
    <cellStyle name="___LH P62 AM Unique Line Document Rev-D 1-18_EquipList ver 1.6 10-29_P58 king projectport 10.31 7 2" xfId="6672"/>
    <cellStyle name="___LH P62 AM Unique Line Document Rev-D 1-18_EquipList ver 1.6 10-29_P58 king projectport 10.31 8" xfId="6673"/>
    <cellStyle name="___LH P62 AM Unique Line Document Rev-D 1-18_EquipList ver 1.6 10-29_P58 king projectport 10.31 8 2" xfId="6674"/>
    <cellStyle name="___LH P62 AM Unique Line Document Rev-D 1-18_EquipList ver 1.6 10-29_P58 king projectport 10.31 9" xfId="6675"/>
    <cellStyle name="___LH P62 AM Unique Line Document Rev-D 1-18_FL P86 FATP Readiness Workbook Rev_4.2" xfId="6676"/>
    <cellStyle name="___LH P62 AM Unique Line Document Rev-D 1-18_FL P86 FATP Readiness Workbook Rev_4.2 2" xfId="6677"/>
    <cellStyle name="___LH P62 AM Unique Line Document Rev-D 1-18_FL P86 FATP Readiness Workbook Rev_4.2 2 2" xfId="6678"/>
    <cellStyle name="___LH P62 AM Unique Line Document Rev-D 1-18_FL P86 FATP Readiness Workbook Rev_4.2 3" xfId="6679"/>
    <cellStyle name="___LH P62 AM Unique Line Document Rev-D 1-18_FL P86 FATP Readiness Workbook Rev_4.2 3 2" xfId="6680"/>
    <cellStyle name="___LH P62 AM Unique Line Document Rev-D 1-18_FL P86 FATP Readiness Workbook Rev_4.2 4" xfId="6681"/>
    <cellStyle name="___LH P62 AM Unique Line Document Rev-D 1-18_FL P86 FATP Readiness Workbook Rev_4.2 4 2" xfId="6682"/>
    <cellStyle name="___LH P62 AM Unique Line Document Rev-D 1-18_FL P86 FATP Readiness Workbook Rev_4.2 5" xfId="6683"/>
    <cellStyle name="___LH P62 AM Unique Line Document Rev-D 1-18_FL P86 FATP Readiness Workbook Rev_4.2 5 2" xfId="6684"/>
    <cellStyle name="___LH P62 AM Unique Line Document Rev-D 1-18_FL P86 FATP Readiness Workbook Rev_4.2 6" xfId="6685"/>
    <cellStyle name="___LH P62 AM Unique Line Document Rev-D 1-18_FL P86 FATP Readiness Workbook Rev_4.2 6 2" xfId="6686"/>
    <cellStyle name="___LH P62 AM Unique Line Document Rev-D 1-18_FL P86 FATP Readiness Workbook Rev_4.2 7" xfId="6687"/>
    <cellStyle name="___LH P62 AM Unique Line Document Rev-D 1-18_FL P86 FATP Readiness Workbook Rev_4.2 7 2" xfId="6688"/>
    <cellStyle name="___LH P62 AM Unique Line Document Rev-D 1-18_FL P86 FATP Readiness Workbook Rev_4.2 8" xfId="6689"/>
    <cellStyle name="___LH P62 AM Unique Line Document Rev-D 1-18_FL P86 FATP Readiness Workbook Rev_4.2 8 2" xfId="6690"/>
    <cellStyle name="___LH P62 AM Unique Line Document Rev-D 1-18_FL P86 FATP Readiness Workbook Rev_4.2 9" xfId="6691"/>
    <cellStyle name="___LH P62 AM Unique Line Document Rev-D 1-18_FX P86B team" xfId="6692"/>
    <cellStyle name="___LH P62 AM Unique Line Document Rev-D 1-18_FX P86B team 2" xfId="6693"/>
    <cellStyle name="___LH P62 AM Unique Line Document Rev-D 1-18_FX P86B team 2 2" xfId="6694"/>
    <cellStyle name="___LH P62 AM Unique Line Document Rev-D 1-18_FX P86B team 3" xfId="6695"/>
    <cellStyle name="___LH P62 AM Unique Line Document Rev-D 1-18_FX P86B team 3 2" xfId="6696"/>
    <cellStyle name="___LH P62 AM Unique Line Document Rev-D 1-18_FX P86B team 4" xfId="6697"/>
    <cellStyle name="___LH P62 AM Unique Line Document Rev-D 1-18_FX P86B team 4 2" xfId="6698"/>
    <cellStyle name="___LH P62 AM Unique Line Document Rev-D 1-18_FX P86B team 5" xfId="6699"/>
    <cellStyle name="___LH P62 AM Unique Line Document Rev-D 1-18_FX P86B team 5 2" xfId="6700"/>
    <cellStyle name="___LH P62 AM Unique Line Document Rev-D 1-18_FX P86B team 6" xfId="6701"/>
    <cellStyle name="___LH P62 AM Unique Line Document Rev-D 1-18_FX P86B team 6 2" xfId="6702"/>
    <cellStyle name="___LH P62 AM Unique Line Document Rev-D 1-18_FX P86B team 7" xfId="6703"/>
    <cellStyle name="___LH P62 AM Unique Line Document Rev-D 1-18_FX P86B team 7 2" xfId="6704"/>
    <cellStyle name="___LH P62 AM Unique Line Document Rev-D 1-18_FX P86B team 8" xfId="6705"/>
    <cellStyle name="___LH P62 AM Unique Line Document Rev-D 1-18_FX P86B team 8 2" xfId="6706"/>
    <cellStyle name="___LH P62 AM Unique Line Document Rev-D 1-18_FX P86B team 9" xfId="6707"/>
    <cellStyle name="___LH P62 AM Unique Line Document Rev-D 1-18_LHQ37BudgetRev0d3" xfId="6708"/>
    <cellStyle name="___LH P62 AM Unique Line Document Rev-D 1-18_LHQ37BudgetRev0d3 2" xfId="6709"/>
    <cellStyle name="___LH P62 AM Unique Line Document Rev-D 1-18_LHQ37BudgetRev0d3 2 2" xfId="6710"/>
    <cellStyle name="___LH P62 AM Unique Line Document Rev-D 1-18_LHQ37BudgetRev0d3 3" xfId="6711"/>
    <cellStyle name="___LH P62 AM Unique Line Document Rev-D 1-18_LHQ37BudgetRev0d3 3 2" xfId="6712"/>
    <cellStyle name="___LH P62 AM Unique Line Document Rev-D 1-18_LHQ37BudgetRev0d3 4" xfId="6713"/>
    <cellStyle name="___LH P62 AM Unique Line Document Rev-D 1-18_LHQ37BudgetRev0d3 4 2" xfId="6714"/>
    <cellStyle name="___LH P62 AM Unique Line Document Rev-D 1-18_LHQ37BudgetRev0d3 5" xfId="6715"/>
    <cellStyle name="___LH P62 AM Unique Line Document Rev-D 1-18_LHQ37BudgetRev0d3 5 2" xfId="6716"/>
    <cellStyle name="___LH P62 AM Unique Line Document Rev-D 1-18_LHQ37BudgetRev0d3 6" xfId="6717"/>
    <cellStyle name="___LH P62 AM Unique Line Document Rev-D 1-18_LHQ37BudgetRev0d3 6 2" xfId="6718"/>
    <cellStyle name="___LH P62 AM Unique Line Document Rev-D 1-18_LHQ37BudgetRev0d3 7" xfId="6719"/>
    <cellStyle name="___LH P62 AM Unique Line Document Rev-D 1-18_LHQ37BudgetRev0d3 7 2" xfId="6720"/>
    <cellStyle name="___LH P62 AM Unique Line Document Rev-D 1-18_LHQ37BudgetRev0d3 8" xfId="6721"/>
    <cellStyle name="___LH P62 AM Unique Line Document Rev-D 1-18_LHQ37BudgetRev0d3 8 2" xfId="6722"/>
    <cellStyle name="___LH P62 AM Unique Line Document Rev-D 1-18_LHQ37BudgetRev0d3 9" xfId="6723"/>
    <cellStyle name="___LH P62 AM Unique Line Document Rev-D 1-18_LHQ37BudgetRev0d3_LH Q22 work book " xfId="6724"/>
    <cellStyle name="___LH P62 AM Unique Line Document Rev-D 1-18_LHQ37BudgetRev0d3_LH Q22 work book  2" xfId="6725"/>
    <cellStyle name="___LH P62 AM Unique Line Document Rev-D 1-18_LHQ37BudgetRev0d3_LH Q22 work book  2 2" xfId="6726"/>
    <cellStyle name="___LH P62 AM Unique Line Document Rev-D 1-18_LHQ37BudgetRev0d3_LH Q22 work book  3" xfId="6727"/>
    <cellStyle name="___LH P62 AM Unique Line Document Rev-D 1-18_LHQ37BudgetRev0d3_LH Q22 work book  3 2" xfId="6728"/>
    <cellStyle name="___LH P62 AM Unique Line Document Rev-D 1-18_LHQ37BudgetRev0d3_LH Q22 work book  4" xfId="6729"/>
    <cellStyle name="___LH P62 AM Unique Line Document Rev-D 1-18_LHQ37BudgetRev0d3_LH Q22 work book  4 2" xfId="6730"/>
    <cellStyle name="___LH P62 AM Unique Line Document Rev-D 1-18_LHQ37BudgetRev0d3_LH Q22 work book  5" xfId="6731"/>
    <cellStyle name="___LH P62 AM Unique Line Document Rev-D 1-18_LHQ37BudgetRev0d3_LH Q22 work book  5 2" xfId="6732"/>
    <cellStyle name="___LH P62 AM Unique Line Document Rev-D 1-18_LHQ37BudgetRev0d3_LH Q22 work book  6" xfId="6733"/>
    <cellStyle name="___LH P62 AM Unique Line Document Rev-D 1-18_LHQ37BudgetRev0d3_LH Q22 work book  6 2" xfId="6734"/>
    <cellStyle name="___LH P62 AM Unique Line Document Rev-D 1-18_LHQ37BudgetRev0d3_LH Q22 work book  7" xfId="6735"/>
    <cellStyle name="___LH P62 AM Unique Line Document Rev-D 1-18_LHQ37BudgetRev0d3_LH Q22 work book  7 2" xfId="6736"/>
    <cellStyle name="___LH P62 AM Unique Line Document Rev-D 1-18_LHQ37BudgetRev0d3_LH Q22 work book  8" xfId="6737"/>
    <cellStyle name="___LH P62 AM Unique Line Document Rev-D 1-18_LHQ37BudgetRev0d3_LH Q22 work book  8 2" xfId="6738"/>
    <cellStyle name="___LH P62 AM Unique Line Document Rev-D 1-18_LHQ37BudgetRev0d3_LH Q22 work book  9" xfId="6739"/>
    <cellStyle name="___LH P62 AM Unique Line Document Rev-D 1-18_LHQ37BudgetRev0d3_LH Q77 Readiness v1.4.8" xfId="6740"/>
    <cellStyle name="___LH P62 AM Unique Line Document Rev-D 1-18_LHQ37BudgetRev0d3_LH Q77 Readiness v1.4.8 2" xfId="6741"/>
    <cellStyle name="___LH P62 AM Unique Line Document Rev-D 1-18_LHQ37BudgetRev0d3_LH Q77 Readiness v1.4.8 2 2" xfId="6742"/>
    <cellStyle name="___LH P62 AM Unique Line Document Rev-D 1-18_LHQ37BudgetRev0d3_LH Q77 Readiness v1.4.8 3" xfId="6743"/>
    <cellStyle name="___LH P62 AM Unique Line Document Rev-D 1-18_LHQ37BudgetRev0d3_LH Q77 Readiness v1.4.8 3 2" xfId="6744"/>
    <cellStyle name="___LH P62 AM Unique Line Document Rev-D 1-18_LHQ37BudgetRev0d3_LH Q77 Readiness v1.4.8 4" xfId="6745"/>
    <cellStyle name="___LH P62 AM Unique Line Document Rev-D 1-18_LHQ37BudgetRev0d3_LH Q77 Readiness v1.4.8 4 2" xfId="6746"/>
    <cellStyle name="___LH P62 AM Unique Line Document Rev-D 1-18_LHQ37BudgetRev0d3_LH Q77 Readiness v1.4.8 5" xfId="6747"/>
    <cellStyle name="___LH P62 AM Unique Line Document Rev-D 1-18_LHQ37BudgetRev0d3_LH Q77 Readiness v1.4.8 5 2" xfId="6748"/>
    <cellStyle name="___LH P62 AM Unique Line Document Rev-D 1-18_LHQ37BudgetRev0d3_LH Q77 Readiness v1.4.8 6" xfId="6749"/>
    <cellStyle name="___LH P62 AM Unique Line Document Rev-D 1-18_LHQ37BudgetRev0d3_LH Q77 Readiness v1.4.8 6 2" xfId="6750"/>
    <cellStyle name="___LH P62 AM Unique Line Document Rev-D 1-18_LHQ37BudgetRev0d3_LH Q77 Readiness v1.4.8 7" xfId="6751"/>
    <cellStyle name="___LH P62 AM Unique Line Document Rev-D 1-18_LHQ37BudgetRev0d3_LH Q77 Readiness v1.4.8 7 2" xfId="6752"/>
    <cellStyle name="___LH P62 AM Unique Line Document Rev-D 1-18_LHQ37BudgetRev0d3_LH Q77 Readiness v1.4.8 8" xfId="6753"/>
    <cellStyle name="___LH P62 AM Unique Line Document Rev-D 1-18_LHQ37BudgetRev0d3_LH Q77 Readiness v1.4.8 8 2" xfId="6754"/>
    <cellStyle name="___LH P62 AM Unique Line Document Rev-D 1-18_LHQ37BudgetRev0d3_LH Q77 Readiness v1.4.8 9" xfId="6755"/>
    <cellStyle name="___LH P62 AM Unique Line Document Rev-D 1-18_LHQ37BudgetRev0d3_Q37 Budget UPH120_2line Rev1d9" xfId="6756"/>
    <cellStyle name="___LH P62 AM Unique Line Document Rev-D 1-18_LHQ37BudgetRev0d3_Q37 Budget UPH120_2line Rev1d9 2" xfId="6757"/>
    <cellStyle name="___LH P62 AM Unique Line Document Rev-D 1-18_LHQ37BudgetRev0d3_Q37 Budget UPH120_2line Rev1d9 2 2" xfId="6758"/>
    <cellStyle name="___LH P62 AM Unique Line Document Rev-D 1-18_LHQ37BudgetRev0d3_Q37 Budget UPH120_2line Rev1d9 3" xfId="6759"/>
    <cellStyle name="___LH P62 AM Unique Line Document Rev-D 1-18_LHQ37BudgetRev0d3_Q37 Budget UPH120_2line Rev1d9 3 2" xfId="6760"/>
    <cellStyle name="___LH P62 AM Unique Line Document Rev-D 1-18_LHQ37BudgetRev0d3_Q37 Budget UPH120_2line Rev1d9 4" xfId="6761"/>
    <cellStyle name="___LH P62 AM Unique Line Document Rev-D 1-18_LHQ37BudgetRev0d3_Q37 Budget UPH120_2line Rev1d9 4 2" xfId="6762"/>
    <cellStyle name="___LH P62 AM Unique Line Document Rev-D 1-18_LHQ37BudgetRev0d3_Q37 Budget UPH120_2line Rev1d9 5" xfId="6763"/>
    <cellStyle name="___LH P62 AM Unique Line Document Rev-D 1-18_LHQ37BudgetRev0d3_Q37 Budget UPH120_2line Rev1d9 5 2" xfId="6764"/>
    <cellStyle name="___LH P62 AM Unique Line Document Rev-D 1-18_LHQ37BudgetRev0d3_Q37 Budget UPH120_2line Rev1d9 6" xfId="6765"/>
    <cellStyle name="___LH P62 AM Unique Line Document Rev-D 1-18_LHQ37BudgetRev0d3_Q37 Budget UPH120_2line Rev1d9 6 2" xfId="6766"/>
    <cellStyle name="___LH P62 AM Unique Line Document Rev-D 1-18_LHQ37BudgetRev0d3_Q37 Budget UPH120_2line Rev1d9 7" xfId="6767"/>
    <cellStyle name="___LH P62 AM Unique Line Document Rev-D 1-18_LHQ37BudgetRev0d3_Q37 Budget UPH120_2line Rev1d9 7 2" xfId="6768"/>
    <cellStyle name="___LH P62 AM Unique Line Document Rev-D 1-18_LHQ37BudgetRev0d3_Q37 Budget UPH120_2line Rev1d9 8" xfId="6769"/>
    <cellStyle name="___LH P62 AM Unique Line Document Rev-D 1-18_LHQ37BudgetRev0d3_Q37 Budget UPH120_2line Rev1d9 8 2" xfId="6770"/>
    <cellStyle name="___LH P62 AM Unique Line Document Rev-D 1-18_LHQ37BudgetRev0d3_Q37 Budget UPH120_2line Rev1d9 9" xfId="6771"/>
    <cellStyle name="___LH P62 AM Unique Line Document Rev-D 1-18_LHQ37BudgetRev0d3_Q37 Budget UPH120_2line Rev1d9_LH Q22 work book " xfId="6772"/>
    <cellStyle name="___LH P62 AM Unique Line Document Rev-D 1-18_LHQ37BudgetRev0d3_Q37 Budget UPH120_2line Rev1d9_LH Q22 work book  2" xfId="6773"/>
    <cellStyle name="___LH P62 AM Unique Line Document Rev-D 1-18_LHQ37BudgetRev0d3_Q37 Budget UPH120_2line Rev1d9_LH Q22 work book  2 2" xfId="6774"/>
    <cellStyle name="___LH P62 AM Unique Line Document Rev-D 1-18_LHQ37BudgetRev0d3_Q37 Budget UPH120_2line Rev1d9_LH Q22 work book  3" xfId="6775"/>
    <cellStyle name="___LH P62 AM Unique Line Document Rev-D 1-18_LHQ37BudgetRev0d3_Q37 Budget UPH120_2line Rev1d9_LH Q22 work book  3 2" xfId="6776"/>
    <cellStyle name="___LH P62 AM Unique Line Document Rev-D 1-18_LHQ37BudgetRev0d3_Q37 Budget UPH120_2line Rev1d9_LH Q22 work book  4" xfId="6777"/>
    <cellStyle name="___LH P62 AM Unique Line Document Rev-D 1-18_LHQ37BudgetRev0d3_Q37 Budget UPH120_2line Rev1d9_LH Q22 work book  4 2" xfId="6778"/>
    <cellStyle name="___LH P62 AM Unique Line Document Rev-D 1-18_LHQ37BudgetRev0d3_Q37 Budget UPH120_2line Rev1d9_LH Q22 work book  5" xfId="6779"/>
    <cellStyle name="___LH P62 AM Unique Line Document Rev-D 1-18_LHQ37BudgetRev0d3_Q37 Budget UPH120_2line Rev1d9_LH Q22 work book  5 2" xfId="6780"/>
    <cellStyle name="___LH P62 AM Unique Line Document Rev-D 1-18_LHQ37BudgetRev0d3_Q37 Budget UPH120_2line Rev1d9_LH Q22 work book  6" xfId="6781"/>
    <cellStyle name="___LH P62 AM Unique Line Document Rev-D 1-18_LHQ37BudgetRev0d3_Q37 Budget UPH120_2line Rev1d9_LH Q22 work book  6 2" xfId="6782"/>
    <cellStyle name="___LH P62 AM Unique Line Document Rev-D 1-18_LHQ37BudgetRev0d3_Q37 Budget UPH120_2line Rev1d9_LH Q22 work book  7" xfId="6783"/>
    <cellStyle name="___LH P62 AM Unique Line Document Rev-D 1-18_LHQ37BudgetRev0d3_Q37 Budget UPH120_2line Rev1d9_LH Q22 work book  7 2" xfId="6784"/>
    <cellStyle name="___LH P62 AM Unique Line Document Rev-D 1-18_LHQ37BudgetRev0d3_Q37 Budget UPH120_2line Rev1d9_LH Q22 work book  8" xfId="6785"/>
    <cellStyle name="___LH P62 AM Unique Line Document Rev-D 1-18_LHQ37BudgetRev0d3_Q37 Budget UPH120_2line Rev1d9_LH Q22 work book  8 2" xfId="6786"/>
    <cellStyle name="___LH P62 AM Unique Line Document Rev-D 1-18_LHQ37BudgetRev0d3_Q37 Budget UPH120_2line Rev1d9_LH Q22 work book  9" xfId="6787"/>
    <cellStyle name="___LH P62 AM Unique Line Document Rev-D 1-18_LHQ37BudgetRev0d3_Q37 Budget UPH120_2line Rev1d9_LH Q77 Readiness v1.4.8" xfId="6788"/>
    <cellStyle name="___LH P62 AM Unique Line Document Rev-D 1-18_LHQ37BudgetRev0d3_Q37 Budget UPH120_2line Rev1d9_LH Q77 Readiness v1.4.8 2" xfId="6789"/>
    <cellStyle name="___LH P62 AM Unique Line Document Rev-D 1-18_LHQ37BudgetRev0d3_Q37 Budget UPH120_2line Rev1d9_LH Q77 Readiness v1.4.8 2 2" xfId="6790"/>
    <cellStyle name="___LH P62 AM Unique Line Document Rev-D 1-18_LHQ37BudgetRev0d3_Q37 Budget UPH120_2line Rev1d9_LH Q77 Readiness v1.4.8 3" xfId="6791"/>
    <cellStyle name="___LH P62 AM Unique Line Document Rev-D 1-18_LHQ37BudgetRev0d3_Q37 Budget UPH120_2line Rev1d9_LH Q77 Readiness v1.4.8 3 2" xfId="6792"/>
    <cellStyle name="___LH P62 AM Unique Line Document Rev-D 1-18_LHQ37BudgetRev0d3_Q37 Budget UPH120_2line Rev1d9_LH Q77 Readiness v1.4.8 4" xfId="6793"/>
    <cellStyle name="___LH P62 AM Unique Line Document Rev-D 1-18_LHQ37BudgetRev0d3_Q37 Budget UPH120_2line Rev1d9_LH Q77 Readiness v1.4.8 4 2" xfId="6794"/>
    <cellStyle name="___LH P62 AM Unique Line Document Rev-D 1-18_LHQ37BudgetRev0d3_Q37 Budget UPH120_2line Rev1d9_LH Q77 Readiness v1.4.8 5" xfId="6795"/>
    <cellStyle name="___LH P62 AM Unique Line Document Rev-D 1-18_LHQ37BudgetRev0d3_Q37 Budget UPH120_2line Rev1d9_LH Q77 Readiness v1.4.8 5 2" xfId="6796"/>
    <cellStyle name="___LH P62 AM Unique Line Document Rev-D 1-18_LHQ37BudgetRev0d3_Q37 Budget UPH120_2line Rev1d9_LH Q77 Readiness v1.4.8 6" xfId="6797"/>
    <cellStyle name="___LH P62 AM Unique Line Document Rev-D 1-18_LHQ37BudgetRev0d3_Q37 Budget UPH120_2line Rev1d9_LH Q77 Readiness v1.4.8 6 2" xfId="6798"/>
    <cellStyle name="___LH P62 AM Unique Line Document Rev-D 1-18_LHQ37BudgetRev0d3_Q37 Budget UPH120_2line Rev1d9_LH Q77 Readiness v1.4.8 7" xfId="6799"/>
    <cellStyle name="___LH P62 AM Unique Line Document Rev-D 1-18_LHQ37BudgetRev0d3_Q37 Budget UPH120_2line Rev1d9_LH Q77 Readiness v1.4.8 7 2" xfId="6800"/>
    <cellStyle name="___LH P62 AM Unique Line Document Rev-D 1-18_LHQ37BudgetRev0d3_Q37 Budget UPH120_2line Rev1d9_LH Q77 Readiness v1.4.8 8" xfId="6801"/>
    <cellStyle name="___LH P62 AM Unique Line Document Rev-D 1-18_LHQ37BudgetRev0d3_Q37 Budget UPH120_2line Rev1d9_LH Q77 Readiness v1.4.8 8 2" xfId="6802"/>
    <cellStyle name="___LH P62 AM Unique Line Document Rev-D 1-18_LHQ37BudgetRev0d3_Q37 Budget UPH120_2line Rev1d9_LH Q77 Readiness v1.4.8 9" xfId="6803"/>
    <cellStyle name="___LH P62 AM Unique Line Document Rev-D 1-18_LHQ37BudgetRev0d3_Q37 Budget UPH120_2line Rev2d3" xfId="6804"/>
    <cellStyle name="___LH P62 AM Unique Line Document Rev-D 1-18_LHQ37BudgetRev0d3_Q37 Budget UPH120_2line Rev2d3 2" xfId="6805"/>
    <cellStyle name="___LH P62 AM Unique Line Document Rev-D 1-18_LHQ37BudgetRev0d3_Q37 Budget UPH120_2line Rev2d3 2 2" xfId="6806"/>
    <cellStyle name="___LH P62 AM Unique Line Document Rev-D 1-18_LHQ37BudgetRev0d3_Q37 Budget UPH120_2line Rev2d3 3" xfId="6807"/>
    <cellStyle name="___LH P62 AM Unique Line Document Rev-D 1-18_LHQ37BudgetRev0d3_Q37 Budget UPH120_2line Rev2d3 3 2" xfId="6808"/>
    <cellStyle name="___LH P62 AM Unique Line Document Rev-D 1-18_LHQ37BudgetRev0d3_Q37 Budget UPH120_2line Rev2d3 4" xfId="6809"/>
    <cellStyle name="___LH P62 AM Unique Line Document Rev-D 1-18_LHQ37BudgetRev0d3_Q37 Budget UPH120_2line Rev2d3 4 2" xfId="6810"/>
    <cellStyle name="___LH P62 AM Unique Line Document Rev-D 1-18_LHQ37BudgetRev0d3_Q37 Budget UPH120_2line Rev2d3 5" xfId="6811"/>
    <cellStyle name="___LH P62 AM Unique Line Document Rev-D 1-18_LHQ37BudgetRev0d3_Q37 Budget UPH120_2line Rev2d3 5 2" xfId="6812"/>
    <cellStyle name="___LH P62 AM Unique Line Document Rev-D 1-18_LHQ37BudgetRev0d3_Q37 Budget UPH120_2line Rev2d3 6" xfId="6813"/>
    <cellStyle name="___LH P62 AM Unique Line Document Rev-D 1-18_LHQ37BudgetRev0d3_Q37 Budget UPH120_2line Rev2d3 6 2" xfId="6814"/>
    <cellStyle name="___LH P62 AM Unique Line Document Rev-D 1-18_LHQ37BudgetRev0d3_Q37 Budget UPH120_2line Rev2d3 7" xfId="6815"/>
    <cellStyle name="___LH P62 AM Unique Line Document Rev-D 1-18_LHQ37BudgetRev0d3_Q37 Budget UPH120_2line Rev2d3 7 2" xfId="6816"/>
    <cellStyle name="___LH P62 AM Unique Line Document Rev-D 1-18_LHQ37BudgetRev0d3_Q37 Budget UPH120_2line Rev2d3 8" xfId="6817"/>
    <cellStyle name="___LH P62 AM Unique Line Document Rev-D 1-18_LHQ37BudgetRev0d3_Q37 Budget UPH120_2line Rev2d3 8 2" xfId="6818"/>
    <cellStyle name="___LH P62 AM Unique Line Document Rev-D 1-18_LHQ37BudgetRev0d3_Q37 Budget UPH120_2line Rev2d3 9" xfId="6819"/>
    <cellStyle name="___LH P62 AM Unique Line Document Rev-D 1-18_LHQ37BudgetRev0d3_Q37 Budget UPH120_2line Rev2d5" xfId="6820"/>
    <cellStyle name="___LH P62 AM Unique Line Document Rev-D 1-18_LHQ37BudgetRev0d3_Q37 Budget UPH120_2line Rev2d5 2" xfId="6821"/>
    <cellStyle name="___LH P62 AM Unique Line Document Rev-D 1-18_LHQ37BudgetRev0d3_Q37 Budget UPH120_2line Rev2d5 2 2" xfId="6822"/>
    <cellStyle name="___LH P62 AM Unique Line Document Rev-D 1-18_LHQ37BudgetRev0d3_Q37 Budget UPH120_2line Rev2d5 3" xfId="6823"/>
    <cellStyle name="___LH P62 AM Unique Line Document Rev-D 1-18_LHQ37BudgetRev0d3_Q37 Budget UPH120_2line Rev2d5 3 2" xfId="6824"/>
    <cellStyle name="___LH P62 AM Unique Line Document Rev-D 1-18_LHQ37BudgetRev0d3_Q37 Budget UPH120_2line Rev2d5 4" xfId="6825"/>
    <cellStyle name="___LH P62 AM Unique Line Document Rev-D 1-18_LHQ37BudgetRev0d3_Q37 Budget UPH120_2line Rev2d5 4 2" xfId="6826"/>
    <cellStyle name="___LH P62 AM Unique Line Document Rev-D 1-18_LHQ37BudgetRev0d3_Q37 Budget UPH120_2line Rev2d5 5" xfId="6827"/>
    <cellStyle name="___LH P62 AM Unique Line Document Rev-D 1-18_LHQ37BudgetRev0d3_Q37 Budget UPH120_2line Rev2d5 5 2" xfId="6828"/>
    <cellStyle name="___LH P62 AM Unique Line Document Rev-D 1-18_LHQ37BudgetRev0d3_Q37 Budget UPH120_2line Rev2d5 6" xfId="6829"/>
    <cellStyle name="___LH P62 AM Unique Line Document Rev-D 1-18_LHQ37BudgetRev0d3_Q37 Budget UPH120_2line Rev2d5 6 2" xfId="6830"/>
    <cellStyle name="___LH P62 AM Unique Line Document Rev-D 1-18_LHQ37BudgetRev0d3_Q37 Budget UPH120_2line Rev2d5 7" xfId="6831"/>
    <cellStyle name="___LH P62 AM Unique Line Document Rev-D 1-18_LHQ37BudgetRev0d3_Q37 Budget UPH120_2line Rev2d5 7 2" xfId="6832"/>
    <cellStyle name="___LH P62 AM Unique Line Document Rev-D 1-18_LHQ37BudgetRev0d3_Q37 Budget UPH120_2line Rev2d5 8" xfId="6833"/>
    <cellStyle name="___LH P62 AM Unique Line Document Rev-D 1-18_LHQ37BudgetRev0d3_Q37 Budget UPH120_2line Rev2d5 8 2" xfId="6834"/>
    <cellStyle name="___LH P62 AM Unique Line Document Rev-D 1-18_LHQ37BudgetRev0d3_Q37 Budget UPH120_2line Rev2d5 9" xfId="6835"/>
    <cellStyle name="___LH P62 AM Unique Line Document Rev-D 1-18_LHQ37BudgetRev0d4" xfId="6836"/>
    <cellStyle name="___LH P62 AM Unique Line Document Rev-D 1-18_LHQ37BudgetRev0d4 2" xfId="6837"/>
    <cellStyle name="___LH P62 AM Unique Line Document Rev-D 1-18_LHQ37BudgetRev0d4 2 2" xfId="6838"/>
    <cellStyle name="___LH P62 AM Unique Line Document Rev-D 1-18_LHQ37BudgetRev0d4 3" xfId="6839"/>
    <cellStyle name="___LH P62 AM Unique Line Document Rev-D 1-18_LHQ37BudgetRev0d4 3 2" xfId="6840"/>
    <cellStyle name="___LH P62 AM Unique Line Document Rev-D 1-18_LHQ37BudgetRev0d4 4" xfId="6841"/>
    <cellStyle name="___LH P62 AM Unique Line Document Rev-D 1-18_LHQ37BudgetRev0d4 4 2" xfId="6842"/>
    <cellStyle name="___LH P62 AM Unique Line Document Rev-D 1-18_LHQ37BudgetRev0d4 5" xfId="6843"/>
    <cellStyle name="___LH P62 AM Unique Line Document Rev-D 1-18_LHQ37BudgetRev0d4 5 2" xfId="6844"/>
    <cellStyle name="___LH P62 AM Unique Line Document Rev-D 1-18_LHQ37BudgetRev0d4 6" xfId="6845"/>
    <cellStyle name="___LH P62 AM Unique Line Document Rev-D 1-18_LHQ37BudgetRev0d4 6 2" xfId="6846"/>
    <cellStyle name="___LH P62 AM Unique Line Document Rev-D 1-18_LHQ37BudgetRev0d4 7" xfId="6847"/>
    <cellStyle name="___LH P62 AM Unique Line Document Rev-D 1-18_LHQ37BudgetRev0d4 7 2" xfId="6848"/>
    <cellStyle name="___LH P62 AM Unique Line Document Rev-D 1-18_LHQ37BudgetRev0d4 8" xfId="6849"/>
    <cellStyle name="___LH P62 AM Unique Line Document Rev-D 1-18_LHQ37BudgetRev0d4 8 2" xfId="6850"/>
    <cellStyle name="___LH P62 AM Unique Line Document Rev-D 1-18_LHQ37BudgetRev0d4 9" xfId="6851"/>
    <cellStyle name="___LH P62 AM Unique Line Document Rev-D 1-18_LHQ37BudgetRev0d4_LH Q22 work book " xfId="6852"/>
    <cellStyle name="___LH P62 AM Unique Line Document Rev-D 1-18_LHQ37BudgetRev0d4_LH Q22 work book  2" xfId="6853"/>
    <cellStyle name="___LH P62 AM Unique Line Document Rev-D 1-18_LHQ37BudgetRev0d4_LH Q22 work book  2 2" xfId="6854"/>
    <cellStyle name="___LH P62 AM Unique Line Document Rev-D 1-18_LHQ37BudgetRev0d4_LH Q22 work book  3" xfId="6855"/>
    <cellStyle name="___LH P62 AM Unique Line Document Rev-D 1-18_LHQ37BudgetRev0d4_LH Q22 work book  3 2" xfId="6856"/>
    <cellStyle name="___LH P62 AM Unique Line Document Rev-D 1-18_LHQ37BudgetRev0d4_LH Q22 work book  4" xfId="6857"/>
    <cellStyle name="___LH P62 AM Unique Line Document Rev-D 1-18_LHQ37BudgetRev0d4_LH Q22 work book  4 2" xfId="6858"/>
    <cellStyle name="___LH P62 AM Unique Line Document Rev-D 1-18_LHQ37BudgetRev0d4_LH Q22 work book  5" xfId="6859"/>
    <cellStyle name="___LH P62 AM Unique Line Document Rev-D 1-18_LHQ37BudgetRev0d4_LH Q22 work book  5 2" xfId="6860"/>
    <cellStyle name="___LH P62 AM Unique Line Document Rev-D 1-18_LHQ37BudgetRev0d4_LH Q22 work book  6" xfId="6861"/>
    <cellStyle name="___LH P62 AM Unique Line Document Rev-D 1-18_LHQ37BudgetRev0d4_LH Q22 work book  6 2" xfId="6862"/>
    <cellStyle name="___LH P62 AM Unique Line Document Rev-D 1-18_LHQ37BudgetRev0d4_LH Q22 work book  7" xfId="6863"/>
    <cellStyle name="___LH P62 AM Unique Line Document Rev-D 1-18_LHQ37BudgetRev0d4_LH Q22 work book  7 2" xfId="6864"/>
    <cellStyle name="___LH P62 AM Unique Line Document Rev-D 1-18_LHQ37BudgetRev0d4_LH Q22 work book  8" xfId="6865"/>
    <cellStyle name="___LH P62 AM Unique Line Document Rev-D 1-18_LHQ37BudgetRev0d4_LH Q22 work book  8 2" xfId="6866"/>
    <cellStyle name="___LH P62 AM Unique Line Document Rev-D 1-18_LHQ37BudgetRev0d4_LH Q22 work book  9" xfId="6867"/>
    <cellStyle name="___LH P62 AM Unique Line Document Rev-D 1-18_LHQ37BudgetRev0d4_LH Q77 Readiness v1.4.8" xfId="6868"/>
    <cellStyle name="___LH P62 AM Unique Line Document Rev-D 1-18_LHQ37BudgetRev0d4_LH Q77 Readiness v1.4.8 2" xfId="6869"/>
    <cellStyle name="___LH P62 AM Unique Line Document Rev-D 1-18_LHQ37BudgetRev0d4_LH Q77 Readiness v1.4.8 2 2" xfId="6870"/>
    <cellStyle name="___LH P62 AM Unique Line Document Rev-D 1-18_LHQ37BudgetRev0d4_LH Q77 Readiness v1.4.8 3" xfId="6871"/>
    <cellStyle name="___LH P62 AM Unique Line Document Rev-D 1-18_LHQ37BudgetRev0d4_LH Q77 Readiness v1.4.8 3 2" xfId="6872"/>
    <cellStyle name="___LH P62 AM Unique Line Document Rev-D 1-18_LHQ37BudgetRev0d4_LH Q77 Readiness v1.4.8 4" xfId="6873"/>
    <cellStyle name="___LH P62 AM Unique Line Document Rev-D 1-18_LHQ37BudgetRev0d4_LH Q77 Readiness v1.4.8 4 2" xfId="6874"/>
    <cellStyle name="___LH P62 AM Unique Line Document Rev-D 1-18_LHQ37BudgetRev0d4_LH Q77 Readiness v1.4.8 5" xfId="6875"/>
    <cellStyle name="___LH P62 AM Unique Line Document Rev-D 1-18_LHQ37BudgetRev0d4_LH Q77 Readiness v1.4.8 5 2" xfId="6876"/>
    <cellStyle name="___LH P62 AM Unique Line Document Rev-D 1-18_LHQ37BudgetRev0d4_LH Q77 Readiness v1.4.8 6" xfId="6877"/>
    <cellStyle name="___LH P62 AM Unique Line Document Rev-D 1-18_LHQ37BudgetRev0d4_LH Q77 Readiness v1.4.8 6 2" xfId="6878"/>
    <cellStyle name="___LH P62 AM Unique Line Document Rev-D 1-18_LHQ37BudgetRev0d4_LH Q77 Readiness v1.4.8 7" xfId="6879"/>
    <cellStyle name="___LH P62 AM Unique Line Document Rev-D 1-18_LHQ37BudgetRev0d4_LH Q77 Readiness v1.4.8 7 2" xfId="6880"/>
    <cellStyle name="___LH P62 AM Unique Line Document Rev-D 1-18_LHQ37BudgetRev0d4_LH Q77 Readiness v1.4.8 8" xfId="6881"/>
    <cellStyle name="___LH P62 AM Unique Line Document Rev-D 1-18_LHQ37BudgetRev0d4_LH Q77 Readiness v1.4.8 8 2" xfId="6882"/>
    <cellStyle name="___LH P62 AM Unique Line Document Rev-D 1-18_LHQ37BudgetRev0d4_LH Q77 Readiness v1.4.8 9" xfId="6883"/>
    <cellStyle name="___LH P62 AM Unique Line Document Rev-D 1-18_N82 bezel (new fixture)flowchart--- 1029" xfId="6884"/>
    <cellStyle name="___LH P62 AM Unique Line Document Rev-D 1-18_N82 bezel (new fixture)flowchart--- 1029 2" xfId="6885"/>
    <cellStyle name="___LH P62 AM Unique Line Document Rev-D 1-18_N82 bezel (new fixture)flowchart--- 1029 2 2" xfId="6886"/>
    <cellStyle name="___LH P62 AM Unique Line Document Rev-D 1-18_N82 bezel (new fixture)flowchart--- 1029 3" xfId="6887"/>
    <cellStyle name="___LH P62 AM Unique Line Document Rev-D 1-18_N82 bezel (new fixture)flowchart--- 1029 3 2" xfId="6888"/>
    <cellStyle name="___LH P62 AM Unique Line Document Rev-D 1-18_N82 bezel (new fixture)flowchart--- 1029 4" xfId="6889"/>
    <cellStyle name="___LH P62 AM Unique Line Document Rev-D 1-18_N82 bezel (new fixture)flowchart--- 1029 4 2" xfId="6890"/>
    <cellStyle name="___LH P62 AM Unique Line Document Rev-D 1-18_N82 bezel (new fixture)flowchart--- 1029 5" xfId="6891"/>
    <cellStyle name="___LH P62 AM Unique Line Document Rev-D 1-18_N82 bezel (new fixture)flowchart--- 1029 5 2" xfId="6892"/>
    <cellStyle name="___LH P62 AM Unique Line Document Rev-D 1-18_N82 bezel (new fixture)flowchart--- 1029 6" xfId="6893"/>
    <cellStyle name="___LH P62 AM Unique Line Document Rev-D 1-18_N82 bezel (new fixture)flowchart--- 1029 6 2" xfId="6894"/>
    <cellStyle name="___LH P62 AM Unique Line Document Rev-D 1-18_N82 bezel (new fixture)flowchart--- 1029 7" xfId="6895"/>
    <cellStyle name="___LH P62 AM Unique Line Document Rev-D 1-18_N82 bezel (new fixture)flowchart--- 1029 7 2" xfId="6896"/>
    <cellStyle name="___LH P62 AM Unique Line Document Rev-D 1-18_N82 bezel (new fixture)flowchart--- 1029 8" xfId="6897"/>
    <cellStyle name="___LH P62 AM Unique Line Document Rev-D 1-18_N82 bezel (new fixture)flowchart--- 1029 8 2" xfId="6898"/>
    <cellStyle name="___LH P62 AM Unique Line Document Rev-D 1-18_N82 bezel (new fixture)flowchart--- 1029 9" xfId="6899"/>
    <cellStyle name="___LH P62 AM Unique Line Document Rev-D 1-18_N82 bezel (new fixture)flowchart--- 1029_B2B4 machine estimation_B250+B425_V0 2(with MAG)" xfId="6900"/>
    <cellStyle name="___LH P62 AM Unique Line Document Rev-D 1-18_N82 bezel (new fixture)flowchart--- 1029_B2B4 machine estimation_B250+B425_V0 2(with MAG) 2" xfId="6901"/>
    <cellStyle name="___LH P62 AM Unique Line Document Rev-D 1-18_N82 bezel (new fixture)flowchart--- 1029_B2B4 machine estimation_B250+B425_V0 2(with MAG) 2 2" xfId="6902"/>
    <cellStyle name="___LH P62 AM Unique Line Document Rev-D 1-18_N82 bezel (new fixture)flowchart--- 1029_B2B4 machine estimation_B250+B425_V0 2(with MAG) 3" xfId="6903"/>
    <cellStyle name="___LH P62 AM Unique Line Document Rev-D 1-18_N82 bezel (new fixture)flowchart--- 1029_B2B4 machine estimation_B250+B425_V0 2(with MAG) 3 2" xfId="6904"/>
    <cellStyle name="___LH P62 AM Unique Line Document Rev-D 1-18_N82 bezel (new fixture)flowchart--- 1029_B2B4 machine estimation_B250+B425_V0 2(with MAG) 4" xfId="6905"/>
    <cellStyle name="___LH P62 AM Unique Line Document Rev-D 1-18_N82 bezel (new fixture)flowchart--- 1029_B2B4 machine estimation_B250+B425_V0 2(with MAG) 4 2" xfId="6906"/>
    <cellStyle name="___LH P62 AM Unique Line Document Rev-D 1-18_N82 bezel (new fixture)flowchart--- 1029_B2B4 machine estimation_B250+B425_V0 2(with MAG) 5" xfId="6907"/>
    <cellStyle name="___LH P62 AM Unique Line Document Rev-D 1-18_N82 bezel (new fixture)flowchart--- 1029_B2B4 machine estimation_B250+B425_V0 2(with MAG) 5 2" xfId="6908"/>
    <cellStyle name="___LH P62 AM Unique Line Document Rev-D 1-18_N82 bezel (new fixture)flowchart--- 1029_B2B4 machine estimation_B250+B425_V0 2(with MAG) 6" xfId="6909"/>
    <cellStyle name="___LH P62 AM Unique Line Document Rev-D 1-18_N82 bezel (new fixture)flowchart--- 1029_B2B4 machine estimation_B250+B425_V0 2(with MAG) 6 2" xfId="6910"/>
    <cellStyle name="___LH P62 AM Unique Line Document Rev-D 1-18_N82 bezel (new fixture)flowchart--- 1029_B2B4 machine estimation_B250+B425_V0 2(with MAG) 7" xfId="6911"/>
    <cellStyle name="___LH P62 AM Unique Line Document Rev-D 1-18_N82 bezel (new fixture)flowchart--- 1029_B2B4 machine estimation_B250+B425_V0 2(with MAG) 7 2" xfId="6912"/>
    <cellStyle name="___LH P62 AM Unique Line Document Rev-D 1-18_N82 bezel (new fixture)flowchart--- 1029_B2B4 machine estimation_B250+B425_V0 2(with MAG) 8" xfId="6913"/>
    <cellStyle name="___LH P62 AM Unique Line Document Rev-D 1-18_N82 bezel (new fixture)flowchart--- 1029_B2B4 machine estimation_B250+B425_V0 2(with MAG) 8 2" xfId="6914"/>
    <cellStyle name="___LH P62 AM Unique Line Document Rev-D 1-18_N82 bezel (new fixture)flowchart--- 1029_B2B4 machine estimation_B250+B425_V0 2(with MAG) 9" xfId="6915"/>
    <cellStyle name="___LH P62 AM Unique Line Document Rev-D 1-18_N82 bezel (new fixture)flowchart--- 1029_B2B4 machine list_0412" xfId="6916"/>
    <cellStyle name="___LH P62 AM Unique Line Document Rev-D 1-18_N82 bezel (new fixture)flowchart--- 1029_B2B4 machine list_0412 2" xfId="6917"/>
    <cellStyle name="___LH P62 AM Unique Line Document Rev-D 1-18_N82 bezel (new fixture)flowchart--- 1029_B2B4 machine list_0412 2 2" xfId="6918"/>
    <cellStyle name="___LH P62 AM Unique Line Document Rev-D 1-18_N82 bezel (new fixture)flowchart--- 1029_B2B4 machine list_0412 3" xfId="6919"/>
    <cellStyle name="___LH P62 AM Unique Line Document Rev-D 1-18_N82 bezel (new fixture)flowchart--- 1029_B2B4 machine list_0412 3 2" xfId="6920"/>
    <cellStyle name="___LH P62 AM Unique Line Document Rev-D 1-18_N82 bezel (new fixture)flowchart--- 1029_B2B4 machine list_0412 4" xfId="6921"/>
    <cellStyle name="___LH P62 AM Unique Line Document Rev-D 1-18_N82 bezel (new fixture)flowchart--- 1029_B2B4 machine list_0412 4 2" xfId="6922"/>
    <cellStyle name="___LH P62 AM Unique Line Document Rev-D 1-18_N82 bezel (new fixture)flowchart--- 1029_B2B4 machine list_0412 5" xfId="6923"/>
    <cellStyle name="___LH P62 AM Unique Line Document Rev-D 1-18_N82 bezel (new fixture)flowchart--- 1029_B2B4 machine list_0412 5 2" xfId="6924"/>
    <cellStyle name="___LH P62 AM Unique Line Document Rev-D 1-18_N82 bezel (new fixture)flowchart--- 1029_B2B4 machine list_0412 6" xfId="6925"/>
    <cellStyle name="___LH P62 AM Unique Line Document Rev-D 1-18_N82 bezel (new fixture)flowchart--- 1029_B2B4 machine list_0412 6 2" xfId="6926"/>
    <cellStyle name="___LH P62 AM Unique Line Document Rev-D 1-18_N82 bezel (new fixture)flowchart--- 1029_B2B4 machine list_0412 7" xfId="6927"/>
    <cellStyle name="___LH P62 AM Unique Line Document Rev-D 1-18_N82 bezel (new fixture)flowchart--- 1029_B2B4 machine list_0412 7 2" xfId="6928"/>
    <cellStyle name="___LH P62 AM Unique Line Document Rev-D 1-18_N82 bezel (new fixture)flowchart--- 1029_B2B4 machine list_0412 8" xfId="6929"/>
    <cellStyle name="___LH P62 AM Unique Line Document Rev-D 1-18_N82 bezel (new fixture)flowchart--- 1029_B2B4 machine list_0412 8 2" xfId="6930"/>
    <cellStyle name="___LH P62 AM Unique Line Document Rev-D 1-18_N82 bezel (new fixture)flowchart--- 1029_B2B4 machine list_0412 9" xfId="6931"/>
    <cellStyle name="___LH P62 AM Unique Line Document Rev-D 1-18_N82 bezel (new fixture)flowchart--- 1029_N90 N94 machine list_0414V01" xfId="6932"/>
    <cellStyle name="___LH P62 AM Unique Line Document Rev-D 1-18_N82 bezel (new fixture)flowchart--- 1029_N90 N94 machine list_0414V01 2" xfId="6933"/>
    <cellStyle name="___LH P62 AM Unique Line Document Rev-D 1-18_N82 bezel (new fixture)flowchart--- 1029_N90 N94 machine list_0414V01 2 2" xfId="6934"/>
    <cellStyle name="___LH P62 AM Unique Line Document Rev-D 1-18_N82 bezel (new fixture)flowchart--- 1029_N90 N94 machine list_0414V01 3" xfId="6935"/>
    <cellStyle name="___LH P62 AM Unique Line Document Rev-D 1-18_N82 bezel (new fixture)flowchart--- 1029_N90 N94 machine list_0414V01 3 2" xfId="6936"/>
    <cellStyle name="___LH P62 AM Unique Line Document Rev-D 1-18_N82 bezel (new fixture)flowchart--- 1029_N90 N94 machine list_0414V01 4" xfId="6937"/>
    <cellStyle name="___LH P62 AM Unique Line Document Rev-D 1-18_N82 bezel (new fixture)flowchart--- 1029_N90 N94 machine list_0414V01 4 2" xfId="6938"/>
    <cellStyle name="___LH P62 AM Unique Line Document Rev-D 1-18_N82 bezel (new fixture)flowchart--- 1029_N90 N94 machine list_0414V01 5" xfId="6939"/>
    <cellStyle name="___LH P62 AM Unique Line Document Rev-D 1-18_N82 bezel (new fixture)flowchart--- 1029_N90 N94 machine list_0414V01 5 2" xfId="6940"/>
    <cellStyle name="___LH P62 AM Unique Line Document Rev-D 1-18_N82 bezel (new fixture)flowchart--- 1029_N90 N94 machine list_0414V01 6" xfId="6941"/>
    <cellStyle name="___LH P62 AM Unique Line Document Rev-D 1-18_N82 bezel (new fixture)flowchart--- 1029_N90 N94 machine list_0414V01 6 2" xfId="6942"/>
    <cellStyle name="___LH P62 AM Unique Line Document Rev-D 1-18_N82 bezel (new fixture)flowchart--- 1029_N90 N94 machine list_0414V01 7" xfId="6943"/>
    <cellStyle name="___LH P62 AM Unique Line Document Rev-D 1-18_N82 bezel (new fixture)flowchart--- 1029_N90 N94 machine list_0414V01 7 2" xfId="6944"/>
    <cellStyle name="___LH P62 AM Unique Line Document Rev-D 1-18_N82 bezel (new fixture)flowchart--- 1029_N90 N94 machine list_0414V01 8" xfId="6945"/>
    <cellStyle name="___LH P62 AM Unique Line Document Rev-D 1-18_N82 bezel (new fixture)flowchart--- 1029_N90 N94 machine list_0414V01 8 2" xfId="6946"/>
    <cellStyle name="___LH P62 AM Unique Line Document Rev-D 1-18_N82 bezel (new fixture)flowchart--- 1029_N90 N94 machine list_0414V01 9" xfId="6947"/>
    <cellStyle name="___LH P62 AM Unique Line Document Rev-D 1-18_N82 bezel (new fixture)flowchart--- 1029_N90 N94 machine list_0414V01-Apple" xfId="6948"/>
    <cellStyle name="___LH P62 AM Unique Line Document Rev-D 1-18_N82 bezel (new fixture)flowchart--- 1029_N90 N94 machine list_0414V01-Apple 2" xfId="6949"/>
    <cellStyle name="___LH P62 AM Unique Line Document Rev-D 1-18_N82 bezel (new fixture)flowchart--- 1029_N90 N94 machine list_0414V01-Apple 2 2" xfId="6950"/>
    <cellStyle name="___LH P62 AM Unique Line Document Rev-D 1-18_N82 bezel (new fixture)flowchart--- 1029_N90 N94 machine list_0414V01-Apple 3" xfId="6951"/>
    <cellStyle name="___LH P62 AM Unique Line Document Rev-D 1-18_N82 bezel (new fixture)flowchart--- 1029_N90 N94 machine list_0414V01-Apple 3 2" xfId="6952"/>
    <cellStyle name="___LH P62 AM Unique Line Document Rev-D 1-18_N82 bezel (new fixture)flowchart--- 1029_N90 N94 machine list_0414V01-Apple 4" xfId="6953"/>
    <cellStyle name="___LH P62 AM Unique Line Document Rev-D 1-18_N82 bezel (new fixture)flowchart--- 1029_N90 N94 machine list_0414V01-Apple 4 2" xfId="6954"/>
    <cellStyle name="___LH P62 AM Unique Line Document Rev-D 1-18_N82 bezel (new fixture)flowchart--- 1029_N90 N94 machine list_0414V01-Apple 5" xfId="6955"/>
    <cellStyle name="___LH P62 AM Unique Line Document Rev-D 1-18_N82 bezel (new fixture)flowchart--- 1029_N90 N94 machine list_0414V01-Apple 5 2" xfId="6956"/>
    <cellStyle name="___LH P62 AM Unique Line Document Rev-D 1-18_N82 bezel (new fixture)flowchart--- 1029_N90 N94 machine list_0414V01-Apple 6" xfId="6957"/>
    <cellStyle name="___LH P62 AM Unique Line Document Rev-D 1-18_N82 bezel (new fixture)flowchart--- 1029_N90 N94 machine list_0414V01-Apple 6 2" xfId="6958"/>
    <cellStyle name="___LH P62 AM Unique Line Document Rev-D 1-18_N82 bezel (new fixture)flowchart--- 1029_N90 N94 machine list_0414V01-Apple 7" xfId="6959"/>
    <cellStyle name="___LH P62 AM Unique Line Document Rev-D 1-18_N82 bezel (new fixture)flowchart--- 1029_N90 N94 machine list_0414V01-Apple 7 2" xfId="6960"/>
    <cellStyle name="___LH P62 AM Unique Line Document Rev-D 1-18_N82 bezel (new fixture)flowchart--- 1029_N90 N94 machine list_0414V01-Apple 8" xfId="6961"/>
    <cellStyle name="___LH P62 AM Unique Line Document Rev-D 1-18_N82 bezel (new fixture)flowchart--- 1029_N90 N94 machine list_0414V01-Apple 8 2" xfId="6962"/>
    <cellStyle name="___LH P62 AM Unique Line Document Rev-D 1-18_N82 bezel (new fixture)flowchart--- 1029_N90 N94 machine list_0414V01-Apple 9" xfId="6963"/>
    <cellStyle name="___LH P62 AM Unique Line Document Rev-D 1-18_N82 bezel (new fixture)flowchart--- 1029_N90 N94 machine list_20110415V02-Apple" xfId="6964"/>
    <cellStyle name="___LH P62 AM Unique Line Document Rev-D 1-18_N82 bezel (new fixture)flowchart--- 1029_N90 N94 machine list_20110415V02-Apple 2" xfId="6965"/>
    <cellStyle name="___LH P62 AM Unique Line Document Rev-D 1-18_N82 bezel (new fixture)flowchart--- 1029_N90 N94 machine list_20110415V02-Apple 2 2" xfId="6966"/>
    <cellStyle name="___LH P62 AM Unique Line Document Rev-D 1-18_N82 bezel (new fixture)flowchart--- 1029_N90 N94 machine list_20110415V02-Apple 3" xfId="6967"/>
    <cellStyle name="___LH P62 AM Unique Line Document Rev-D 1-18_N82 bezel (new fixture)flowchart--- 1029_N90 N94 machine list_20110415V02-Apple 3 2" xfId="6968"/>
    <cellStyle name="___LH P62 AM Unique Line Document Rev-D 1-18_N82 bezel (new fixture)flowchart--- 1029_N90 N94 machine list_20110415V02-Apple 4" xfId="6969"/>
    <cellStyle name="___LH P62 AM Unique Line Document Rev-D 1-18_N82 bezel (new fixture)flowchart--- 1029_N90 N94 machine list_20110415V02-Apple 4 2" xfId="6970"/>
    <cellStyle name="___LH P62 AM Unique Line Document Rev-D 1-18_N82 bezel (new fixture)flowchart--- 1029_N90 N94 machine list_20110415V02-Apple 5" xfId="6971"/>
    <cellStyle name="___LH P62 AM Unique Line Document Rev-D 1-18_N82 bezel (new fixture)flowchart--- 1029_N90 N94 machine list_20110415V02-Apple 5 2" xfId="6972"/>
    <cellStyle name="___LH P62 AM Unique Line Document Rev-D 1-18_N82 bezel (new fixture)flowchart--- 1029_N90 N94 machine list_20110415V02-Apple 6" xfId="6973"/>
    <cellStyle name="___LH P62 AM Unique Line Document Rev-D 1-18_N82 bezel (new fixture)flowchart--- 1029_N90 N94 machine list_20110415V02-Apple 6 2" xfId="6974"/>
    <cellStyle name="___LH P62 AM Unique Line Document Rev-D 1-18_N82 bezel (new fixture)flowchart--- 1029_N90 N94 machine list_20110415V02-Apple 7" xfId="6975"/>
    <cellStyle name="___LH P62 AM Unique Line Document Rev-D 1-18_N82 bezel (new fixture)flowchart--- 1029_N90 N94 machine list_20110415V02-Apple 7 2" xfId="6976"/>
    <cellStyle name="___LH P62 AM Unique Line Document Rev-D 1-18_N82 bezel (new fixture)flowchart--- 1029_N90 N94 machine list_20110415V02-Apple 8" xfId="6977"/>
    <cellStyle name="___LH P62 AM Unique Line Document Rev-D 1-18_N82 bezel (new fixture)flowchart--- 1029_N90 N94 machine list_20110415V02-Apple 8 2" xfId="6978"/>
    <cellStyle name="___LH P62 AM Unique Line Document Rev-D 1-18_N82 bezel (new fixture)flowchart--- 1029_N90 N94 machine list_20110415V02-Apple 9" xfId="6979"/>
    <cellStyle name="___LH P62 AM Unique Line Document Rev-D 1-18_N82 bezel (new fixture)flowchart--- 1029_N90 N94 machine list_20110415V03-Apple" xfId="6980"/>
    <cellStyle name="___LH P62 AM Unique Line Document Rev-D 1-18_N82 bezel (new fixture)flowchart--- 1029_N90 N94 machine list_20110415V03-Apple 2" xfId="6981"/>
    <cellStyle name="___LH P62 AM Unique Line Document Rev-D 1-18_N82 bezel (new fixture)flowchart--- 1029_N90 N94 machine list_20110415V03-Apple 2 2" xfId="6982"/>
    <cellStyle name="___LH P62 AM Unique Line Document Rev-D 1-18_N82 bezel (new fixture)flowchart--- 1029_N90 N94 machine list_20110415V03-Apple 3" xfId="6983"/>
    <cellStyle name="___LH P62 AM Unique Line Document Rev-D 1-18_N82 bezel (new fixture)flowchart--- 1029_N90 N94 machine list_20110415V03-Apple 3 2" xfId="6984"/>
    <cellStyle name="___LH P62 AM Unique Line Document Rev-D 1-18_N82 bezel (new fixture)flowchart--- 1029_N90 N94 machine list_20110415V03-Apple 4" xfId="6985"/>
    <cellStyle name="___LH P62 AM Unique Line Document Rev-D 1-18_N82 bezel (new fixture)flowchart--- 1029_N90 N94 machine list_20110415V03-Apple 4 2" xfId="6986"/>
    <cellStyle name="___LH P62 AM Unique Line Document Rev-D 1-18_N82 bezel (new fixture)flowchart--- 1029_N90 N94 machine list_20110415V03-Apple 5" xfId="6987"/>
    <cellStyle name="___LH P62 AM Unique Line Document Rev-D 1-18_N82 bezel (new fixture)flowchart--- 1029_N90 N94 machine list_20110415V03-Apple 5 2" xfId="6988"/>
    <cellStyle name="___LH P62 AM Unique Line Document Rev-D 1-18_N82 bezel (new fixture)flowchart--- 1029_N90 N94 machine list_20110415V03-Apple 6" xfId="6989"/>
    <cellStyle name="___LH P62 AM Unique Line Document Rev-D 1-18_N82 bezel (new fixture)flowchart--- 1029_N90 N94 machine list_20110415V03-Apple 6 2" xfId="6990"/>
    <cellStyle name="___LH P62 AM Unique Line Document Rev-D 1-18_N82 bezel (new fixture)flowchart--- 1029_N90 N94 machine list_20110415V03-Apple 7" xfId="6991"/>
    <cellStyle name="___LH P62 AM Unique Line Document Rev-D 1-18_N82 bezel (new fixture)flowchart--- 1029_N90 N94 machine list_20110415V03-Apple 7 2" xfId="6992"/>
    <cellStyle name="___LH P62 AM Unique Line Document Rev-D 1-18_N82 bezel (new fixture)flowchart--- 1029_N90 N94 machine list_20110415V03-Apple 8" xfId="6993"/>
    <cellStyle name="___LH P62 AM Unique Line Document Rev-D 1-18_N82 bezel (new fixture)flowchart--- 1029_N90 N94 machine list_20110415V03-Apple 8 2" xfId="6994"/>
    <cellStyle name="___LH P62 AM Unique Line Document Rev-D 1-18_N82 bezel (new fixture)flowchart--- 1029_N90 N94 machine list_20110415V03-Apple 9" xfId="6995"/>
    <cellStyle name="___LH P62 AM Unique Line Document Rev-D 1-18_N82 bezel (new fixture)flowchart--- 1120" xfId="6996"/>
    <cellStyle name="___LH P62 AM Unique Line Document Rev-D 1-18_N82 bezel (new fixture)flowchart--- 1120 2" xfId="6997"/>
    <cellStyle name="___LH P62 AM Unique Line Document Rev-D 1-18_N82 bezel (new fixture)flowchart--- 1120 2 2" xfId="6998"/>
    <cellStyle name="___LH P62 AM Unique Line Document Rev-D 1-18_N82 bezel (new fixture)flowchart--- 1120 3" xfId="6999"/>
    <cellStyle name="___LH P62 AM Unique Line Document Rev-D 1-18_N82 bezel (new fixture)flowchart--- 1120 3 2" xfId="7000"/>
    <cellStyle name="___LH P62 AM Unique Line Document Rev-D 1-18_N82 bezel (new fixture)flowchart--- 1120 4" xfId="7001"/>
    <cellStyle name="___LH P62 AM Unique Line Document Rev-D 1-18_N82 bezel (new fixture)flowchart--- 1120 4 2" xfId="7002"/>
    <cellStyle name="___LH P62 AM Unique Line Document Rev-D 1-18_N82 bezel (new fixture)flowchart--- 1120 5" xfId="7003"/>
    <cellStyle name="___LH P62 AM Unique Line Document Rev-D 1-18_N82 bezel (new fixture)flowchart--- 1120 5 2" xfId="7004"/>
    <cellStyle name="___LH P62 AM Unique Line Document Rev-D 1-18_N82 bezel (new fixture)flowchart--- 1120 6" xfId="7005"/>
    <cellStyle name="___LH P62 AM Unique Line Document Rev-D 1-18_N82 bezel (new fixture)flowchart--- 1120 6 2" xfId="7006"/>
    <cellStyle name="___LH P62 AM Unique Line Document Rev-D 1-18_N82 bezel (new fixture)flowchart--- 1120 7" xfId="7007"/>
    <cellStyle name="___LH P62 AM Unique Line Document Rev-D 1-18_N82 bezel (new fixture)flowchart--- 1120 7 2" xfId="7008"/>
    <cellStyle name="___LH P62 AM Unique Line Document Rev-D 1-18_N82 bezel (new fixture)flowchart--- 1120 8" xfId="7009"/>
    <cellStyle name="___LH P62 AM Unique Line Document Rev-D 1-18_N82 bezel (new fixture)flowchart--- 1120 8 2" xfId="7010"/>
    <cellStyle name="___LH P62 AM Unique Line Document Rev-D 1-18_N82 bezel (new fixture)flowchart--- 1120 9" xfId="7011"/>
    <cellStyle name="___LH P62 AM Unique Line Document Rev-D 1-18_N82 bezel (new fixture)flowchart--- 1120_B2B4 machine estimation_B250+B425_V0 2(with MAG)" xfId="7012"/>
    <cellStyle name="___LH P62 AM Unique Line Document Rev-D 1-18_N82 bezel (new fixture)flowchart--- 1120_B2B4 machine estimation_B250+B425_V0 2(with MAG) 2" xfId="7013"/>
    <cellStyle name="___LH P62 AM Unique Line Document Rev-D 1-18_N82 bezel (new fixture)flowchart--- 1120_B2B4 machine estimation_B250+B425_V0 2(with MAG) 2 2" xfId="7014"/>
    <cellStyle name="___LH P62 AM Unique Line Document Rev-D 1-18_N82 bezel (new fixture)flowchart--- 1120_B2B4 machine estimation_B250+B425_V0 2(with MAG) 3" xfId="7015"/>
    <cellStyle name="___LH P62 AM Unique Line Document Rev-D 1-18_N82 bezel (new fixture)flowchart--- 1120_B2B4 machine estimation_B250+B425_V0 2(with MAG) 3 2" xfId="7016"/>
    <cellStyle name="___LH P62 AM Unique Line Document Rev-D 1-18_N82 bezel (new fixture)flowchart--- 1120_B2B4 machine estimation_B250+B425_V0 2(with MAG) 4" xfId="7017"/>
    <cellStyle name="___LH P62 AM Unique Line Document Rev-D 1-18_N82 bezel (new fixture)flowchart--- 1120_B2B4 machine estimation_B250+B425_V0 2(with MAG) 4 2" xfId="7018"/>
    <cellStyle name="___LH P62 AM Unique Line Document Rev-D 1-18_N82 bezel (new fixture)flowchart--- 1120_B2B4 machine estimation_B250+B425_V0 2(with MAG) 5" xfId="7019"/>
    <cellStyle name="___LH P62 AM Unique Line Document Rev-D 1-18_N82 bezel (new fixture)flowchart--- 1120_B2B4 machine estimation_B250+B425_V0 2(with MAG) 5 2" xfId="7020"/>
    <cellStyle name="___LH P62 AM Unique Line Document Rev-D 1-18_N82 bezel (new fixture)flowchart--- 1120_B2B4 machine estimation_B250+B425_V0 2(with MAG) 6" xfId="7021"/>
    <cellStyle name="___LH P62 AM Unique Line Document Rev-D 1-18_N82 bezel (new fixture)flowchart--- 1120_B2B4 machine estimation_B250+B425_V0 2(with MAG) 6 2" xfId="7022"/>
    <cellStyle name="___LH P62 AM Unique Line Document Rev-D 1-18_N82 bezel (new fixture)flowchart--- 1120_B2B4 machine estimation_B250+B425_V0 2(with MAG) 7" xfId="7023"/>
    <cellStyle name="___LH P62 AM Unique Line Document Rev-D 1-18_N82 bezel (new fixture)flowchart--- 1120_B2B4 machine estimation_B250+B425_V0 2(with MAG) 7 2" xfId="7024"/>
    <cellStyle name="___LH P62 AM Unique Line Document Rev-D 1-18_N82 bezel (new fixture)flowchart--- 1120_B2B4 machine estimation_B250+B425_V0 2(with MAG) 8" xfId="7025"/>
    <cellStyle name="___LH P62 AM Unique Line Document Rev-D 1-18_N82 bezel (new fixture)flowchart--- 1120_B2B4 machine estimation_B250+B425_V0 2(with MAG) 8 2" xfId="7026"/>
    <cellStyle name="___LH P62 AM Unique Line Document Rev-D 1-18_N82 bezel (new fixture)flowchart--- 1120_B2B4 machine estimation_B250+B425_V0 2(with MAG) 9" xfId="7027"/>
    <cellStyle name="___LH P62 AM Unique Line Document Rev-D 1-18_N82 bezel (new fixture)flowchart--- 1120_B2B4 machine list_0412" xfId="7028"/>
    <cellStyle name="___LH P62 AM Unique Line Document Rev-D 1-18_N82 bezel (new fixture)flowchart--- 1120_B2B4 machine list_0412 2" xfId="7029"/>
    <cellStyle name="___LH P62 AM Unique Line Document Rev-D 1-18_N82 bezel (new fixture)flowchart--- 1120_B2B4 machine list_0412 2 2" xfId="7030"/>
    <cellStyle name="___LH P62 AM Unique Line Document Rev-D 1-18_N82 bezel (new fixture)flowchart--- 1120_B2B4 machine list_0412 3" xfId="7031"/>
    <cellStyle name="___LH P62 AM Unique Line Document Rev-D 1-18_N82 bezel (new fixture)flowchart--- 1120_B2B4 machine list_0412 3 2" xfId="7032"/>
    <cellStyle name="___LH P62 AM Unique Line Document Rev-D 1-18_N82 bezel (new fixture)flowchart--- 1120_B2B4 machine list_0412 4" xfId="7033"/>
    <cellStyle name="___LH P62 AM Unique Line Document Rev-D 1-18_N82 bezel (new fixture)flowchart--- 1120_B2B4 machine list_0412 4 2" xfId="7034"/>
    <cellStyle name="___LH P62 AM Unique Line Document Rev-D 1-18_N82 bezel (new fixture)flowchart--- 1120_B2B4 machine list_0412 5" xfId="7035"/>
    <cellStyle name="___LH P62 AM Unique Line Document Rev-D 1-18_N82 bezel (new fixture)flowchart--- 1120_B2B4 machine list_0412 5 2" xfId="7036"/>
    <cellStyle name="___LH P62 AM Unique Line Document Rev-D 1-18_N82 bezel (new fixture)flowchart--- 1120_B2B4 machine list_0412 6" xfId="7037"/>
    <cellStyle name="___LH P62 AM Unique Line Document Rev-D 1-18_N82 bezel (new fixture)flowchart--- 1120_B2B4 machine list_0412 6 2" xfId="7038"/>
    <cellStyle name="___LH P62 AM Unique Line Document Rev-D 1-18_N82 bezel (new fixture)flowchart--- 1120_B2B4 machine list_0412 7" xfId="7039"/>
    <cellStyle name="___LH P62 AM Unique Line Document Rev-D 1-18_N82 bezel (new fixture)flowchart--- 1120_B2B4 machine list_0412 7 2" xfId="7040"/>
    <cellStyle name="___LH P62 AM Unique Line Document Rev-D 1-18_N82 bezel (new fixture)flowchart--- 1120_B2B4 machine list_0412 8" xfId="7041"/>
    <cellStyle name="___LH P62 AM Unique Line Document Rev-D 1-18_N82 bezel (new fixture)flowchart--- 1120_B2B4 machine list_0412 8 2" xfId="7042"/>
    <cellStyle name="___LH P62 AM Unique Line Document Rev-D 1-18_N82 bezel (new fixture)flowchart--- 1120_B2B4 machine list_0412 9" xfId="7043"/>
    <cellStyle name="___LH P62 AM Unique Line Document Rev-D 1-18_N82 bezel (new fixture)flowchart--- 1120_N90 N94 machine list_0414V01" xfId="7044"/>
    <cellStyle name="___LH P62 AM Unique Line Document Rev-D 1-18_N82 bezel (new fixture)flowchart--- 1120_N90 N94 machine list_0414V01 2" xfId="7045"/>
    <cellStyle name="___LH P62 AM Unique Line Document Rev-D 1-18_N82 bezel (new fixture)flowchart--- 1120_N90 N94 machine list_0414V01 2 2" xfId="7046"/>
    <cellStyle name="___LH P62 AM Unique Line Document Rev-D 1-18_N82 bezel (new fixture)flowchart--- 1120_N90 N94 machine list_0414V01 3" xfId="7047"/>
    <cellStyle name="___LH P62 AM Unique Line Document Rev-D 1-18_N82 bezel (new fixture)flowchart--- 1120_N90 N94 machine list_0414V01 3 2" xfId="7048"/>
    <cellStyle name="___LH P62 AM Unique Line Document Rev-D 1-18_N82 bezel (new fixture)flowchart--- 1120_N90 N94 machine list_0414V01 4" xfId="7049"/>
    <cellStyle name="___LH P62 AM Unique Line Document Rev-D 1-18_N82 bezel (new fixture)flowchart--- 1120_N90 N94 machine list_0414V01 4 2" xfId="7050"/>
    <cellStyle name="___LH P62 AM Unique Line Document Rev-D 1-18_N82 bezel (new fixture)flowchart--- 1120_N90 N94 machine list_0414V01 5" xfId="7051"/>
    <cellStyle name="___LH P62 AM Unique Line Document Rev-D 1-18_N82 bezel (new fixture)flowchart--- 1120_N90 N94 machine list_0414V01 5 2" xfId="7052"/>
    <cellStyle name="___LH P62 AM Unique Line Document Rev-D 1-18_N82 bezel (new fixture)flowchart--- 1120_N90 N94 machine list_0414V01 6" xfId="7053"/>
    <cellStyle name="___LH P62 AM Unique Line Document Rev-D 1-18_N82 bezel (new fixture)flowchart--- 1120_N90 N94 machine list_0414V01 6 2" xfId="7054"/>
    <cellStyle name="___LH P62 AM Unique Line Document Rev-D 1-18_N82 bezel (new fixture)flowchart--- 1120_N90 N94 machine list_0414V01 7" xfId="7055"/>
    <cellStyle name="___LH P62 AM Unique Line Document Rev-D 1-18_N82 bezel (new fixture)flowchart--- 1120_N90 N94 machine list_0414V01 7 2" xfId="7056"/>
    <cellStyle name="___LH P62 AM Unique Line Document Rev-D 1-18_N82 bezel (new fixture)flowchart--- 1120_N90 N94 machine list_0414V01 8" xfId="7057"/>
    <cellStyle name="___LH P62 AM Unique Line Document Rev-D 1-18_N82 bezel (new fixture)flowchart--- 1120_N90 N94 machine list_0414V01 8 2" xfId="7058"/>
    <cellStyle name="___LH P62 AM Unique Line Document Rev-D 1-18_N82 bezel (new fixture)flowchart--- 1120_N90 N94 machine list_0414V01 9" xfId="7059"/>
    <cellStyle name="___LH P62 AM Unique Line Document Rev-D 1-18_N82 bezel (new fixture)flowchart--- 1120_N90 N94 machine list_0414V01-Apple" xfId="7060"/>
    <cellStyle name="___LH P62 AM Unique Line Document Rev-D 1-18_N82 bezel (new fixture)flowchart--- 1120_N90 N94 machine list_0414V01-Apple 2" xfId="7061"/>
    <cellStyle name="___LH P62 AM Unique Line Document Rev-D 1-18_N82 bezel (new fixture)flowchart--- 1120_N90 N94 machine list_0414V01-Apple 2 2" xfId="7062"/>
    <cellStyle name="___LH P62 AM Unique Line Document Rev-D 1-18_N82 bezel (new fixture)flowchart--- 1120_N90 N94 machine list_0414V01-Apple 3" xfId="7063"/>
    <cellStyle name="___LH P62 AM Unique Line Document Rev-D 1-18_N82 bezel (new fixture)flowchart--- 1120_N90 N94 machine list_0414V01-Apple 3 2" xfId="7064"/>
    <cellStyle name="___LH P62 AM Unique Line Document Rev-D 1-18_N82 bezel (new fixture)flowchart--- 1120_N90 N94 machine list_0414V01-Apple 4" xfId="7065"/>
    <cellStyle name="___LH P62 AM Unique Line Document Rev-D 1-18_N82 bezel (new fixture)flowchart--- 1120_N90 N94 machine list_0414V01-Apple 4 2" xfId="7066"/>
    <cellStyle name="___LH P62 AM Unique Line Document Rev-D 1-18_N82 bezel (new fixture)flowchart--- 1120_N90 N94 machine list_0414V01-Apple 5" xfId="7067"/>
    <cellStyle name="___LH P62 AM Unique Line Document Rev-D 1-18_N82 bezel (new fixture)flowchart--- 1120_N90 N94 machine list_0414V01-Apple 5 2" xfId="7068"/>
    <cellStyle name="___LH P62 AM Unique Line Document Rev-D 1-18_N82 bezel (new fixture)flowchart--- 1120_N90 N94 machine list_0414V01-Apple 6" xfId="7069"/>
    <cellStyle name="___LH P62 AM Unique Line Document Rev-D 1-18_N82 bezel (new fixture)flowchart--- 1120_N90 N94 machine list_0414V01-Apple 6 2" xfId="7070"/>
    <cellStyle name="___LH P62 AM Unique Line Document Rev-D 1-18_N82 bezel (new fixture)flowchart--- 1120_N90 N94 machine list_0414V01-Apple 7" xfId="7071"/>
    <cellStyle name="___LH P62 AM Unique Line Document Rev-D 1-18_N82 bezel (new fixture)flowchart--- 1120_N90 N94 machine list_0414V01-Apple 7 2" xfId="7072"/>
    <cellStyle name="___LH P62 AM Unique Line Document Rev-D 1-18_N82 bezel (new fixture)flowchart--- 1120_N90 N94 machine list_0414V01-Apple 8" xfId="7073"/>
    <cellStyle name="___LH P62 AM Unique Line Document Rev-D 1-18_N82 bezel (new fixture)flowchart--- 1120_N90 N94 machine list_0414V01-Apple 8 2" xfId="7074"/>
    <cellStyle name="___LH P62 AM Unique Line Document Rev-D 1-18_N82 bezel (new fixture)flowchart--- 1120_N90 N94 machine list_0414V01-Apple 9" xfId="7075"/>
    <cellStyle name="___LH P62 AM Unique Line Document Rev-D 1-18_N82 bezel (new fixture)flowchart--- 1120_N90 N94 machine list_20110415V02-Apple" xfId="7076"/>
    <cellStyle name="___LH P62 AM Unique Line Document Rev-D 1-18_N82 bezel (new fixture)flowchart--- 1120_N90 N94 machine list_20110415V02-Apple 2" xfId="7077"/>
    <cellStyle name="___LH P62 AM Unique Line Document Rev-D 1-18_N82 bezel (new fixture)flowchart--- 1120_N90 N94 machine list_20110415V02-Apple 2 2" xfId="7078"/>
    <cellStyle name="___LH P62 AM Unique Line Document Rev-D 1-18_N82 bezel (new fixture)flowchart--- 1120_N90 N94 machine list_20110415V02-Apple 3" xfId="7079"/>
    <cellStyle name="___LH P62 AM Unique Line Document Rev-D 1-18_N82 bezel (new fixture)flowchart--- 1120_N90 N94 machine list_20110415V02-Apple 3 2" xfId="7080"/>
    <cellStyle name="___LH P62 AM Unique Line Document Rev-D 1-18_N82 bezel (new fixture)flowchart--- 1120_N90 N94 machine list_20110415V02-Apple 4" xfId="7081"/>
    <cellStyle name="___LH P62 AM Unique Line Document Rev-D 1-18_N82 bezel (new fixture)flowchart--- 1120_N90 N94 machine list_20110415V02-Apple 4 2" xfId="7082"/>
    <cellStyle name="___LH P62 AM Unique Line Document Rev-D 1-18_N82 bezel (new fixture)flowchart--- 1120_N90 N94 machine list_20110415V02-Apple 5" xfId="7083"/>
    <cellStyle name="___LH P62 AM Unique Line Document Rev-D 1-18_N82 bezel (new fixture)flowchart--- 1120_N90 N94 machine list_20110415V02-Apple 5 2" xfId="7084"/>
    <cellStyle name="___LH P62 AM Unique Line Document Rev-D 1-18_N82 bezel (new fixture)flowchart--- 1120_N90 N94 machine list_20110415V02-Apple 6" xfId="7085"/>
    <cellStyle name="___LH P62 AM Unique Line Document Rev-D 1-18_N82 bezel (new fixture)flowchart--- 1120_N90 N94 machine list_20110415V02-Apple 6 2" xfId="7086"/>
    <cellStyle name="___LH P62 AM Unique Line Document Rev-D 1-18_N82 bezel (new fixture)flowchart--- 1120_N90 N94 machine list_20110415V02-Apple 7" xfId="7087"/>
    <cellStyle name="___LH P62 AM Unique Line Document Rev-D 1-18_N82 bezel (new fixture)flowchart--- 1120_N90 N94 machine list_20110415V02-Apple 7 2" xfId="7088"/>
    <cellStyle name="___LH P62 AM Unique Line Document Rev-D 1-18_N82 bezel (new fixture)flowchart--- 1120_N90 N94 machine list_20110415V02-Apple 8" xfId="7089"/>
    <cellStyle name="___LH P62 AM Unique Line Document Rev-D 1-18_N82 bezel (new fixture)flowchart--- 1120_N90 N94 machine list_20110415V02-Apple 8 2" xfId="7090"/>
    <cellStyle name="___LH P62 AM Unique Line Document Rev-D 1-18_N82 bezel (new fixture)flowchart--- 1120_N90 N94 machine list_20110415V02-Apple 9" xfId="7091"/>
    <cellStyle name="___LH P62 AM Unique Line Document Rev-D 1-18_N82 bezel (new fixture)flowchart--- 1120_N90 N94 machine list_20110415V03-Apple" xfId="7092"/>
    <cellStyle name="___LH P62 AM Unique Line Document Rev-D 1-18_N82 bezel (new fixture)flowchart--- 1120_N90 N94 machine list_20110415V03-Apple 2" xfId="7093"/>
    <cellStyle name="___LH P62 AM Unique Line Document Rev-D 1-18_N82 bezel (new fixture)flowchart--- 1120_N90 N94 machine list_20110415V03-Apple 2 2" xfId="7094"/>
    <cellStyle name="___LH P62 AM Unique Line Document Rev-D 1-18_N82 bezel (new fixture)flowchart--- 1120_N90 N94 machine list_20110415V03-Apple 3" xfId="7095"/>
    <cellStyle name="___LH P62 AM Unique Line Document Rev-D 1-18_N82 bezel (new fixture)flowchart--- 1120_N90 N94 machine list_20110415V03-Apple 3 2" xfId="7096"/>
    <cellStyle name="___LH P62 AM Unique Line Document Rev-D 1-18_N82 bezel (new fixture)flowchart--- 1120_N90 N94 machine list_20110415V03-Apple 4" xfId="7097"/>
    <cellStyle name="___LH P62 AM Unique Line Document Rev-D 1-18_N82 bezel (new fixture)flowchart--- 1120_N90 N94 machine list_20110415V03-Apple 4 2" xfId="7098"/>
    <cellStyle name="___LH P62 AM Unique Line Document Rev-D 1-18_N82 bezel (new fixture)flowchart--- 1120_N90 N94 machine list_20110415V03-Apple 5" xfId="7099"/>
    <cellStyle name="___LH P62 AM Unique Line Document Rev-D 1-18_N82 bezel (new fixture)flowchart--- 1120_N90 N94 machine list_20110415V03-Apple 5 2" xfId="7100"/>
    <cellStyle name="___LH P62 AM Unique Line Document Rev-D 1-18_N82 bezel (new fixture)flowchart--- 1120_N90 N94 machine list_20110415V03-Apple 6" xfId="7101"/>
    <cellStyle name="___LH P62 AM Unique Line Document Rev-D 1-18_N82 bezel (new fixture)flowchart--- 1120_N90 N94 machine list_20110415V03-Apple 6 2" xfId="7102"/>
    <cellStyle name="___LH P62 AM Unique Line Document Rev-D 1-18_N82 bezel (new fixture)flowchart--- 1120_N90 N94 machine list_20110415V03-Apple 7" xfId="7103"/>
    <cellStyle name="___LH P62 AM Unique Line Document Rev-D 1-18_N82 bezel (new fixture)flowchart--- 1120_N90 N94 machine list_20110415V03-Apple 7 2" xfId="7104"/>
    <cellStyle name="___LH P62 AM Unique Line Document Rev-D 1-18_N82 bezel (new fixture)flowchart--- 1120_N90 N94 machine list_20110415V03-Apple 8" xfId="7105"/>
    <cellStyle name="___LH P62 AM Unique Line Document Rev-D 1-18_N82 bezel (new fixture)flowchart--- 1120_N90 N94 machine list_20110415V03-Apple 8 2" xfId="7106"/>
    <cellStyle name="___LH P62 AM Unique Line Document Rev-D 1-18_N82 bezel (new fixture)flowchart--- 1120_N90 N94 machine list_20110415V03-Apple 9" xfId="7107"/>
    <cellStyle name="___LH P62 AM Unique Line Document Rev-D 1-18_N82 bezel flowchart--- 1210" xfId="7108"/>
    <cellStyle name="___LH P62 AM Unique Line Document Rev-D 1-18_N82 bezel flowchart--- 1210 2" xfId="7109"/>
    <cellStyle name="___LH P62 AM Unique Line Document Rev-D 1-18_N82 bezel flowchart--- 1210 2 2" xfId="7110"/>
    <cellStyle name="___LH P62 AM Unique Line Document Rev-D 1-18_N82 bezel flowchart--- 1210 3" xfId="7111"/>
    <cellStyle name="___LH P62 AM Unique Line Document Rev-D 1-18_N82 bezel flowchart--- 1210 3 2" xfId="7112"/>
    <cellStyle name="___LH P62 AM Unique Line Document Rev-D 1-18_N82 bezel flowchart--- 1210 4" xfId="7113"/>
    <cellStyle name="___LH P62 AM Unique Line Document Rev-D 1-18_N82 bezel flowchart--- 1210 4 2" xfId="7114"/>
    <cellStyle name="___LH P62 AM Unique Line Document Rev-D 1-18_N82 bezel flowchart--- 1210 5" xfId="7115"/>
    <cellStyle name="___LH P62 AM Unique Line Document Rev-D 1-18_N82 bezel flowchart--- 1210 5 2" xfId="7116"/>
    <cellStyle name="___LH P62 AM Unique Line Document Rev-D 1-18_N82 bezel flowchart--- 1210 6" xfId="7117"/>
    <cellStyle name="___LH P62 AM Unique Line Document Rev-D 1-18_N82 bezel flowchart--- 1210 6 2" xfId="7118"/>
    <cellStyle name="___LH P62 AM Unique Line Document Rev-D 1-18_N82 bezel flowchart--- 1210 7" xfId="7119"/>
    <cellStyle name="___LH P62 AM Unique Line Document Rev-D 1-18_N82 bezel flowchart--- 1210 7 2" xfId="7120"/>
    <cellStyle name="___LH P62 AM Unique Line Document Rev-D 1-18_N82 bezel flowchart--- 1210 8" xfId="7121"/>
    <cellStyle name="___LH P62 AM Unique Line Document Rev-D 1-18_N82 bezel flowchart--- 1210 8 2" xfId="7122"/>
    <cellStyle name="___LH P62 AM Unique Line Document Rev-D 1-18_N82 bezel flowchart--- 1210 9" xfId="7123"/>
    <cellStyle name="___LH P62 AM Unique Line Document Rev-D 1-18_N82 bezel flowchart--- 1210_B2B4 machine estimation_B250+B425_V0 2(with MAG)" xfId="7124"/>
    <cellStyle name="___LH P62 AM Unique Line Document Rev-D 1-18_N82 bezel flowchart--- 1210_B2B4 machine estimation_B250+B425_V0 2(with MAG) 2" xfId="7125"/>
    <cellStyle name="___LH P62 AM Unique Line Document Rev-D 1-18_N82 bezel flowchart--- 1210_B2B4 machine estimation_B250+B425_V0 2(with MAG) 2 2" xfId="7126"/>
    <cellStyle name="___LH P62 AM Unique Line Document Rev-D 1-18_N82 bezel flowchart--- 1210_B2B4 machine estimation_B250+B425_V0 2(with MAG) 3" xfId="7127"/>
    <cellStyle name="___LH P62 AM Unique Line Document Rev-D 1-18_N82 bezel flowchart--- 1210_B2B4 machine estimation_B250+B425_V0 2(with MAG) 3 2" xfId="7128"/>
    <cellStyle name="___LH P62 AM Unique Line Document Rev-D 1-18_N82 bezel flowchart--- 1210_B2B4 machine estimation_B250+B425_V0 2(with MAG) 4" xfId="7129"/>
    <cellStyle name="___LH P62 AM Unique Line Document Rev-D 1-18_N82 bezel flowchart--- 1210_B2B4 machine estimation_B250+B425_V0 2(with MAG) 4 2" xfId="7130"/>
    <cellStyle name="___LH P62 AM Unique Line Document Rev-D 1-18_N82 bezel flowchart--- 1210_B2B4 machine estimation_B250+B425_V0 2(with MAG) 5" xfId="7131"/>
    <cellStyle name="___LH P62 AM Unique Line Document Rev-D 1-18_N82 bezel flowchart--- 1210_B2B4 machine estimation_B250+B425_V0 2(with MAG) 5 2" xfId="7132"/>
    <cellStyle name="___LH P62 AM Unique Line Document Rev-D 1-18_N82 bezel flowchart--- 1210_B2B4 machine estimation_B250+B425_V0 2(with MAG) 6" xfId="7133"/>
    <cellStyle name="___LH P62 AM Unique Line Document Rev-D 1-18_N82 bezel flowchart--- 1210_B2B4 machine estimation_B250+B425_V0 2(with MAG) 6 2" xfId="7134"/>
    <cellStyle name="___LH P62 AM Unique Line Document Rev-D 1-18_N82 bezel flowchart--- 1210_B2B4 machine estimation_B250+B425_V0 2(with MAG) 7" xfId="7135"/>
    <cellStyle name="___LH P62 AM Unique Line Document Rev-D 1-18_N82 bezel flowchart--- 1210_B2B4 machine estimation_B250+B425_V0 2(with MAG) 7 2" xfId="7136"/>
    <cellStyle name="___LH P62 AM Unique Line Document Rev-D 1-18_N82 bezel flowchart--- 1210_B2B4 machine estimation_B250+B425_V0 2(with MAG) 8" xfId="7137"/>
    <cellStyle name="___LH P62 AM Unique Line Document Rev-D 1-18_N82 bezel flowchart--- 1210_B2B4 machine estimation_B250+B425_V0 2(with MAG) 8 2" xfId="7138"/>
    <cellStyle name="___LH P62 AM Unique Line Document Rev-D 1-18_N82 bezel flowchart--- 1210_B2B4 machine estimation_B250+B425_V0 2(with MAG) 9" xfId="7139"/>
    <cellStyle name="___LH P62 AM Unique Line Document Rev-D 1-18_N82 bezel flowchart--- 1210_B2B4 machine list_0412" xfId="7140"/>
    <cellStyle name="___LH P62 AM Unique Line Document Rev-D 1-18_N82 bezel flowchart--- 1210_B2B4 machine list_0412 2" xfId="7141"/>
    <cellStyle name="___LH P62 AM Unique Line Document Rev-D 1-18_N82 bezel flowchart--- 1210_B2B4 machine list_0412 2 2" xfId="7142"/>
    <cellStyle name="___LH P62 AM Unique Line Document Rev-D 1-18_N82 bezel flowchart--- 1210_B2B4 machine list_0412 3" xfId="7143"/>
    <cellStyle name="___LH P62 AM Unique Line Document Rev-D 1-18_N82 bezel flowchart--- 1210_B2B4 machine list_0412 3 2" xfId="7144"/>
    <cellStyle name="___LH P62 AM Unique Line Document Rev-D 1-18_N82 bezel flowchart--- 1210_B2B4 machine list_0412 4" xfId="7145"/>
    <cellStyle name="___LH P62 AM Unique Line Document Rev-D 1-18_N82 bezel flowchart--- 1210_B2B4 machine list_0412 4 2" xfId="7146"/>
    <cellStyle name="___LH P62 AM Unique Line Document Rev-D 1-18_N82 bezel flowchart--- 1210_B2B4 machine list_0412 5" xfId="7147"/>
    <cellStyle name="___LH P62 AM Unique Line Document Rev-D 1-18_N82 bezel flowchart--- 1210_B2B4 machine list_0412 5 2" xfId="7148"/>
    <cellStyle name="___LH P62 AM Unique Line Document Rev-D 1-18_N82 bezel flowchart--- 1210_B2B4 machine list_0412 6" xfId="7149"/>
    <cellStyle name="___LH P62 AM Unique Line Document Rev-D 1-18_N82 bezel flowchart--- 1210_B2B4 machine list_0412 6 2" xfId="7150"/>
    <cellStyle name="___LH P62 AM Unique Line Document Rev-D 1-18_N82 bezel flowchart--- 1210_B2B4 machine list_0412 7" xfId="7151"/>
    <cellStyle name="___LH P62 AM Unique Line Document Rev-D 1-18_N82 bezel flowchart--- 1210_B2B4 machine list_0412 7 2" xfId="7152"/>
    <cellStyle name="___LH P62 AM Unique Line Document Rev-D 1-18_N82 bezel flowchart--- 1210_B2B4 machine list_0412 8" xfId="7153"/>
    <cellStyle name="___LH P62 AM Unique Line Document Rev-D 1-18_N82 bezel flowchart--- 1210_B2B4 machine list_0412 8 2" xfId="7154"/>
    <cellStyle name="___LH P62 AM Unique Line Document Rev-D 1-18_N82 bezel flowchart--- 1210_B2B4 machine list_0412 9" xfId="7155"/>
    <cellStyle name="___LH P62 AM Unique Line Document Rev-D 1-18_N82 bezel flowchart--- 1210_N90 N94 machine list_0414V01" xfId="7156"/>
    <cellStyle name="___LH P62 AM Unique Line Document Rev-D 1-18_N82 bezel flowchart--- 1210_N90 N94 machine list_0414V01 2" xfId="7157"/>
    <cellStyle name="___LH P62 AM Unique Line Document Rev-D 1-18_N82 bezel flowchart--- 1210_N90 N94 machine list_0414V01 2 2" xfId="7158"/>
    <cellStyle name="___LH P62 AM Unique Line Document Rev-D 1-18_N82 bezel flowchart--- 1210_N90 N94 machine list_0414V01 3" xfId="7159"/>
    <cellStyle name="___LH P62 AM Unique Line Document Rev-D 1-18_N82 bezel flowchart--- 1210_N90 N94 machine list_0414V01 3 2" xfId="7160"/>
    <cellStyle name="___LH P62 AM Unique Line Document Rev-D 1-18_N82 bezel flowchart--- 1210_N90 N94 machine list_0414V01 4" xfId="7161"/>
    <cellStyle name="___LH P62 AM Unique Line Document Rev-D 1-18_N82 bezel flowchart--- 1210_N90 N94 machine list_0414V01 4 2" xfId="7162"/>
    <cellStyle name="___LH P62 AM Unique Line Document Rev-D 1-18_N82 bezel flowchart--- 1210_N90 N94 machine list_0414V01 5" xfId="7163"/>
    <cellStyle name="___LH P62 AM Unique Line Document Rev-D 1-18_N82 bezel flowchart--- 1210_N90 N94 machine list_0414V01 5 2" xfId="7164"/>
    <cellStyle name="___LH P62 AM Unique Line Document Rev-D 1-18_N82 bezel flowchart--- 1210_N90 N94 machine list_0414V01 6" xfId="7165"/>
    <cellStyle name="___LH P62 AM Unique Line Document Rev-D 1-18_N82 bezel flowchart--- 1210_N90 N94 machine list_0414V01 6 2" xfId="7166"/>
    <cellStyle name="___LH P62 AM Unique Line Document Rev-D 1-18_N82 bezel flowchart--- 1210_N90 N94 machine list_0414V01 7" xfId="7167"/>
    <cellStyle name="___LH P62 AM Unique Line Document Rev-D 1-18_N82 bezel flowchart--- 1210_N90 N94 machine list_0414V01 7 2" xfId="7168"/>
    <cellStyle name="___LH P62 AM Unique Line Document Rev-D 1-18_N82 bezel flowchart--- 1210_N90 N94 machine list_0414V01 8" xfId="7169"/>
    <cellStyle name="___LH P62 AM Unique Line Document Rev-D 1-18_N82 bezel flowchart--- 1210_N90 N94 machine list_0414V01 8 2" xfId="7170"/>
    <cellStyle name="___LH P62 AM Unique Line Document Rev-D 1-18_N82 bezel flowchart--- 1210_N90 N94 machine list_0414V01 9" xfId="7171"/>
    <cellStyle name="___LH P62 AM Unique Line Document Rev-D 1-18_N82 bezel flowchart--- 1210_N90 N94 machine list_0414V01-Apple" xfId="7172"/>
    <cellStyle name="___LH P62 AM Unique Line Document Rev-D 1-18_N82 bezel flowchart--- 1210_N90 N94 machine list_0414V01-Apple 2" xfId="7173"/>
    <cellStyle name="___LH P62 AM Unique Line Document Rev-D 1-18_N82 bezel flowchart--- 1210_N90 N94 machine list_0414V01-Apple 2 2" xfId="7174"/>
    <cellStyle name="___LH P62 AM Unique Line Document Rev-D 1-18_N82 bezel flowchart--- 1210_N90 N94 machine list_0414V01-Apple 3" xfId="7175"/>
    <cellStyle name="___LH P62 AM Unique Line Document Rev-D 1-18_N82 bezel flowchart--- 1210_N90 N94 machine list_0414V01-Apple 3 2" xfId="7176"/>
    <cellStyle name="___LH P62 AM Unique Line Document Rev-D 1-18_N82 bezel flowchart--- 1210_N90 N94 machine list_0414V01-Apple 4" xfId="7177"/>
    <cellStyle name="___LH P62 AM Unique Line Document Rev-D 1-18_N82 bezel flowchart--- 1210_N90 N94 machine list_0414V01-Apple 4 2" xfId="7178"/>
    <cellStyle name="___LH P62 AM Unique Line Document Rev-D 1-18_N82 bezel flowchart--- 1210_N90 N94 machine list_0414V01-Apple 5" xfId="7179"/>
    <cellStyle name="___LH P62 AM Unique Line Document Rev-D 1-18_N82 bezel flowchart--- 1210_N90 N94 machine list_0414V01-Apple 5 2" xfId="7180"/>
    <cellStyle name="___LH P62 AM Unique Line Document Rev-D 1-18_N82 bezel flowchart--- 1210_N90 N94 machine list_0414V01-Apple 6" xfId="7181"/>
    <cellStyle name="___LH P62 AM Unique Line Document Rev-D 1-18_N82 bezel flowchart--- 1210_N90 N94 machine list_0414V01-Apple 6 2" xfId="7182"/>
    <cellStyle name="___LH P62 AM Unique Line Document Rev-D 1-18_N82 bezel flowchart--- 1210_N90 N94 machine list_0414V01-Apple 7" xfId="7183"/>
    <cellStyle name="___LH P62 AM Unique Line Document Rev-D 1-18_N82 bezel flowchart--- 1210_N90 N94 machine list_0414V01-Apple 7 2" xfId="7184"/>
    <cellStyle name="___LH P62 AM Unique Line Document Rev-D 1-18_N82 bezel flowchart--- 1210_N90 N94 machine list_0414V01-Apple 8" xfId="7185"/>
    <cellStyle name="___LH P62 AM Unique Line Document Rev-D 1-18_N82 bezel flowchart--- 1210_N90 N94 machine list_0414V01-Apple 8 2" xfId="7186"/>
    <cellStyle name="___LH P62 AM Unique Line Document Rev-D 1-18_N82 bezel flowchart--- 1210_N90 N94 machine list_0414V01-Apple 9" xfId="7187"/>
    <cellStyle name="___LH P62 AM Unique Line Document Rev-D 1-18_N82 bezel flowchart--- 1210_N90 N94 machine list_20110415V02-Apple" xfId="7188"/>
    <cellStyle name="___LH P62 AM Unique Line Document Rev-D 1-18_N82 bezel flowchart--- 1210_N90 N94 machine list_20110415V02-Apple 2" xfId="7189"/>
    <cellStyle name="___LH P62 AM Unique Line Document Rev-D 1-18_N82 bezel flowchart--- 1210_N90 N94 machine list_20110415V02-Apple 2 2" xfId="7190"/>
    <cellStyle name="___LH P62 AM Unique Line Document Rev-D 1-18_N82 bezel flowchart--- 1210_N90 N94 machine list_20110415V02-Apple 3" xfId="7191"/>
    <cellStyle name="___LH P62 AM Unique Line Document Rev-D 1-18_N82 bezel flowchart--- 1210_N90 N94 machine list_20110415V02-Apple 3 2" xfId="7192"/>
    <cellStyle name="___LH P62 AM Unique Line Document Rev-D 1-18_N82 bezel flowchart--- 1210_N90 N94 machine list_20110415V02-Apple 4" xfId="7193"/>
    <cellStyle name="___LH P62 AM Unique Line Document Rev-D 1-18_N82 bezel flowchart--- 1210_N90 N94 machine list_20110415V02-Apple 4 2" xfId="7194"/>
    <cellStyle name="___LH P62 AM Unique Line Document Rev-D 1-18_N82 bezel flowchart--- 1210_N90 N94 machine list_20110415V02-Apple 5" xfId="7195"/>
    <cellStyle name="___LH P62 AM Unique Line Document Rev-D 1-18_N82 bezel flowchart--- 1210_N90 N94 machine list_20110415V02-Apple 5 2" xfId="7196"/>
    <cellStyle name="___LH P62 AM Unique Line Document Rev-D 1-18_N82 bezel flowchart--- 1210_N90 N94 machine list_20110415V02-Apple 6" xfId="7197"/>
    <cellStyle name="___LH P62 AM Unique Line Document Rev-D 1-18_N82 bezel flowchart--- 1210_N90 N94 machine list_20110415V02-Apple 6 2" xfId="7198"/>
    <cellStyle name="___LH P62 AM Unique Line Document Rev-D 1-18_N82 bezel flowchart--- 1210_N90 N94 machine list_20110415V02-Apple 7" xfId="7199"/>
    <cellStyle name="___LH P62 AM Unique Line Document Rev-D 1-18_N82 bezel flowchart--- 1210_N90 N94 machine list_20110415V02-Apple 7 2" xfId="7200"/>
    <cellStyle name="___LH P62 AM Unique Line Document Rev-D 1-18_N82 bezel flowchart--- 1210_N90 N94 machine list_20110415V02-Apple 8" xfId="7201"/>
    <cellStyle name="___LH P62 AM Unique Line Document Rev-D 1-18_N82 bezel flowchart--- 1210_N90 N94 machine list_20110415V02-Apple 8 2" xfId="7202"/>
    <cellStyle name="___LH P62 AM Unique Line Document Rev-D 1-18_N82 bezel flowchart--- 1210_N90 N94 machine list_20110415V02-Apple 9" xfId="7203"/>
    <cellStyle name="___LH P62 AM Unique Line Document Rev-D 1-18_N82 bezel flowchart--- 1210_N90 N94 machine list_20110415V03-Apple" xfId="7204"/>
    <cellStyle name="___LH P62 AM Unique Line Document Rev-D 1-18_N82 bezel flowchart--- 1210_N90 N94 machine list_20110415V03-Apple 2" xfId="7205"/>
    <cellStyle name="___LH P62 AM Unique Line Document Rev-D 1-18_N82 bezel flowchart--- 1210_N90 N94 machine list_20110415V03-Apple 2 2" xfId="7206"/>
    <cellStyle name="___LH P62 AM Unique Line Document Rev-D 1-18_N82 bezel flowchart--- 1210_N90 N94 machine list_20110415V03-Apple 3" xfId="7207"/>
    <cellStyle name="___LH P62 AM Unique Line Document Rev-D 1-18_N82 bezel flowchart--- 1210_N90 N94 machine list_20110415V03-Apple 3 2" xfId="7208"/>
    <cellStyle name="___LH P62 AM Unique Line Document Rev-D 1-18_N82 bezel flowchart--- 1210_N90 N94 machine list_20110415V03-Apple 4" xfId="7209"/>
    <cellStyle name="___LH P62 AM Unique Line Document Rev-D 1-18_N82 bezel flowchart--- 1210_N90 N94 machine list_20110415V03-Apple 4 2" xfId="7210"/>
    <cellStyle name="___LH P62 AM Unique Line Document Rev-D 1-18_N82 bezel flowchart--- 1210_N90 N94 machine list_20110415V03-Apple 5" xfId="7211"/>
    <cellStyle name="___LH P62 AM Unique Line Document Rev-D 1-18_N82 bezel flowchart--- 1210_N90 N94 machine list_20110415V03-Apple 5 2" xfId="7212"/>
    <cellStyle name="___LH P62 AM Unique Line Document Rev-D 1-18_N82 bezel flowchart--- 1210_N90 N94 machine list_20110415V03-Apple 6" xfId="7213"/>
    <cellStyle name="___LH P62 AM Unique Line Document Rev-D 1-18_N82 bezel flowchart--- 1210_N90 N94 machine list_20110415V03-Apple 6 2" xfId="7214"/>
    <cellStyle name="___LH P62 AM Unique Line Document Rev-D 1-18_N82 bezel flowchart--- 1210_N90 N94 machine list_20110415V03-Apple 7" xfId="7215"/>
    <cellStyle name="___LH P62 AM Unique Line Document Rev-D 1-18_N82 bezel flowchart--- 1210_N90 N94 machine list_20110415V03-Apple 7 2" xfId="7216"/>
    <cellStyle name="___LH P62 AM Unique Line Document Rev-D 1-18_N82 bezel flowchart--- 1210_N90 N94 machine list_20110415V03-Apple 8" xfId="7217"/>
    <cellStyle name="___LH P62 AM Unique Line Document Rev-D 1-18_N82 bezel flowchart--- 1210_N90 N94 machine list_20110415V03-Apple 8 2" xfId="7218"/>
    <cellStyle name="___LH P62 AM Unique Line Document Rev-D 1-18_N82 bezel flowchart--- 1210_N90 N94 machine list_20110415V03-Apple 9" xfId="7219"/>
    <cellStyle name="___LH P62 AM Unique Line Document Rev-D 1-18_N82 Bezel Flowchart_(forEVT1)_r00-071029(1)" xfId="7220"/>
    <cellStyle name="___LH P62 AM Unique Line Document Rev-D 1-18_N82 Bezel Flowchart_(forEVT1)_r00-071029(1) 2" xfId="7221"/>
    <cellStyle name="___LH P62 AM Unique Line Document Rev-D 1-18_N82 Bezel Flowchart_(forEVT1)_r00-071029(1) 2 2" xfId="7222"/>
    <cellStyle name="___LH P62 AM Unique Line Document Rev-D 1-18_N82 Bezel Flowchart_(forEVT1)_r00-071029(1) 3" xfId="7223"/>
    <cellStyle name="___LH P62 AM Unique Line Document Rev-D 1-18_N82 Bezel Flowchart_(forEVT1)_r00-071029(1) 3 2" xfId="7224"/>
    <cellStyle name="___LH P62 AM Unique Line Document Rev-D 1-18_N82 Bezel Flowchart_(forEVT1)_r00-071029(1) 4" xfId="7225"/>
    <cellStyle name="___LH P62 AM Unique Line Document Rev-D 1-18_N82 Bezel Flowchart_(forEVT1)_r00-071029(1) 4 2" xfId="7226"/>
    <cellStyle name="___LH P62 AM Unique Line Document Rev-D 1-18_N82 Bezel Flowchart_(forEVT1)_r00-071029(1) 5" xfId="7227"/>
    <cellStyle name="___LH P62 AM Unique Line Document Rev-D 1-18_N82 Bezel Flowchart_(forEVT1)_r00-071029(1) 5 2" xfId="7228"/>
    <cellStyle name="___LH P62 AM Unique Line Document Rev-D 1-18_N82 Bezel Flowchart_(forEVT1)_r00-071029(1) 6" xfId="7229"/>
    <cellStyle name="___LH P62 AM Unique Line Document Rev-D 1-18_N82 Bezel Flowchart_(forEVT1)_r00-071029(1) 6 2" xfId="7230"/>
    <cellStyle name="___LH P62 AM Unique Line Document Rev-D 1-18_N82 Bezel Flowchart_(forEVT1)_r00-071029(1) 7" xfId="7231"/>
    <cellStyle name="___LH P62 AM Unique Line Document Rev-D 1-18_N82 Bezel Flowchart_(forEVT1)_r00-071029(1) 7 2" xfId="7232"/>
    <cellStyle name="___LH P62 AM Unique Line Document Rev-D 1-18_N82 Bezel Flowchart_(forEVT1)_r00-071029(1) 8" xfId="7233"/>
    <cellStyle name="___LH P62 AM Unique Line Document Rev-D 1-18_N82 Bezel Flowchart_(forEVT1)_r00-071029(1) 8 2" xfId="7234"/>
    <cellStyle name="___LH P62 AM Unique Line Document Rev-D 1-18_N82 Bezel Flowchart_(forEVT1)_r00-071029(1) 9" xfId="7235"/>
    <cellStyle name="___LH P62 AM Unique Line Document Rev-D 1-18_N82 Bezel Flowchart_(forEVT1)_r00-071029(1)_B2B4 machine estimation_B250+B425_V0 2(with MAG)" xfId="7236"/>
    <cellStyle name="___LH P62 AM Unique Line Document Rev-D 1-18_N82 Bezel Flowchart_(forEVT1)_r00-071029(1)_B2B4 machine estimation_B250+B425_V0 2(with MAG) 2" xfId="7237"/>
    <cellStyle name="___LH P62 AM Unique Line Document Rev-D 1-18_N82 Bezel Flowchart_(forEVT1)_r00-071029(1)_B2B4 machine estimation_B250+B425_V0 2(with MAG) 2 2" xfId="7238"/>
    <cellStyle name="___LH P62 AM Unique Line Document Rev-D 1-18_N82 Bezel Flowchart_(forEVT1)_r00-071029(1)_B2B4 machine estimation_B250+B425_V0 2(with MAG) 3" xfId="7239"/>
    <cellStyle name="___LH P62 AM Unique Line Document Rev-D 1-18_N82 Bezel Flowchart_(forEVT1)_r00-071029(1)_B2B4 machine estimation_B250+B425_V0 2(with MAG) 3 2" xfId="7240"/>
    <cellStyle name="___LH P62 AM Unique Line Document Rev-D 1-18_N82 Bezel Flowchart_(forEVT1)_r00-071029(1)_B2B4 machine estimation_B250+B425_V0 2(with MAG) 4" xfId="7241"/>
    <cellStyle name="___LH P62 AM Unique Line Document Rev-D 1-18_N82 Bezel Flowchart_(forEVT1)_r00-071029(1)_B2B4 machine estimation_B250+B425_V0 2(with MAG) 4 2" xfId="7242"/>
    <cellStyle name="___LH P62 AM Unique Line Document Rev-D 1-18_N82 Bezel Flowchart_(forEVT1)_r00-071029(1)_B2B4 machine estimation_B250+B425_V0 2(with MAG) 5" xfId="7243"/>
    <cellStyle name="___LH P62 AM Unique Line Document Rev-D 1-18_N82 Bezel Flowchart_(forEVT1)_r00-071029(1)_B2B4 machine estimation_B250+B425_V0 2(with MAG) 5 2" xfId="7244"/>
    <cellStyle name="___LH P62 AM Unique Line Document Rev-D 1-18_N82 Bezel Flowchart_(forEVT1)_r00-071029(1)_B2B4 machine estimation_B250+B425_V0 2(with MAG) 6" xfId="7245"/>
    <cellStyle name="___LH P62 AM Unique Line Document Rev-D 1-18_N82 Bezel Flowchart_(forEVT1)_r00-071029(1)_B2B4 machine estimation_B250+B425_V0 2(with MAG) 6 2" xfId="7246"/>
    <cellStyle name="___LH P62 AM Unique Line Document Rev-D 1-18_N82 Bezel Flowchart_(forEVT1)_r00-071029(1)_B2B4 machine estimation_B250+B425_V0 2(with MAG) 7" xfId="7247"/>
    <cellStyle name="___LH P62 AM Unique Line Document Rev-D 1-18_N82 Bezel Flowchart_(forEVT1)_r00-071029(1)_B2B4 machine estimation_B250+B425_V0 2(with MAG) 7 2" xfId="7248"/>
    <cellStyle name="___LH P62 AM Unique Line Document Rev-D 1-18_N82 Bezel Flowchart_(forEVT1)_r00-071029(1)_B2B4 machine estimation_B250+B425_V0 2(with MAG) 8" xfId="7249"/>
    <cellStyle name="___LH P62 AM Unique Line Document Rev-D 1-18_N82 Bezel Flowchart_(forEVT1)_r00-071029(1)_B2B4 machine estimation_B250+B425_V0 2(with MAG) 8 2" xfId="7250"/>
    <cellStyle name="___LH P62 AM Unique Line Document Rev-D 1-18_N82 Bezel Flowchart_(forEVT1)_r00-071029(1)_B2B4 machine estimation_B250+B425_V0 2(with MAG) 9" xfId="7251"/>
    <cellStyle name="___LH P62 AM Unique Line Document Rev-D 1-18_N82 Bezel Flowchart_(forEVT1)_r00-071029(1)_B2B4 machine list_0412" xfId="7252"/>
    <cellStyle name="___LH P62 AM Unique Line Document Rev-D 1-18_N82 Bezel Flowchart_(forEVT1)_r00-071029(1)_B2B4 machine list_0412 2" xfId="7253"/>
    <cellStyle name="___LH P62 AM Unique Line Document Rev-D 1-18_N82 Bezel Flowchart_(forEVT1)_r00-071029(1)_B2B4 machine list_0412 2 2" xfId="7254"/>
    <cellStyle name="___LH P62 AM Unique Line Document Rev-D 1-18_N82 Bezel Flowchart_(forEVT1)_r00-071029(1)_B2B4 machine list_0412 3" xfId="7255"/>
    <cellStyle name="___LH P62 AM Unique Line Document Rev-D 1-18_N82 Bezel Flowchart_(forEVT1)_r00-071029(1)_B2B4 machine list_0412 3 2" xfId="7256"/>
    <cellStyle name="___LH P62 AM Unique Line Document Rev-D 1-18_N82 Bezel Flowchart_(forEVT1)_r00-071029(1)_B2B4 machine list_0412 4" xfId="7257"/>
    <cellStyle name="___LH P62 AM Unique Line Document Rev-D 1-18_N82 Bezel Flowchart_(forEVT1)_r00-071029(1)_B2B4 machine list_0412 4 2" xfId="7258"/>
    <cellStyle name="___LH P62 AM Unique Line Document Rev-D 1-18_N82 Bezel Flowchart_(forEVT1)_r00-071029(1)_B2B4 machine list_0412 5" xfId="7259"/>
    <cellStyle name="___LH P62 AM Unique Line Document Rev-D 1-18_N82 Bezel Flowchart_(forEVT1)_r00-071029(1)_B2B4 machine list_0412 5 2" xfId="7260"/>
    <cellStyle name="___LH P62 AM Unique Line Document Rev-D 1-18_N82 Bezel Flowchart_(forEVT1)_r00-071029(1)_B2B4 machine list_0412 6" xfId="7261"/>
    <cellStyle name="___LH P62 AM Unique Line Document Rev-D 1-18_N82 Bezel Flowchart_(forEVT1)_r00-071029(1)_B2B4 machine list_0412 6 2" xfId="7262"/>
    <cellStyle name="___LH P62 AM Unique Line Document Rev-D 1-18_N82 Bezel Flowchart_(forEVT1)_r00-071029(1)_B2B4 machine list_0412 7" xfId="7263"/>
    <cellStyle name="___LH P62 AM Unique Line Document Rev-D 1-18_N82 Bezel Flowchart_(forEVT1)_r00-071029(1)_B2B4 machine list_0412 7 2" xfId="7264"/>
    <cellStyle name="___LH P62 AM Unique Line Document Rev-D 1-18_N82 Bezel Flowchart_(forEVT1)_r00-071029(1)_B2B4 machine list_0412 8" xfId="7265"/>
    <cellStyle name="___LH P62 AM Unique Line Document Rev-D 1-18_N82 Bezel Flowchart_(forEVT1)_r00-071029(1)_B2B4 machine list_0412 8 2" xfId="7266"/>
    <cellStyle name="___LH P62 AM Unique Line Document Rev-D 1-18_N82 Bezel Flowchart_(forEVT1)_r00-071029(1)_B2B4 machine list_0412 9" xfId="7267"/>
    <cellStyle name="___LH P62 AM Unique Line Document Rev-D 1-18_N82 Bezel Flowchart_(forEVT1)_r00-071029(1)_N90 N94 machine list_0414V01" xfId="7268"/>
    <cellStyle name="___LH P62 AM Unique Line Document Rev-D 1-18_N82 Bezel Flowchart_(forEVT1)_r00-071029(1)_N90 N94 machine list_0414V01 2" xfId="7269"/>
    <cellStyle name="___LH P62 AM Unique Line Document Rev-D 1-18_N82 Bezel Flowchart_(forEVT1)_r00-071029(1)_N90 N94 machine list_0414V01 2 2" xfId="7270"/>
    <cellStyle name="___LH P62 AM Unique Line Document Rev-D 1-18_N82 Bezel Flowchart_(forEVT1)_r00-071029(1)_N90 N94 machine list_0414V01 3" xfId="7271"/>
    <cellStyle name="___LH P62 AM Unique Line Document Rev-D 1-18_N82 Bezel Flowchart_(forEVT1)_r00-071029(1)_N90 N94 machine list_0414V01 3 2" xfId="7272"/>
    <cellStyle name="___LH P62 AM Unique Line Document Rev-D 1-18_N82 Bezel Flowchart_(forEVT1)_r00-071029(1)_N90 N94 machine list_0414V01 4" xfId="7273"/>
    <cellStyle name="___LH P62 AM Unique Line Document Rev-D 1-18_N82 Bezel Flowchart_(forEVT1)_r00-071029(1)_N90 N94 machine list_0414V01 4 2" xfId="7274"/>
    <cellStyle name="___LH P62 AM Unique Line Document Rev-D 1-18_N82 Bezel Flowchart_(forEVT1)_r00-071029(1)_N90 N94 machine list_0414V01 5" xfId="7275"/>
    <cellStyle name="___LH P62 AM Unique Line Document Rev-D 1-18_N82 Bezel Flowchart_(forEVT1)_r00-071029(1)_N90 N94 machine list_0414V01 5 2" xfId="7276"/>
    <cellStyle name="___LH P62 AM Unique Line Document Rev-D 1-18_N82 Bezel Flowchart_(forEVT1)_r00-071029(1)_N90 N94 machine list_0414V01 6" xfId="7277"/>
    <cellStyle name="___LH P62 AM Unique Line Document Rev-D 1-18_N82 Bezel Flowchart_(forEVT1)_r00-071029(1)_N90 N94 machine list_0414V01 6 2" xfId="7278"/>
    <cellStyle name="___LH P62 AM Unique Line Document Rev-D 1-18_N82 Bezel Flowchart_(forEVT1)_r00-071029(1)_N90 N94 machine list_0414V01 7" xfId="7279"/>
    <cellStyle name="___LH P62 AM Unique Line Document Rev-D 1-18_N82 Bezel Flowchart_(forEVT1)_r00-071029(1)_N90 N94 machine list_0414V01 7 2" xfId="7280"/>
    <cellStyle name="___LH P62 AM Unique Line Document Rev-D 1-18_N82 Bezel Flowchart_(forEVT1)_r00-071029(1)_N90 N94 machine list_0414V01 8" xfId="7281"/>
    <cellStyle name="___LH P62 AM Unique Line Document Rev-D 1-18_N82 Bezel Flowchart_(forEVT1)_r00-071029(1)_N90 N94 machine list_0414V01 8 2" xfId="7282"/>
    <cellStyle name="___LH P62 AM Unique Line Document Rev-D 1-18_N82 Bezel Flowchart_(forEVT1)_r00-071029(1)_N90 N94 machine list_0414V01 9" xfId="7283"/>
    <cellStyle name="___LH P62 AM Unique Line Document Rev-D 1-18_N82 Bezel Flowchart_(forEVT1)_r00-071029(1)_N90 N94 machine list_0414V01-Apple" xfId="7284"/>
    <cellStyle name="___LH P62 AM Unique Line Document Rev-D 1-18_N82 Bezel Flowchart_(forEVT1)_r00-071029(1)_N90 N94 machine list_0414V01-Apple 2" xfId="7285"/>
    <cellStyle name="___LH P62 AM Unique Line Document Rev-D 1-18_N82 Bezel Flowchart_(forEVT1)_r00-071029(1)_N90 N94 machine list_0414V01-Apple 2 2" xfId="7286"/>
    <cellStyle name="___LH P62 AM Unique Line Document Rev-D 1-18_N82 Bezel Flowchart_(forEVT1)_r00-071029(1)_N90 N94 machine list_0414V01-Apple 3" xfId="7287"/>
    <cellStyle name="___LH P62 AM Unique Line Document Rev-D 1-18_N82 Bezel Flowchart_(forEVT1)_r00-071029(1)_N90 N94 machine list_0414V01-Apple 3 2" xfId="7288"/>
    <cellStyle name="___LH P62 AM Unique Line Document Rev-D 1-18_N82 Bezel Flowchart_(forEVT1)_r00-071029(1)_N90 N94 machine list_0414V01-Apple 4" xfId="7289"/>
    <cellStyle name="___LH P62 AM Unique Line Document Rev-D 1-18_N82 Bezel Flowchart_(forEVT1)_r00-071029(1)_N90 N94 machine list_0414V01-Apple 4 2" xfId="7290"/>
    <cellStyle name="___LH P62 AM Unique Line Document Rev-D 1-18_N82 Bezel Flowchart_(forEVT1)_r00-071029(1)_N90 N94 machine list_0414V01-Apple 5" xfId="7291"/>
    <cellStyle name="___LH P62 AM Unique Line Document Rev-D 1-18_N82 Bezel Flowchart_(forEVT1)_r00-071029(1)_N90 N94 machine list_0414V01-Apple 5 2" xfId="7292"/>
    <cellStyle name="___LH P62 AM Unique Line Document Rev-D 1-18_N82 Bezel Flowchart_(forEVT1)_r00-071029(1)_N90 N94 machine list_0414V01-Apple 6" xfId="7293"/>
    <cellStyle name="___LH P62 AM Unique Line Document Rev-D 1-18_N82 Bezel Flowchart_(forEVT1)_r00-071029(1)_N90 N94 machine list_0414V01-Apple 6 2" xfId="7294"/>
    <cellStyle name="___LH P62 AM Unique Line Document Rev-D 1-18_N82 Bezel Flowchart_(forEVT1)_r00-071029(1)_N90 N94 machine list_0414V01-Apple 7" xfId="7295"/>
    <cellStyle name="___LH P62 AM Unique Line Document Rev-D 1-18_N82 Bezel Flowchart_(forEVT1)_r00-071029(1)_N90 N94 machine list_0414V01-Apple 7 2" xfId="7296"/>
    <cellStyle name="___LH P62 AM Unique Line Document Rev-D 1-18_N82 Bezel Flowchart_(forEVT1)_r00-071029(1)_N90 N94 machine list_0414V01-Apple 8" xfId="7297"/>
    <cellStyle name="___LH P62 AM Unique Line Document Rev-D 1-18_N82 Bezel Flowchart_(forEVT1)_r00-071029(1)_N90 N94 machine list_0414V01-Apple 8 2" xfId="7298"/>
    <cellStyle name="___LH P62 AM Unique Line Document Rev-D 1-18_N82 Bezel Flowchart_(forEVT1)_r00-071029(1)_N90 N94 machine list_0414V01-Apple 9" xfId="7299"/>
    <cellStyle name="___LH P62 AM Unique Line Document Rev-D 1-18_N82 Bezel Flowchart_(forEVT1)_r00-071029(1)_N90 N94 machine list_20110415V02-Apple" xfId="7300"/>
    <cellStyle name="___LH P62 AM Unique Line Document Rev-D 1-18_N82 Bezel Flowchart_(forEVT1)_r00-071029(1)_N90 N94 machine list_20110415V02-Apple 2" xfId="7301"/>
    <cellStyle name="___LH P62 AM Unique Line Document Rev-D 1-18_N82 Bezel Flowchart_(forEVT1)_r00-071029(1)_N90 N94 machine list_20110415V02-Apple 2 2" xfId="7302"/>
    <cellStyle name="___LH P62 AM Unique Line Document Rev-D 1-18_N82 Bezel Flowchart_(forEVT1)_r00-071029(1)_N90 N94 machine list_20110415V02-Apple 3" xfId="7303"/>
    <cellStyle name="___LH P62 AM Unique Line Document Rev-D 1-18_N82 Bezel Flowchart_(forEVT1)_r00-071029(1)_N90 N94 machine list_20110415V02-Apple 3 2" xfId="7304"/>
    <cellStyle name="___LH P62 AM Unique Line Document Rev-D 1-18_N82 Bezel Flowchart_(forEVT1)_r00-071029(1)_N90 N94 machine list_20110415V02-Apple 4" xfId="7305"/>
    <cellStyle name="___LH P62 AM Unique Line Document Rev-D 1-18_N82 Bezel Flowchart_(forEVT1)_r00-071029(1)_N90 N94 machine list_20110415V02-Apple 4 2" xfId="7306"/>
    <cellStyle name="___LH P62 AM Unique Line Document Rev-D 1-18_N82 Bezel Flowchart_(forEVT1)_r00-071029(1)_N90 N94 machine list_20110415V02-Apple 5" xfId="7307"/>
    <cellStyle name="___LH P62 AM Unique Line Document Rev-D 1-18_N82 Bezel Flowchart_(forEVT1)_r00-071029(1)_N90 N94 machine list_20110415V02-Apple 5 2" xfId="7308"/>
    <cellStyle name="___LH P62 AM Unique Line Document Rev-D 1-18_N82 Bezel Flowchart_(forEVT1)_r00-071029(1)_N90 N94 machine list_20110415V02-Apple 6" xfId="7309"/>
    <cellStyle name="___LH P62 AM Unique Line Document Rev-D 1-18_N82 Bezel Flowchart_(forEVT1)_r00-071029(1)_N90 N94 machine list_20110415V02-Apple 6 2" xfId="7310"/>
    <cellStyle name="___LH P62 AM Unique Line Document Rev-D 1-18_N82 Bezel Flowchart_(forEVT1)_r00-071029(1)_N90 N94 machine list_20110415V02-Apple 7" xfId="7311"/>
    <cellStyle name="___LH P62 AM Unique Line Document Rev-D 1-18_N82 Bezel Flowchart_(forEVT1)_r00-071029(1)_N90 N94 machine list_20110415V02-Apple 7 2" xfId="7312"/>
    <cellStyle name="___LH P62 AM Unique Line Document Rev-D 1-18_N82 Bezel Flowchart_(forEVT1)_r00-071029(1)_N90 N94 machine list_20110415V02-Apple 8" xfId="7313"/>
    <cellStyle name="___LH P62 AM Unique Line Document Rev-D 1-18_N82 Bezel Flowchart_(forEVT1)_r00-071029(1)_N90 N94 machine list_20110415V02-Apple 8 2" xfId="7314"/>
    <cellStyle name="___LH P62 AM Unique Line Document Rev-D 1-18_N82 Bezel Flowchart_(forEVT1)_r00-071029(1)_N90 N94 machine list_20110415V02-Apple 9" xfId="7315"/>
    <cellStyle name="___LH P62 AM Unique Line Document Rev-D 1-18_N82 Bezel Flowchart_(forEVT1)_r00-071029(1)_N90 N94 machine list_20110415V03-Apple" xfId="7316"/>
    <cellStyle name="___LH P62 AM Unique Line Document Rev-D 1-18_N82 Bezel Flowchart_(forEVT1)_r00-071029(1)_N90 N94 machine list_20110415V03-Apple 2" xfId="7317"/>
    <cellStyle name="___LH P62 AM Unique Line Document Rev-D 1-18_N82 Bezel Flowchart_(forEVT1)_r00-071029(1)_N90 N94 machine list_20110415V03-Apple 2 2" xfId="7318"/>
    <cellStyle name="___LH P62 AM Unique Line Document Rev-D 1-18_N82 Bezel Flowchart_(forEVT1)_r00-071029(1)_N90 N94 machine list_20110415V03-Apple 3" xfId="7319"/>
    <cellStyle name="___LH P62 AM Unique Line Document Rev-D 1-18_N82 Bezel Flowchart_(forEVT1)_r00-071029(1)_N90 N94 machine list_20110415V03-Apple 3 2" xfId="7320"/>
    <cellStyle name="___LH P62 AM Unique Line Document Rev-D 1-18_N82 Bezel Flowchart_(forEVT1)_r00-071029(1)_N90 N94 machine list_20110415V03-Apple 4" xfId="7321"/>
    <cellStyle name="___LH P62 AM Unique Line Document Rev-D 1-18_N82 Bezel Flowchart_(forEVT1)_r00-071029(1)_N90 N94 machine list_20110415V03-Apple 4 2" xfId="7322"/>
    <cellStyle name="___LH P62 AM Unique Line Document Rev-D 1-18_N82 Bezel Flowchart_(forEVT1)_r00-071029(1)_N90 N94 machine list_20110415V03-Apple 5" xfId="7323"/>
    <cellStyle name="___LH P62 AM Unique Line Document Rev-D 1-18_N82 Bezel Flowchart_(forEVT1)_r00-071029(1)_N90 N94 machine list_20110415V03-Apple 5 2" xfId="7324"/>
    <cellStyle name="___LH P62 AM Unique Line Document Rev-D 1-18_N82 Bezel Flowchart_(forEVT1)_r00-071029(1)_N90 N94 machine list_20110415V03-Apple 6" xfId="7325"/>
    <cellStyle name="___LH P62 AM Unique Line Document Rev-D 1-18_N82 Bezel Flowchart_(forEVT1)_r00-071029(1)_N90 N94 machine list_20110415V03-Apple 6 2" xfId="7326"/>
    <cellStyle name="___LH P62 AM Unique Line Document Rev-D 1-18_N82 Bezel Flowchart_(forEVT1)_r00-071029(1)_N90 N94 machine list_20110415V03-Apple 7" xfId="7327"/>
    <cellStyle name="___LH P62 AM Unique Line Document Rev-D 1-18_N82 Bezel Flowchart_(forEVT1)_r00-071029(1)_N90 N94 machine list_20110415V03-Apple 7 2" xfId="7328"/>
    <cellStyle name="___LH P62 AM Unique Line Document Rev-D 1-18_N82 Bezel Flowchart_(forEVT1)_r00-071029(1)_N90 N94 machine list_20110415V03-Apple 8" xfId="7329"/>
    <cellStyle name="___LH P62 AM Unique Line Document Rev-D 1-18_N82 Bezel Flowchart_(forEVT1)_r00-071029(1)_N90 N94 machine list_20110415V03-Apple 8 2" xfId="7330"/>
    <cellStyle name="___LH P62 AM Unique Line Document Rev-D 1-18_N82 Bezel Flowchart_(forEVT1)_r00-071029(1)_N90 N94 machine list_20110415V03-Apple 9" xfId="7331"/>
    <cellStyle name="___LH P62 AM Unique Line Document Rev-D 1-18_N82_Bezel_Flowchart_EVT1_20071203(1)" xfId="7332"/>
    <cellStyle name="___LH P62 AM Unique Line Document Rev-D 1-18_N82_Bezel_Flowchart_EVT1_20071203(1) 2" xfId="7333"/>
    <cellStyle name="___LH P62 AM Unique Line Document Rev-D 1-18_N82_Bezel_Flowchart_EVT1_20071203(1) 2 2" xfId="7334"/>
    <cellStyle name="___LH P62 AM Unique Line Document Rev-D 1-18_N82_Bezel_Flowchart_EVT1_20071203(1) 3" xfId="7335"/>
    <cellStyle name="___LH P62 AM Unique Line Document Rev-D 1-18_N82_Bezel_Flowchart_EVT1_20071203(1) 3 2" xfId="7336"/>
    <cellStyle name="___LH P62 AM Unique Line Document Rev-D 1-18_N82_Bezel_Flowchart_EVT1_20071203(1) 4" xfId="7337"/>
    <cellStyle name="___LH P62 AM Unique Line Document Rev-D 1-18_N82_Bezel_Flowchart_EVT1_20071203(1) 4 2" xfId="7338"/>
    <cellStyle name="___LH P62 AM Unique Line Document Rev-D 1-18_N82_Bezel_Flowchart_EVT1_20071203(1) 5" xfId="7339"/>
    <cellStyle name="___LH P62 AM Unique Line Document Rev-D 1-18_N82_Bezel_Flowchart_EVT1_20071203(1) 5 2" xfId="7340"/>
    <cellStyle name="___LH P62 AM Unique Line Document Rev-D 1-18_N82_Bezel_Flowchart_EVT1_20071203(1) 6" xfId="7341"/>
    <cellStyle name="___LH P62 AM Unique Line Document Rev-D 1-18_N82_Bezel_Flowchart_EVT1_20071203(1) 6 2" xfId="7342"/>
    <cellStyle name="___LH P62 AM Unique Line Document Rev-D 1-18_N82_Bezel_Flowchart_EVT1_20071203(1) 7" xfId="7343"/>
    <cellStyle name="___LH P62 AM Unique Line Document Rev-D 1-18_N82_Bezel_Flowchart_EVT1_20071203(1) 7 2" xfId="7344"/>
    <cellStyle name="___LH P62 AM Unique Line Document Rev-D 1-18_N82_Bezel_Flowchart_EVT1_20071203(1) 8" xfId="7345"/>
    <cellStyle name="___LH P62 AM Unique Line Document Rev-D 1-18_N82_Bezel_Flowchart_EVT1_20071203(1) 8 2" xfId="7346"/>
    <cellStyle name="___LH P62 AM Unique Line Document Rev-D 1-18_N82_Bezel_Flowchart_EVT1_20071203(1) 9" xfId="7347"/>
    <cellStyle name="___LH P62 AM Unique Line Document Rev-D 1-18_N82_Bezel_Flowchart_EVT1_20071203(1)_B2B4 machine estimation_B250+B425_V0 2(with MAG)" xfId="7348"/>
    <cellStyle name="___LH P62 AM Unique Line Document Rev-D 1-18_N82_Bezel_Flowchart_EVT1_20071203(1)_B2B4 machine estimation_B250+B425_V0 2(with MAG) 2" xfId="7349"/>
    <cellStyle name="___LH P62 AM Unique Line Document Rev-D 1-18_N82_Bezel_Flowchart_EVT1_20071203(1)_B2B4 machine estimation_B250+B425_V0 2(with MAG) 2 2" xfId="7350"/>
    <cellStyle name="___LH P62 AM Unique Line Document Rev-D 1-18_N82_Bezel_Flowchart_EVT1_20071203(1)_B2B4 machine estimation_B250+B425_V0 2(with MAG) 3" xfId="7351"/>
    <cellStyle name="___LH P62 AM Unique Line Document Rev-D 1-18_N82_Bezel_Flowchart_EVT1_20071203(1)_B2B4 machine estimation_B250+B425_V0 2(with MAG) 3 2" xfId="7352"/>
    <cellStyle name="___LH P62 AM Unique Line Document Rev-D 1-18_N82_Bezel_Flowchart_EVT1_20071203(1)_B2B4 machine estimation_B250+B425_V0 2(with MAG) 4" xfId="7353"/>
    <cellStyle name="___LH P62 AM Unique Line Document Rev-D 1-18_N82_Bezel_Flowchart_EVT1_20071203(1)_B2B4 machine estimation_B250+B425_V0 2(with MAG) 4 2" xfId="7354"/>
    <cellStyle name="___LH P62 AM Unique Line Document Rev-D 1-18_N82_Bezel_Flowchart_EVT1_20071203(1)_B2B4 machine estimation_B250+B425_V0 2(with MAG) 5" xfId="7355"/>
    <cellStyle name="___LH P62 AM Unique Line Document Rev-D 1-18_N82_Bezel_Flowchart_EVT1_20071203(1)_B2B4 machine estimation_B250+B425_V0 2(with MAG) 5 2" xfId="7356"/>
    <cellStyle name="___LH P62 AM Unique Line Document Rev-D 1-18_N82_Bezel_Flowchart_EVT1_20071203(1)_B2B4 machine estimation_B250+B425_V0 2(with MAG) 6" xfId="7357"/>
    <cellStyle name="___LH P62 AM Unique Line Document Rev-D 1-18_N82_Bezel_Flowchart_EVT1_20071203(1)_B2B4 machine estimation_B250+B425_V0 2(with MAG) 6 2" xfId="7358"/>
    <cellStyle name="___LH P62 AM Unique Line Document Rev-D 1-18_N82_Bezel_Flowchart_EVT1_20071203(1)_B2B4 machine estimation_B250+B425_V0 2(with MAG) 7" xfId="7359"/>
    <cellStyle name="___LH P62 AM Unique Line Document Rev-D 1-18_N82_Bezel_Flowchart_EVT1_20071203(1)_B2B4 machine estimation_B250+B425_V0 2(with MAG) 7 2" xfId="7360"/>
    <cellStyle name="___LH P62 AM Unique Line Document Rev-D 1-18_N82_Bezel_Flowchart_EVT1_20071203(1)_B2B4 machine estimation_B250+B425_V0 2(with MAG) 8" xfId="7361"/>
    <cellStyle name="___LH P62 AM Unique Line Document Rev-D 1-18_N82_Bezel_Flowchart_EVT1_20071203(1)_B2B4 machine estimation_B250+B425_V0 2(with MAG) 8 2" xfId="7362"/>
    <cellStyle name="___LH P62 AM Unique Line Document Rev-D 1-18_N82_Bezel_Flowchart_EVT1_20071203(1)_B2B4 machine estimation_B250+B425_V0 2(with MAG) 9" xfId="7363"/>
    <cellStyle name="___LH P62 AM Unique Line Document Rev-D 1-18_N82_Bezel_Flowchart_EVT1_20071203(1)_B2B4 machine list_0412" xfId="7364"/>
    <cellStyle name="___LH P62 AM Unique Line Document Rev-D 1-18_N82_Bezel_Flowchart_EVT1_20071203(1)_B2B4 machine list_0412 2" xfId="7365"/>
    <cellStyle name="___LH P62 AM Unique Line Document Rev-D 1-18_N82_Bezel_Flowchart_EVT1_20071203(1)_B2B4 machine list_0412 2 2" xfId="7366"/>
    <cellStyle name="___LH P62 AM Unique Line Document Rev-D 1-18_N82_Bezel_Flowchart_EVT1_20071203(1)_B2B4 machine list_0412 3" xfId="7367"/>
    <cellStyle name="___LH P62 AM Unique Line Document Rev-D 1-18_N82_Bezel_Flowchart_EVT1_20071203(1)_B2B4 machine list_0412 3 2" xfId="7368"/>
    <cellStyle name="___LH P62 AM Unique Line Document Rev-D 1-18_N82_Bezel_Flowchart_EVT1_20071203(1)_B2B4 machine list_0412 4" xfId="7369"/>
    <cellStyle name="___LH P62 AM Unique Line Document Rev-D 1-18_N82_Bezel_Flowchart_EVT1_20071203(1)_B2B4 machine list_0412 4 2" xfId="7370"/>
    <cellStyle name="___LH P62 AM Unique Line Document Rev-D 1-18_N82_Bezel_Flowchart_EVT1_20071203(1)_B2B4 machine list_0412 5" xfId="7371"/>
    <cellStyle name="___LH P62 AM Unique Line Document Rev-D 1-18_N82_Bezel_Flowchart_EVT1_20071203(1)_B2B4 machine list_0412 5 2" xfId="7372"/>
    <cellStyle name="___LH P62 AM Unique Line Document Rev-D 1-18_N82_Bezel_Flowchart_EVT1_20071203(1)_B2B4 machine list_0412 6" xfId="7373"/>
    <cellStyle name="___LH P62 AM Unique Line Document Rev-D 1-18_N82_Bezel_Flowchart_EVT1_20071203(1)_B2B4 machine list_0412 6 2" xfId="7374"/>
    <cellStyle name="___LH P62 AM Unique Line Document Rev-D 1-18_N82_Bezel_Flowchart_EVT1_20071203(1)_B2B4 machine list_0412 7" xfId="7375"/>
    <cellStyle name="___LH P62 AM Unique Line Document Rev-D 1-18_N82_Bezel_Flowchart_EVT1_20071203(1)_B2B4 machine list_0412 7 2" xfId="7376"/>
    <cellStyle name="___LH P62 AM Unique Line Document Rev-D 1-18_N82_Bezel_Flowchart_EVT1_20071203(1)_B2B4 machine list_0412 8" xfId="7377"/>
    <cellStyle name="___LH P62 AM Unique Line Document Rev-D 1-18_N82_Bezel_Flowchart_EVT1_20071203(1)_B2B4 machine list_0412 8 2" xfId="7378"/>
    <cellStyle name="___LH P62 AM Unique Line Document Rev-D 1-18_N82_Bezel_Flowchart_EVT1_20071203(1)_B2B4 machine list_0412 9" xfId="7379"/>
    <cellStyle name="___LH P62 AM Unique Line Document Rev-D 1-18_N82_Bezel_Flowchart_EVT1_20071203(1)_N90 N94 machine list_0414V01" xfId="7380"/>
    <cellStyle name="___LH P62 AM Unique Line Document Rev-D 1-18_N82_Bezel_Flowchart_EVT1_20071203(1)_N90 N94 machine list_0414V01 2" xfId="7381"/>
    <cellStyle name="___LH P62 AM Unique Line Document Rev-D 1-18_N82_Bezel_Flowchart_EVT1_20071203(1)_N90 N94 machine list_0414V01 2 2" xfId="7382"/>
    <cellStyle name="___LH P62 AM Unique Line Document Rev-D 1-18_N82_Bezel_Flowchart_EVT1_20071203(1)_N90 N94 machine list_0414V01 3" xfId="7383"/>
    <cellStyle name="___LH P62 AM Unique Line Document Rev-D 1-18_N82_Bezel_Flowchart_EVT1_20071203(1)_N90 N94 machine list_0414V01 3 2" xfId="7384"/>
    <cellStyle name="___LH P62 AM Unique Line Document Rev-D 1-18_N82_Bezel_Flowchart_EVT1_20071203(1)_N90 N94 machine list_0414V01 4" xfId="7385"/>
    <cellStyle name="___LH P62 AM Unique Line Document Rev-D 1-18_N82_Bezel_Flowchart_EVT1_20071203(1)_N90 N94 machine list_0414V01 4 2" xfId="7386"/>
    <cellStyle name="___LH P62 AM Unique Line Document Rev-D 1-18_N82_Bezel_Flowchart_EVT1_20071203(1)_N90 N94 machine list_0414V01 5" xfId="7387"/>
    <cellStyle name="___LH P62 AM Unique Line Document Rev-D 1-18_N82_Bezel_Flowchart_EVT1_20071203(1)_N90 N94 machine list_0414V01 5 2" xfId="7388"/>
    <cellStyle name="___LH P62 AM Unique Line Document Rev-D 1-18_N82_Bezel_Flowchart_EVT1_20071203(1)_N90 N94 machine list_0414V01 6" xfId="7389"/>
    <cellStyle name="___LH P62 AM Unique Line Document Rev-D 1-18_N82_Bezel_Flowchart_EVT1_20071203(1)_N90 N94 machine list_0414V01 6 2" xfId="7390"/>
    <cellStyle name="___LH P62 AM Unique Line Document Rev-D 1-18_N82_Bezel_Flowchart_EVT1_20071203(1)_N90 N94 machine list_0414V01 7" xfId="7391"/>
    <cellStyle name="___LH P62 AM Unique Line Document Rev-D 1-18_N82_Bezel_Flowchart_EVT1_20071203(1)_N90 N94 machine list_0414V01 7 2" xfId="7392"/>
    <cellStyle name="___LH P62 AM Unique Line Document Rev-D 1-18_N82_Bezel_Flowchart_EVT1_20071203(1)_N90 N94 machine list_0414V01 8" xfId="7393"/>
    <cellStyle name="___LH P62 AM Unique Line Document Rev-D 1-18_N82_Bezel_Flowchart_EVT1_20071203(1)_N90 N94 machine list_0414V01 8 2" xfId="7394"/>
    <cellStyle name="___LH P62 AM Unique Line Document Rev-D 1-18_N82_Bezel_Flowchart_EVT1_20071203(1)_N90 N94 machine list_0414V01 9" xfId="7395"/>
    <cellStyle name="___LH P62 AM Unique Line Document Rev-D 1-18_N82_Bezel_Flowchart_EVT1_20071203(1)_N90 N94 machine list_0414V01-Apple" xfId="7396"/>
    <cellStyle name="___LH P62 AM Unique Line Document Rev-D 1-18_N82_Bezel_Flowchart_EVT1_20071203(1)_N90 N94 machine list_0414V01-Apple 2" xfId="7397"/>
    <cellStyle name="___LH P62 AM Unique Line Document Rev-D 1-18_N82_Bezel_Flowchart_EVT1_20071203(1)_N90 N94 machine list_0414V01-Apple 2 2" xfId="7398"/>
    <cellStyle name="___LH P62 AM Unique Line Document Rev-D 1-18_N82_Bezel_Flowchart_EVT1_20071203(1)_N90 N94 machine list_0414V01-Apple 3" xfId="7399"/>
    <cellStyle name="___LH P62 AM Unique Line Document Rev-D 1-18_N82_Bezel_Flowchart_EVT1_20071203(1)_N90 N94 machine list_0414V01-Apple 3 2" xfId="7400"/>
    <cellStyle name="___LH P62 AM Unique Line Document Rev-D 1-18_N82_Bezel_Flowchart_EVT1_20071203(1)_N90 N94 machine list_0414V01-Apple 4" xfId="7401"/>
    <cellStyle name="___LH P62 AM Unique Line Document Rev-D 1-18_N82_Bezel_Flowchart_EVT1_20071203(1)_N90 N94 machine list_0414V01-Apple 4 2" xfId="7402"/>
    <cellStyle name="___LH P62 AM Unique Line Document Rev-D 1-18_N82_Bezel_Flowchart_EVT1_20071203(1)_N90 N94 machine list_0414V01-Apple 5" xfId="7403"/>
    <cellStyle name="___LH P62 AM Unique Line Document Rev-D 1-18_N82_Bezel_Flowchart_EVT1_20071203(1)_N90 N94 machine list_0414V01-Apple 5 2" xfId="7404"/>
    <cellStyle name="___LH P62 AM Unique Line Document Rev-D 1-18_N82_Bezel_Flowchart_EVT1_20071203(1)_N90 N94 machine list_0414V01-Apple 6" xfId="7405"/>
    <cellStyle name="___LH P62 AM Unique Line Document Rev-D 1-18_N82_Bezel_Flowchart_EVT1_20071203(1)_N90 N94 machine list_0414V01-Apple 6 2" xfId="7406"/>
    <cellStyle name="___LH P62 AM Unique Line Document Rev-D 1-18_N82_Bezel_Flowchart_EVT1_20071203(1)_N90 N94 machine list_0414V01-Apple 7" xfId="7407"/>
    <cellStyle name="___LH P62 AM Unique Line Document Rev-D 1-18_N82_Bezel_Flowchart_EVT1_20071203(1)_N90 N94 machine list_0414V01-Apple 7 2" xfId="7408"/>
    <cellStyle name="___LH P62 AM Unique Line Document Rev-D 1-18_N82_Bezel_Flowchart_EVT1_20071203(1)_N90 N94 machine list_0414V01-Apple 8" xfId="7409"/>
    <cellStyle name="___LH P62 AM Unique Line Document Rev-D 1-18_N82_Bezel_Flowchart_EVT1_20071203(1)_N90 N94 machine list_0414V01-Apple 8 2" xfId="7410"/>
    <cellStyle name="___LH P62 AM Unique Line Document Rev-D 1-18_N82_Bezel_Flowchart_EVT1_20071203(1)_N90 N94 machine list_0414V01-Apple 9" xfId="7411"/>
    <cellStyle name="___LH P62 AM Unique Line Document Rev-D 1-18_N82_Bezel_Flowchart_EVT1_20071203(1)_N90 N94 machine list_20110415V02-Apple" xfId="7412"/>
    <cellStyle name="___LH P62 AM Unique Line Document Rev-D 1-18_N82_Bezel_Flowchart_EVT1_20071203(1)_N90 N94 machine list_20110415V02-Apple 2" xfId="7413"/>
    <cellStyle name="___LH P62 AM Unique Line Document Rev-D 1-18_N82_Bezel_Flowchart_EVT1_20071203(1)_N90 N94 machine list_20110415V02-Apple 2 2" xfId="7414"/>
    <cellStyle name="___LH P62 AM Unique Line Document Rev-D 1-18_N82_Bezel_Flowchart_EVT1_20071203(1)_N90 N94 machine list_20110415V02-Apple 3" xfId="7415"/>
    <cellStyle name="___LH P62 AM Unique Line Document Rev-D 1-18_N82_Bezel_Flowchart_EVT1_20071203(1)_N90 N94 machine list_20110415V02-Apple 3 2" xfId="7416"/>
    <cellStyle name="___LH P62 AM Unique Line Document Rev-D 1-18_N82_Bezel_Flowchart_EVT1_20071203(1)_N90 N94 machine list_20110415V02-Apple 4" xfId="7417"/>
    <cellStyle name="___LH P62 AM Unique Line Document Rev-D 1-18_N82_Bezel_Flowchart_EVT1_20071203(1)_N90 N94 machine list_20110415V02-Apple 4 2" xfId="7418"/>
    <cellStyle name="___LH P62 AM Unique Line Document Rev-D 1-18_N82_Bezel_Flowchart_EVT1_20071203(1)_N90 N94 machine list_20110415V02-Apple 5" xfId="7419"/>
    <cellStyle name="___LH P62 AM Unique Line Document Rev-D 1-18_N82_Bezel_Flowchart_EVT1_20071203(1)_N90 N94 machine list_20110415V02-Apple 5 2" xfId="7420"/>
    <cellStyle name="___LH P62 AM Unique Line Document Rev-D 1-18_N82_Bezel_Flowchart_EVT1_20071203(1)_N90 N94 machine list_20110415V02-Apple 6" xfId="7421"/>
    <cellStyle name="___LH P62 AM Unique Line Document Rev-D 1-18_N82_Bezel_Flowchart_EVT1_20071203(1)_N90 N94 machine list_20110415V02-Apple 6 2" xfId="7422"/>
    <cellStyle name="___LH P62 AM Unique Line Document Rev-D 1-18_N82_Bezel_Flowchart_EVT1_20071203(1)_N90 N94 machine list_20110415V02-Apple 7" xfId="7423"/>
    <cellStyle name="___LH P62 AM Unique Line Document Rev-D 1-18_N82_Bezel_Flowchart_EVT1_20071203(1)_N90 N94 machine list_20110415V02-Apple 7 2" xfId="7424"/>
    <cellStyle name="___LH P62 AM Unique Line Document Rev-D 1-18_N82_Bezel_Flowchart_EVT1_20071203(1)_N90 N94 machine list_20110415V02-Apple 8" xfId="7425"/>
    <cellStyle name="___LH P62 AM Unique Line Document Rev-D 1-18_N82_Bezel_Flowchart_EVT1_20071203(1)_N90 N94 machine list_20110415V02-Apple 8 2" xfId="7426"/>
    <cellStyle name="___LH P62 AM Unique Line Document Rev-D 1-18_N82_Bezel_Flowchart_EVT1_20071203(1)_N90 N94 machine list_20110415V02-Apple 9" xfId="7427"/>
    <cellStyle name="___LH P62 AM Unique Line Document Rev-D 1-18_N82_Bezel_Flowchart_EVT1_20071203(1)_N90 N94 machine list_20110415V03-Apple" xfId="7428"/>
    <cellStyle name="___LH P62 AM Unique Line Document Rev-D 1-18_N82_Bezel_Flowchart_EVT1_20071203(1)_N90 N94 machine list_20110415V03-Apple 2" xfId="7429"/>
    <cellStyle name="___LH P62 AM Unique Line Document Rev-D 1-18_N82_Bezel_Flowchart_EVT1_20071203(1)_N90 N94 machine list_20110415V03-Apple 2 2" xfId="7430"/>
    <cellStyle name="___LH P62 AM Unique Line Document Rev-D 1-18_N82_Bezel_Flowchart_EVT1_20071203(1)_N90 N94 machine list_20110415V03-Apple 3" xfId="7431"/>
    <cellStyle name="___LH P62 AM Unique Line Document Rev-D 1-18_N82_Bezel_Flowchart_EVT1_20071203(1)_N90 N94 machine list_20110415V03-Apple 3 2" xfId="7432"/>
    <cellStyle name="___LH P62 AM Unique Line Document Rev-D 1-18_N82_Bezel_Flowchart_EVT1_20071203(1)_N90 N94 machine list_20110415V03-Apple 4" xfId="7433"/>
    <cellStyle name="___LH P62 AM Unique Line Document Rev-D 1-18_N82_Bezel_Flowchart_EVT1_20071203(1)_N90 N94 machine list_20110415V03-Apple 4 2" xfId="7434"/>
    <cellStyle name="___LH P62 AM Unique Line Document Rev-D 1-18_N82_Bezel_Flowchart_EVT1_20071203(1)_N90 N94 machine list_20110415V03-Apple 5" xfId="7435"/>
    <cellStyle name="___LH P62 AM Unique Line Document Rev-D 1-18_N82_Bezel_Flowchart_EVT1_20071203(1)_N90 N94 machine list_20110415V03-Apple 5 2" xfId="7436"/>
    <cellStyle name="___LH P62 AM Unique Line Document Rev-D 1-18_N82_Bezel_Flowchart_EVT1_20071203(1)_N90 N94 machine list_20110415V03-Apple 6" xfId="7437"/>
    <cellStyle name="___LH P62 AM Unique Line Document Rev-D 1-18_N82_Bezel_Flowchart_EVT1_20071203(1)_N90 N94 machine list_20110415V03-Apple 6 2" xfId="7438"/>
    <cellStyle name="___LH P62 AM Unique Line Document Rev-D 1-18_N82_Bezel_Flowchart_EVT1_20071203(1)_N90 N94 machine list_20110415V03-Apple 7" xfId="7439"/>
    <cellStyle name="___LH P62 AM Unique Line Document Rev-D 1-18_N82_Bezel_Flowchart_EVT1_20071203(1)_N90 N94 machine list_20110415V03-Apple 7 2" xfId="7440"/>
    <cellStyle name="___LH P62 AM Unique Line Document Rev-D 1-18_N82_Bezel_Flowchart_EVT1_20071203(1)_N90 N94 machine list_20110415V03-Apple 8" xfId="7441"/>
    <cellStyle name="___LH P62 AM Unique Line Document Rev-D 1-18_N82_Bezel_Flowchart_EVT1_20071203(1)_N90 N94 machine list_20110415V03-Apple 8 2" xfId="7442"/>
    <cellStyle name="___LH P62 AM Unique Line Document Rev-D 1-18_N82_Bezel_Flowchart_EVT1_20071203(1)_N90 N94 machine list_20110415V03-Apple 9" xfId="7443"/>
    <cellStyle name="___LH P62 AM Unique Line Document Rev-D 1-18_N82_Bezel制程良率_200712032007128102314" xfId="7444"/>
    <cellStyle name="___LH P62 AM Unique Line Document Rev-D 1-18_N82_Bezel制程良率_200712032007128102314 2" xfId="7445"/>
    <cellStyle name="___LH P62 AM Unique Line Document Rev-D 1-18_N82_Bezel制程良率_200712032007128102314 2 2" xfId="7446"/>
    <cellStyle name="___LH P62 AM Unique Line Document Rev-D 1-18_N82_Bezel制程良率_200712032007128102314 3" xfId="7447"/>
    <cellStyle name="___LH P62 AM Unique Line Document Rev-D 1-18_N82_Bezel制程良率_200712032007128102314 3 2" xfId="7448"/>
    <cellStyle name="___LH P62 AM Unique Line Document Rev-D 1-18_N82_Bezel制程良率_200712032007128102314 4" xfId="7449"/>
    <cellStyle name="___LH P62 AM Unique Line Document Rev-D 1-18_N82_Bezel制程良率_200712032007128102314 4 2" xfId="7450"/>
    <cellStyle name="___LH P62 AM Unique Line Document Rev-D 1-18_N82_Bezel制程良率_200712032007128102314 5" xfId="7451"/>
    <cellStyle name="___LH P62 AM Unique Line Document Rev-D 1-18_N82_Bezel制程良率_200712032007128102314 5 2" xfId="7452"/>
    <cellStyle name="___LH P62 AM Unique Line Document Rev-D 1-18_N82_Bezel制程良率_200712032007128102314 6" xfId="7453"/>
    <cellStyle name="___LH P62 AM Unique Line Document Rev-D 1-18_N82_Bezel制程良率_200712032007128102314 6 2" xfId="7454"/>
    <cellStyle name="___LH P62 AM Unique Line Document Rev-D 1-18_N82_Bezel制程良率_200712032007128102314 7" xfId="7455"/>
    <cellStyle name="___LH P62 AM Unique Line Document Rev-D 1-18_N82_Bezel制程良率_200712032007128102314 7 2" xfId="7456"/>
    <cellStyle name="___LH P62 AM Unique Line Document Rev-D 1-18_N82_Bezel制程良率_200712032007128102314 8" xfId="7457"/>
    <cellStyle name="___LH P62 AM Unique Line Document Rev-D 1-18_N82_Bezel制程良率_200712032007128102314 8 2" xfId="7458"/>
    <cellStyle name="___LH P62 AM Unique Line Document Rev-D 1-18_N82_Bezel制程良率_200712032007128102314 9" xfId="7459"/>
    <cellStyle name="___LH P62 AM Unique Line Document Rev-D 1-18_N82_Bezel制程良率_200712032007128102314_B2B4 machine estimation_B250+B425_V0 2(with MAG)" xfId="7460"/>
    <cellStyle name="___LH P62 AM Unique Line Document Rev-D 1-18_N82_Bezel制程良率_200712032007128102314_B2B4 machine estimation_B250+B425_V0 2(with MAG) 2" xfId="7461"/>
    <cellStyle name="___LH P62 AM Unique Line Document Rev-D 1-18_N82_Bezel制程良率_200712032007128102314_B2B4 machine estimation_B250+B425_V0 2(with MAG) 2 2" xfId="7462"/>
    <cellStyle name="___LH P62 AM Unique Line Document Rev-D 1-18_N82_Bezel制程良率_200712032007128102314_B2B4 machine estimation_B250+B425_V0 2(with MAG) 3" xfId="7463"/>
    <cellStyle name="___LH P62 AM Unique Line Document Rev-D 1-18_N82_Bezel制程良率_200712032007128102314_B2B4 machine estimation_B250+B425_V0 2(with MAG) 3 2" xfId="7464"/>
    <cellStyle name="___LH P62 AM Unique Line Document Rev-D 1-18_N82_Bezel制程良率_200712032007128102314_B2B4 machine estimation_B250+B425_V0 2(with MAG) 4" xfId="7465"/>
    <cellStyle name="___LH P62 AM Unique Line Document Rev-D 1-18_N82_Bezel制程良率_200712032007128102314_B2B4 machine estimation_B250+B425_V0 2(with MAG) 4 2" xfId="7466"/>
    <cellStyle name="___LH P62 AM Unique Line Document Rev-D 1-18_N82_Bezel制程良率_200712032007128102314_B2B4 machine estimation_B250+B425_V0 2(with MAG) 5" xfId="7467"/>
    <cellStyle name="___LH P62 AM Unique Line Document Rev-D 1-18_N82_Bezel制程良率_200712032007128102314_B2B4 machine estimation_B250+B425_V0 2(with MAG) 5 2" xfId="7468"/>
    <cellStyle name="___LH P62 AM Unique Line Document Rev-D 1-18_N82_Bezel制程良率_200712032007128102314_B2B4 machine estimation_B250+B425_V0 2(with MAG) 6" xfId="7469"/>
    <cellStyle name="___LH P62 AM Unique Line Document Rev-D 1-18_N82_Bezel制程良率_200712032007128102314_B2B4 machine estimation_B250+B425_V0 2(with MAG) 6 2" xfId="7470"/>
    <cellStyle name="___LH P62 AM Unique Line Document Rev-D 1-18_N82_Bezel制程良率_200712032007128102314_B2B4 machine estimation_B250+B425_V0 2(with MAG) 7" xfId="7471"/>
    <cellStyle name="___LH P62 AM Unique Line Document Rev-D 1-18_N82_Bezel制程良率_200712032007128102314_B2B4 machine estimation_B250+B425_V0 2(with MAG) 7 2" xfId="7472"/>
    <cellStyle name="___LH P62 AM Unique Line Document Rev-D 1-18_N82_Bezel制程良率_200712032007128102314_B2B4 machine estimation_B250+B425_V0 2(with MAG) 8" xfId="7473"/>
    <cellStyle name="___LH P62 AM Unique Line Document Rev-D 1-18_N82_Bezel制程良率_200712032007128102314_B2B4 machine estimation_B250+B425_V0 2(with MAG) 8 2" xfId="7474"/>
    <cellStyle name="___LH P62 AM Unique Line Document Rev-D 1-18_N82_Bezel制程良率_200712032007128102314_B2B4 machine estimation_B250+B425_V0 2(with MAG) 9" xfId="7475"/>
    <cellStyle name="___LH P62 AM Unique Line Document Rev-D 1-18_N82_Bezel制程良率_200712032007128102314_B2B4 machine list_0412" xfId="7476"/>
    <cellStyle name="___LH P62 AM Unique Line Document Rev-D 1-18_N82_Bezel制程良率_200712032007128102314_B2B4 machine list_0412 2" xfId="7477"/>
    <cellStyle name="___LH P62 AM Unique Line Document Rev-D 1-18_N82_Bezel制程良率_200712032007128102314_B2B4 machine list_0412 2 2" xfId="7478"/>
    <cellStyle name="___LH P62 AM Unique Line Document Rev-D 1-18_N82_Bezel制程良率_200712032007128102314_B2B4 machine list_0412 3" xfId="7479"/>
    <cellStyle name="___LH P62 AM Unique Line Document Rev-D 1-18_N82_Bezel制程良率_200712032007128102314_B2B4 machine list_0412 3 2" xfId="7480"/>
    <cellStyle name="___LH P62 AM Unique Line Document Rev-D 1-18_N82_Bezel制程良率_200712032007128102314_B2B4 machine list_0412 4" xfId="7481"/>
    <cellStyle name="___LH P62 AM Unique Line Document Rev-D 1-18_N82_Bezel制程良率_200712032007128102314_B2B4 machine list_0412 4 2" xfId="7482"/>
    <cellStyle name="___LH P62 AM Unique Line Document Rev-D 1-18_N82_Bezel制程良率_200712032007128102314_B2B4 machine list_0412 5" xfId="7483"/>
    <cellStyle name="___LH P62 AM Unique Line Document Rev-D 1-18_N82_Bezel制程良率_200712032007128102314_B2B4 machine list_0412 5 2" xfId="7484"/>
    <cellStyle name="___LH P62 AM Unique Line Document Rev-D 1-18_N82_Bezel制程良率_200712032007128102314_B2B4 machine list_0412 6" xfId="7485"/>
    <cellStyle name="___LH P62 AM Unique Line Document Rev-D 1-18_N82_Bezel制程良率_200712032007128102314_B2B4 machine list_0412 6 2" xfId="7486"/>
    <cellStyle name="___LH P62 AM Unique Line Document Rev-D 1-18_N82_Bezel制程良率_200712032007128102314_B2B4 machine list_0412 7" xfId="7487"/>
    <cellStyle name="___LH P62 AM Unique Line Document Rev-D 1-18_N82_Bezel制程良率_200712032007128102314_B2B4 machine list_0412 7 2" xfId="7488"/>
    <cellStyle name="___LH P62 AM Unique Line Document Rev-D 1-18_N82_Bezel制程良率_200712032007128102314_B2B4 machine list_0412 8" xfId="7489"/>
    <cellStyle name="___LH P62 AM Unique Line Document Rev-D 1-18_N82_Bezel制程良率_200712032007128102314_B2B4 machine list_0412 8 2" xfId="7490"/>
    <cellStyle name="___LH P62 AM Unique Line Document Rev-D 1-18_N82_Bezel制程良率_200712032007128102314_B2B4 machine list_0412 9" xfId="7491"/>
    <cellStyle name="___LH P62 AM Unique Line Document Rev-D 1-18_N82_Bezel制程良率_200712032007128102314_N90 N94 machine list_0414V01" xfId="7492"/>
    <cellStyle name="___LH P62 AM Unique Line Document Rev-D 1-18_N82_Bezel制程良率_200712032007128102314_N90 N94 machine list_0414V01 2" xfId="7493"/>
    <cellStyle name="___LH P62 AM Unique Line Document Rev-D 1-18_N82_Bezel制程良率_200712032007128102314_N90 N94 machine list_0414V01 2 2" xfId="7494"/>
    <cellStyle name="___LH P62 AM Unique Line Document Rev-D 1-18_N82_Bezel制程良率_200712032007128102314_N90 N94 machine list_0414V01 3" xfId="7495"/>
    <cellStyle name="___LH P62 AM Unique Line Document Rev-D 1-18_N82_Bezel制程良率_200712032007128102314_N90 N94 machine list_0414V01 3 2" xfId="7496"/>
    <cellStyle name="___LH P62 AM Unique Line Document Rev-D 1-18_N82_Bezel制程良率_200712032007128102314_N90 N94 machine list_0414V01 4" xfId="7497"/>
    <cellStyle name="___LH P62 AM Unique Line Document Rev-D 1-18_N82_Bezel制程良率_200712032007128102314_N90 N94 machine list_0414V01 4 2" xfId="7498"/>
    <cellStyle name="___LH P62 AM Unique Line Document Rev-D 1-18_N82_Bezel制程良率_200712032007128102314_N90 N94 machine list_0414V01 5" xfId="7499"/>
    <cellStyle name="___LH P62 AM Unique Line Document Rev-D 1-18_N82_Bezel制程良率_200712032007128102314_N90 N94 machine list_0414V01 5 2" xfId="7500"/>
    <cellStyle name="___LH P62 AM Unique Line Document Rev-D 1-18_N82_Bezel制程良率_200712032007128102314_N90 N94 machine list_0414V01 6" xfId="7501"/>
    <cellStyle name="___LH P62 AM Unique Line Document Rev-D 1-18_N82_Bezel制程良率_200712032007128102314_N90 N94 machine list_0414V01 6 2" xfId="7502"/>
    <cellStyle name="___LH P62 AM Unique Line Document Rev-D 1-18_N82_Bezel制程良率_200712032007128102314_N90 N94 machine list_0414V01 7" xfId="7503"/>
    <cellStyle name="___LH P62 AM Unique Line Document Rev-D 1-18_N82_Bezel制程良率_200712032007128102314_N90 N94 machine list_0414V01 7 2" xfId="7504"/>
    <cellStyle name="___LH P62 AM Unique Line Document Rev-D 1-18_N82_Bezel制程良率_200712032007128102314_N90 N94 machine list_0414V01 8" xfId="7505"/>
    <cellStyle name="___LH P62 AM Unique Line Document Rev-D 1-18_N82_Bezel制程良率_200712032007128102314_N90 N94 machine list_0414V01 8 2" xfId="7506"/>
    <cellStyle name="___LH P62 AM Unique Line Document Rev-D 1-18_N82_Bezel制程良率_200712032007128102314_N90 N94 machine list_0414V01 9" xfId="7507"/>
    <cellStyle name="___LH P62 AM Unique Line Document Rev-D 1-18_N82_Bezel制程良率_200712032007128102314_N90 N94 machine list_0414V01-Apple" xfId="7508"/>
    <cellStyle name="___LH P62 AM Unique Line Document Rev-D 1-18_N82_Bezel制程良率_200712032007128102314_N90 N94 machine list_0414V01-Apple 2" xfId="7509"/>
    <cellStyle name="___LH P62 AM Unique Line Document Rev-D 1-18_N82_Bezel制程良率_200712032007128102314_N90 N94 machine list_0414V01-Apple 2 2" xfId="7510"/>
    <cellStyle name="___LH P62 AM Unique Line Document Rev-D 1-18_N82_Bezel制程良率_200712032007128102314_N90 N94 machine list_0414V01-Apple 3" xfId="7511"/>
    <cellStyle name="___LH P62 AM Unique Line Document Rev-D 1-18_N82_Bezel制程良率_200712032007128102314_N90 N94 machine list_0414V01-Apple 3 2" xfId="7512"/>
    <cellStyle name="___LH P62 AM Unique Line Document Rev-D 1-18_N82_Bezel制程良率_200712032007128102314_N90 N94 machine list_0414V01-Apple 4" xfId="7513"/>
    <cellStyle name="___LH P62 AM Unique Line Document Rev-D 1-18_N82_Bezel制程良率_200712032007128102314_N90 N94 machine list_0414V01-Apple 4 2" xfId="7514"/>
    <cellStyle name="___LH P62 AM Unique Line Document Rev-D 1-18_N82_Bezel制程良率_200712032007128102314_N90 N94 machine list_0414V01-Apple 5" xfId="7515"/>
    <cellStyle name="___LH P62 AM Unique Line Document Rev-D 1-18_N82_Bezel制程良率_200712032007128102314_N90 N94 machine list_0414V01-Apple 5 2" xfId="7516"/>
    <cellStyle name="___LH P62 AM Unique Line Document Rev-D 1-18_N82_Bezel制程良率_200712032007128102314_N90 N94 machine list_0414V01-Apple 6" xfId="7517"/>
    <cellStyle name="___LH P62 AM Unique Line Document Rev-D 1-18_N82_Bezel制程良率_200712032007128102314_N90 N94 machine list_0414V01-Apple 6 2" xfId="7518"/>
    <cellStyle name="___LH P62 AM Unique Line Document Rev-D 1-18_N82_Bezel制程良率_200712032007128102314_N90 N94 machine list_0414V01-Apple 7" xfId="7519"/>
    <cellStyle name="___LH P62 AM Unique Line Document Rev-D 1-18_N82_Bezel制程良率_200712032007128102314_N90 N94 machine list_0414V01-Apple 7 2" xfId="7520"/>
    <cellStyle name="___LH P62 AM Unique Line Document Rev-D 1-18_N82_Bezel制程良率_200712032007128102314_N90 N94 machine list_0414V01-Apple 8" xfId="7521"/>
    <cellStyle name="___LH P62 AM Unique Line Document Rev-D 1-18_N82_Bezel制程良率_200712032007128102314_N90 N94 machine list_0414V01-Apple 8 2" xfId="7522"/>
    <cellStyle name="___LH P62 AM Unique Line Document Rev-D 1-18_N82_Bezel制程良率_200712032007128102314_N90 N94 machine list_0414V01-Apple 9" xfId="7523"/>
    <cellStyle name="___LH P62 AM Unique Line Document Rev-D 1-18_N82_Bezel制程良率_200712032007128102314_N90 N94 machine list_20110415V02-Apple" xfId="7524"/>
    <cellStyle name="___LH P62 AM Unique Line Document Rev-D 1-18_N82_Bezel制程良率_200712032007128102314_N90 N94 machine list_20110415V02-Apple 2" xfId="7525"/>
    <cellStyle name="___LH P62 AM Unique Line Document Rev-D 1-18_N82_Bezel制程良率_200712032007128102314_N90 N94 machine list_20110415V02-Apple 2 2" xfId="7526"/>
    <cellStyle name="___LH P62 AM Unique Line Document Rev-D 1-18_N82_Bezel制程良率_200712032007128102314_N90 N94 machine list_20110415V02-Apple 3" xfId="7527"/>
    <cellStyle name="___LH P62 AM Unique Line Document Rev-D 1-18_N82_Bezel制程良率_200712032007128102314_N90 N94 machine list_20110415V02-Apple 3 2" xfId="7528"/>
    <cellStyle name="___LH P62 AM Unique Line Document Rev-D 1-18_N82_Bezel制程良率_200712032007128102314_N90 N94 machine list_20110415V02-Apple 4" xfId="7529"/>
    <cellStyle name="___LH P62 AM Unique Line Document Rev-D 1-18_N82_Bezel制程良率_200712032007128102314_N90 N94 machine list_20110415V02-Apple 4 2" xfId="7530"/>
    <cellStyle name="___LH P62 AM Unique Line Document Rev-D 1-18_N82_Bezel制程良率_200712032007128102314_N90 N94 machine list_20110415V02-Apple 5" xfId="7531"/>
    <cellStyle name="___LH P62 AM Unique Line Document Rev-D 1-18_N82_Bezel制程良率_200712032007128102314_N90 N94 machine list_20110415V02-Apple 5 2" xfId="7532"/>
    <cellStyle name="___LH P62 AM Unique Line Document Rev-D 1-18_N82_Bezel制程良率_200712032007128102314_N90 N94 machine list_20110415V02-Apple 6" xfId="7533"/>
    <cellStyle name="___LH P62 AM Unique Line Document Rev-D 1-18_N82_Bezel制程良率_200712032007128102314_N90 N94 machine list_20110415V02-Apple 6 2" xfId="7534"/>
    <cellStyle name="___LH P62 AM Unique Line Document Rev-D 1-18_N82_Bezel制程良率_200712032007128102314_N90 N94 machine list_20110415V02-Apple 7" xfId="7535"/>
    <cellStyle name="___LH P62 AM Unique Line Document Rev-D 1-18_N82_Bezel制程良率_200712032007128102314_N90 N94 machine list_20110415V02-Apple 7 2" xfId="7536"/>
    <cellStyle name="___LH P62 AM Unique Line Document Rev-D 1-18_N82_Bezel制程良率_200712032007128102314_N90 N94 machine list_20110415V02-Apple 8" xfId="7537"/>
    <cellStyle name="___LH P62 AM Unique Line Document Rev-D 1-18_N82_Bezel制程良率_200712032007128102314_N90 N94 machine list_20110415V02-Apple 8 2" xfId="7538"/>
    <cellStyle name="___LH P62 AM Unique Line Document Rev-D 1-18_N82_Bezel制程良率_200712032007128102314_N90 N94 machine list_20110415V02-Apple 9" xfId="7539"/>
    <cellStyle name="___LH P62 AM Unique Line Document Rev-D 1-18_N82_Bezel制程良率_200712032007128102314_N90 N94 machine list_20110415V03-Apple" xfId="7540"/>
    <cellStyle name="___LH P62 AM Unique Line Document Rev-D 1-18_N82_Bezel制程良率_200712032007128102314_N90 N94 machine list_20110415V03-Apple 2" xfId="7541"/>
    <cellStyle name="___LH P62 AM Unique Line Document Rev-D 1-18_N82_Bezel制程良率_200712032007128102314_N90 N94 machine list_20110415V03-Apple 2 2" xfId="7542"/>
    <cellStyle name="___LH P62 AM Unique Line Document Rev-D 1-18_N82_Bezel制程良率_200712032007128102314_N90 N94 machine list_20110415V03-Apple 3" xfId="7543"/>
    <cellStyle name="___LH P62 AM Unique Line Document Rev-D 1-18_N82_Bezel制程良率_200712032007128102314_N90 N94 machine list_20110415V03-Apple 3 2" xfId="7544"/>
    <cellStyle name="___LH P62 AM Unique Line Document Rev-D 1-18_N82_Bezel制程良率_200712032007128102314_N90 N94 machine list_20110415V03-Apple 4" xfId="7545"/>
    <cellStyle name="___LH P62 AM Unique Line Document Rev-D 1-18_N82_Bezel制程良率_200712032007128102314_N90 N94 machine list_20110415V03-Apple 4 2" xfId="7546"/>
    <cellStyle name="___LH P62 AM Unique Line Document Rev-D 1-18_N82_Bezel制程良率_200712032007128102314_N90 N94 machine list_20110415V03-Apple 5" xfId="7547"/>
    <cellStyle name="___LH P62 AM Unique Line Document Rev-D 1-18_N82_Bezel制程良率_200712032007128102314_N90 N94 machine list_20110415V03-Apple 5 2" xfId="7548"/>
    <cellStyle name="___LH P62 AM Unique Line Document Rev-D 1-18_N82_Bezel制程良率_200712032007128102314_N90 N94 machine list_20110415V03-Apple 6" xfId="7549"/>
    <cellStyle name="___LH P62 AM Unique Line Document Rev-D 1-18_N82_Bezel制程良率_200712032007128102314_N90 N94 machine list_20110415V03-Apple 6 2" xfId="7550"/>
    <cellStyle name="___LH P62 AM Unique Line Document Rev-D 1-18_N82_Bezel制程良率_200712032007128102314_N90 N94 machine list_20110415V03-Apple 7" xfId="7551"/>
    <cellStyle name="___LH P62 AM Unique Line Document Rev-D 1-18_N82_Bezel制程良率_200712032007128102314_N90 N94 machine list_20110415V03-Apple 7 2" xfId="7552"/>
    <cellStyle name="___LH P62 AM Unique Line Document Rev-D 1-18_N82_Bezel制程良率_200712032007128102314_N90 N94 machine list_20110415V03-Apple 8" xfId="7553"/>
    <cellStyle name="___LH P62 AM Unique Line Document Rev-D 1-18_N82_Bezel制程良率_200712032007128102314_N90 N94 machine list_20110415V03-Apple 8 2" xfId="7554"/>
    <cellStyle name="___LH P62 AM Unique Line Document Rev-D 1-18_N82_Bezel制程良率_200712032007128102314_N90 N94 machine list_20110415V03-Apple 9" xfId="7555"/>
    <cellStyle name="___LH P62 AM Unique Line Document Rev-D 1-18_P58 Incremental eqp lead time2" xfId="7556"/>
    <cellStyle name="___LH P62 AM Unique Line Document Rev-D 1-18_P58 Incremental eqp lead time2 2" xfId="7557"/>
    <cellStyle name="___LH P62 AM Unique Line Document Rev-D 1-18_P58 Incremental eqp lead time2 2 2" xfId="7558"/>
    <cellStyle name="___LH P62 AM Unique Line Document Rev-D 1-18_P58 Incremental eqp lead time2 3" xfId="7559"/>
    <cellStyle name="___LH P62 AM Unique Line Document Rev-D 1-18_P58 Incremental eqp lead time2 3 2" xfId="7560"/>
    <cellStyle name="___LH P62 AM Unique Line Document Rev-D 1-18_P58 Incremental eqp lead time2 4" xfId="7561"/>
    <cellStyle name="___LH P62 AM Unique Line Document Rev-D 1-18_P58 Incremental eqp lead time2 4 2" xfId="7562"/>
    <cellStyle name="___LH P62 AM Unique Line Document Rev-D 1-18_P58 Incremental eqp lead time2 5" xfId="7563"/>
    <cellStyle name="___LH P62 AM Unique Line Document Rev-D 1-18_P58 Incremental eqp lead time2 5 2" xfId="7564"/>
    <cellStyle name="___LH P62 AM Unique Line Document Rev-D 1-18_P58 Incremental eqp lead time2 6" xfId="7565"/>
    <cellStyle name="___LH P62 AM Unique Line Document Rev-D 1-18_P58 Incremental eqp lead time2 6 2" xfId="7566"/>
    <cellStyle name="___LH P62 AM Unique Line Document Rev-D 1-18_P58 Incremental eqp lead time2 7" xfId="7567"/>
    <cellStyle name="___LH P62 AM Unique Line Document Rev-D 1-18_P58 Incremental eqp lead time2 7 2" xfId="7568"/>
    <cellStyle name="___LH P62 AM Unique Line Document Rev-D 1-18_P58 Incremental eqp lead time2 8" xfId="7569"/>
    <cellStyle name="___LH P62 AM Unique Line Document Rev-D 1-18_P58 Incremental eqp lead time2 8 2" xfId="7570"/>
    <cellStyle name="___LH P62 AM Unique Line Document Rev-D 1-18_P58 Incremental eqp lead time2 9" xfId="7571"/>
    <cellStyle name="___LH P62 AM Unique Line Document Rev-D 1-18_P58 Incremental eqp lead time2_LH Q22 work book " xfId="7572"/>
    <cellStyle name="___LH P62 AM Unique Line Document Rev-D 1-18_P58 Incremental eqp lead time2_LH Q22 work book  2" xfId="7573"/>
    <cellStyle name="___LH P62 AM Unique Line Document Rev-D 1-18_P58 Incremental eqp lead time2_LH Q22 work book  2 2" xfId="7574"/>
    <cellStyle name="___LH P62 AM Unique Line Document Rev-D 1-18_P58 Incremental eqp lead time2_LH Q22 work book  3" xfId="7575"/>
    <cellStyle name="___LH P62 AM Unique Line Document Rev-D 1-18_P58 Incremental eqp lead time2_LH Q22 work book  3 2" xfId="7576"/>
    <cellStyle name="___LH P62 AM Unique Line Document Rev-D 1-18_P58 Incremental eqp lead time2_LH Q22 work book  4" xfId="7577"/>
    <cellStyle name="___LH P62 AM Unique Line Document Rev-D 1-18_P58 Incremental eqp lead time2_LH Q22 work book  4 2" xfId="7578"/>
    <cellStyle name="___LH P62 AM Unique Line Document Rev-D 1-18_P58 Incremental eqp lead time2_LH Q22 work book  5" xfId="7579"/>
    <cellStyle name="___LH P62 AM Unique Line Document Rev-D 1-18_P58 Incremental eqp lead time2_LH Q22 work book  5 2" xfId="7580"/>
    <cellStyle name="___LH P62 AM Unique Line Document Rev-D 1-18_P58 Incremental eqp lead time2_LH Q22 work book  6" xfId="7581"/>
    <cellStyle name="___LH P62 AM Unique Line Document Rev-D 1-18_P58 Incremental eqp lead time2_LH Q22 work book  6 2" xfId="7582"/>
    <cellStyle name="___LH P62 AM Unique Line Document Rev-D 1-18_P58 Incremental eqp lead time2_LH Q22 work book  7" xfId="7583"/>
    <cellStyle name="___LH P62 AM Unique Line Document Rev-D 1-18_P58 Incremental eqp lead time2_LH Q22 work book  7 2" xfId="7584"/>
    <cellStyle name="___LH P62 AM Unique Line Document Rev-D 1-18_P58 Incremental eqp lead time2_LH Q22 work book  8" xfId="7585"/>
    <cellStyle name="___LH P62 AM Unique Line Document Rev-D 1-18_P58 Incremental eqp lead time2_LH Q22 work book  8 2" xfId="7586"/>
    <cellStyle name="___LH P62 AM Unique Line Document Rev-D 1-18_P58 Incremental eqp lead time2_LH Q22 work book  9" xfId="7587"/>
    <cellStyle name="___LH P62 AM Unique Line Document Rev-D 1-18_P58 Incremental eqp lead time2_LH Q77 Readiness v1.4.8" xfId="7588"/>
    <cellStyle name="___LH P62 AM Unique Line Document Rev-D 1-18_P58 Incremental eqp lead time2_LH Q77 Readiness v1.4.8 2" xfId="7589"/>
    <cellStyle name="___LH P62 AM Unique Line Document Rev-D 1-18_P58 Incremental eqp lead time2_LH Q77 Readiness v1.4.8 2 2" xfId="7590"/>
    <cellStyle name="___LH P62 AM Unique Line Document Rev-D 1-18_P58 Incremental eqp lead time2_LH Q77 Readiness v1.4.8 3" xfId="7591"/>
    <cellStyle name="___LH P62 AM Unique Line Document Rev-D 1-18_P58 Incremental eqp lead time2_LH Q77 Readiness v1.4.8 3 2" xfId="7592"/>
    <cellStyle name="___LH P62 AM Unique Line Document Rev-D 1-18_P58 Incremental eqp lead time2_LH Q77 Readiness v1.4.8 4" xfId="7593"/>
    <cellStyle name="___LH P62 AM Unique Line Document Rev-D 1-18_P58 Incremental eqp lead time2_LH Q77 Readiness v1.4.8 4 2" xfId="7594"/>
    <cellStyle name="___LH P62 AM Unique Line Document Rev-D 1-18_P58 Incremental eqp lead time2_LH Q77 Readiness v1.4.8 5" xfId="7595"/>
    <cellStyle name="___LH P62 AM Unique Line Document Rev-D 1-18_P58 Incremental eqp lead time2_LH Q77 Readiness v1.4.8 5 2" xfId="7596"/>
    <cellStyle name="___LH P62 AM Unique Line Document Rev-D 1-18_P58 Incremental eqp lead time2_LH Q77 Readiness v1.4.8 6" xfId="7597"/>
    <cellStyle name="___LH P62 AM Unique Line Document Rev-D 1-18_P58 Incremental eqp lead time2_LH Q77 Readiness v1.4.8 6 2" xfId="7598"/>
    <cellStyle name="___LH P62 AM Unique Line Document Rev-D 1-18_P58 Incremental eqp lead time2_LH Q77 Readiness v1.4.8 7" xfId="7599"/>
    <cellStyle name="___LH P62 AM Unique Line Document Rev-D 1-18_P58 Incremental eqp lead time2_LH Q77 Readiness v1.4.8 7 2" xfId="7600"/>
    <cellStyle name="___LH P62 AM Unique Line Document Rev-D 1-18_P58 Incremental eqp lead time2_LH Q77 Readiness v1.4.8 8" xfId="7601"/>
    <cellStyle name="___LH P62 AM Unique Line Document Rev-D 1-18_P58 Incremental eqp lead time2_LH Q77 Readiness v1.4.8 8 2" xfId="7602"/>
    <cellStyle name="___LH P62 AM Unique Line Document Rev-D 1-18_P58 Incremental eqp lead time2_LH Q77 Readiness v1.4.8 9" xfId="7603"/>
    <cellStyle name="___LH P62 AM Unique Line Document Rev-D 1-18_P58 Incremental eqp lead time2_Q37 Budget UPH120_2line Rev1d9" xfId="7604"/>
    <cellStyle name="___LH P62 AM Unique Line Document Rev-D 1-18_P58 Incremental eqp lead time2_Q37 Budget UPH120_2line Rev1d9 2" xfId="7605"/>
    <cellStyle name="___LH P62 AM Unique Line Document Rev-D 1-18_P58 Incremental eqp lead time2_Q37 Budget UPH120_2line Rev1d9 2 2" xfId="7606"/>
    <cellStyle name="___LH P62 AM Unique Line Document Rev-D 1-18_P58 Incremental eqp lead time2_Q37 Budget UPH120_2line Rev1d9 3" xfId="7607"/>
    <cellStyle name="___LH P62 AM Unique Line Document Rev-D 1-18_P58 Incremental eqp lead time2_Q37 Budget UPH120_2line Rev1d9 3 2" xfId="7608"/>
    <cellStyle name="___LH P62 AM Unique Line Document Rev-D 1-18_P58 Incremental eqp lead time2_Q37 Budget UPH120_2line Rev1d9 4" xfId="7609"/>
    <cellStyle name="___LH P62 AM Unique Line Document Rev-D 1-18_P58 Incremental eqp lead time2_Q37 Budget UPH120_2line Rev1d9 4 2" xfId="7610"/>
    <cellStyle name="___LH P62 AM Unique Line Document Rev-D 1-18_P58 Incremental eqp lead time2_Q37 Budget UPH120_2line Rev1d9 5" xfId="7611"/>
    <cellStyle name="___LH P62 AM Unique Line Document Rev-D 1-18_P58 Incremental eqp lead time2_Q37 Budget UPH120_2line Rev1d9 5 2" xfId="7612"/>
    <cellStyle name="___LH P62 AM Unique Line Document Rev-D 1-18_P58 Incremental eqp lead time2_Q37 Budget UPH120_2line Rev1d9 6" xfId="7613"/>
    <cellStyle name="___LH P62 AM Unique Line Document Rev-D 1-18_P58 Incremental eqp lead time2_Q37 Budget UPH120_2line Rev1d9 6 2" xfId="7614"/>
    <cellStyle name="___LH P62 AM Unique Line Document Rev-D 1-18_P58 Incremental eqp lead time2_Q37 Budget UPH120_2line Rev1d9 7" xfId="7615"/>
    <cellStyle name="___LH P62 AM Unique Line Document Rev-D 1-18_P58 Incremental eqp lead time2_Q37 Budget UPH120_2line Rev1d9 7 2" xfId="7616"/>
    <cellStyle name="___LH P62 AM Unique Line Document Rev-D 1-18_P58 Incremental eqp lead time2_Q37 Budget UPH120_2line Rev1d9 8" xfId="7617"/>
    <cellStyle name="___LH P62 AM Unique Line Document Rev-D 1-18_P58 Incremental eqp lead time2_Q37 Budget UPH120_2line Rev1d9 8 2" xfId="7618"/>
    <cellStyle name="___LH P62 AM Unique Line Document Rev-D 1-18_P58 Incremental eqp lead time2_Q37 Budget UPH120_2line Rev1d9 9" xfId="7619"/>
    <cellStyle name="___LH P62 AM Unique Line Document Rev-D 1-18_P58 Incremental eqp lead time2_Q37 Budget UPH120_2line Rev1d9_LH Q22 work book " xfId="7620"/>
    <cellStyle name="___LH P62 AM Unique Line Document Rev-D 1-18_P58 Incremental eqp lead time2_Q37 Budget UPH120_2line Rev1d9_LH Q22 work book  2" xfId="7621"/>
    <cellStyle name="___LH P62 AM Unique Line Document Rev-D 1-18_P58 Incremental eqp lead time2_Q37 Budget UPH120_2line Rev1d9_LH Q22 work book  2 2" xfId="7622"/>
    <cellStyle name="___LH P62 AM Unique Line Document Rev-D 1-18_P58 Incremental eqp lead time2_Q37 Budget UPH120_2line Rev1d9_LH Q22 work book  3" xfId="7623"/>
    <cellStyle name="___LH P62 AM Unique Line Document Rev-D 1-18_P58 Incremental eqp lead time2_Q37 Budget UPH120_2line Rev1d9_LH Q22 work book  3 2" xfId="7624"/>
    <cellStyle name="___LH P62 AM Unique Line Document Rev-D 1-18_P58 Incremental eqp lead time2_Q37 Budget UPH120_2line Rev1d9_LH Q22 work book  4" xfId="7625"/>
    <cellStyle name="___LH P62 AM Unique Line Document Rev-D 1-18_P58 Incremental eqp lead time2_Q37 Budget UPH120_2line Rev1d9_LH Q22 work book  4 2" xfId="7626"/>
    <cellStyle name="___LH P62 AM Unique Line Document Rev-D 1-18_P58 Incremental eqp lead time2_Q37 Budget UPH120_2line Rev1d9_LH Q22 work book  5" xfId="7627"/>
    <cellStyle name="___LH P62 AM Unique Line Document Rev-D 1-18_P58 Incremental eqp lead time2_Q37 Budget UPH120_2line Rev1d9_LH Q22 work book  5 2" xfId="7628"/>
    <cellStyle name="___LH P62 AM Unique Line Document Rev-D 1-18_P58 Incremental eqp lead time2_Q37 Budget UPH120_2line Rev1d9_LH Q22 work book  6" xfId="7629"/>
    <cellStyle name="___LH P62 AM Unique Line Document Rev-D 1-18_P58 Incremental eqp lead time2_Q37 Budget UPH120_2line Rev1d9_LH Q22 work book  6 2" xfId="7630"/>
    <cellStyle name="___LH P62 AM Unique Line Document Rev-D 1-18_P58 Incremental eqp lead time2_Q37 Budget UPH120_2line Rev1d9_LH Q22 work book  7" xfId="7631"/>
    <cellStyle name="___LH P62 AM Unique Line Document Rev-D 1-18_P58 Incremental eqp lead time2_Q37 Budget UPH120_2line Rev1d9_LH Q22 work book  7 2" xfId="7632"/>
    <cellStyle name="___LH P62 AM Unique Line Document Rev-D 1-18_P58 Incremental eqp lead time2_Q37 Budget UPH120_2line Rev1d9_LH Q22 work book  8" xfId="7633"/>
    <cellStyle name="___LH P62 AM Unique Line Document Rev-D 1-18_P58 Incremental eqp lead time2_Q37 Budget UPH120_2line Rev1d9_LH Q22 work book  8 2" xfId="7634"/>
    <cellStyle name="___LH P62 AM Unique Line Document Rev-D 1-18_P58 Incremental eqp lead time2_Q37 Budget UPH120_2line Rev1d9_LH Q22 work book  9" xfId="7635"/>
    <cellStyle name="___LH P62 AM Unique Line Document Rev-D 1-18_P58 Incremental eqp lead time2_Q37 Budget UPH120_2line Rev1d9_LH Q77 Readiness v1.4.8" xfId="7636"/>
    <cellStyle name="___LH P62 AM Unique Line Document Rev-D 1-18_P58 Incremental eqp lead time2_Q37 Budget UPH120_2line Rev1d9_LH Q77 Readiness v1.4.8 2" xfId="7637"/>
    <cellStyle name="___LH P62 AM Unique Line Document Rev-D 1-18_P58 Incremental eqp lead time2_Q37 Budget UPH120_2line Rev1d9_LH Q77 Readiness v1.4.8 2 2" xfId="7638"/>
    <cellStyle name="___LH P62 AM Unique Line Document Rev-D 1-18_P58 Incremental eqp lead time2_Q37 Budget UPH120_2line Rev1d9_LH Q77 Readiness v1.4.8 3" xfId="7639"/>
    <cellStyle name="___LH P62 AM Unique Line Document Rev-D 1-18_P58 Incremental eqp lead time2_Q37 Budget UPH120_2line Rev1d9_LH Q77 Readiness v1.4.8 3 2" xfId="7640"/>
    <cellStyle name="___LH P62 AM Unique Line Document Rev-D 1-18_P58 Incremental eqp lead time2_Q37 Budget UPH120_2line Rev1d9_LH Q77 Readiness v1.4.8 4" xfId="7641"/>
    <cellStyle name="___LH P62 AM Unique Line Document Rev-D 1-18_P58 Incremental eqp lead time2_Q37 Budget UPH120_2line Rev1d9_LH Q77 Readiness v1.4.8 4 2" xfId="7642"/>
    <cellStyle name="___LH P62 AM Unique Line Document Rev-D 1-18_P58 Incremental eqp lead time2_Q37 Budget UPH120_2line Rev1d9_LH Q77 Readiness v1.4.8 5" xfId="7643"/>
    <cellStyle name="___LH P62 AM Unique Line Document Rev-D 1-18_P58 Incremental eqp lead time2_Q37 Budget UPH120_2line Rev1d9_LH Q77 Readiness v1.4.8 5 2" xfId="7644"/>
    <cellStyle name="___LH P62 AM Unique Line Document Rev-D 1-18_P58 Incremental eqp lead time2_Q37 Budget UPH120_2line Rev1d9_LH Q77 Readiness v1.4.8 6" xfId="7645"/>
    <cellStyle name="___LH P62 AM Unique Line Document Rev-D 1-18_P58 Incremental eqp lead time2_Q37 Budget UPH120_2line Rev1d9_LH Q77 Readiness v1.4.8 6 2" xfId="7646"/>
    <cellStyle name="___LH P62 AM Unique Line Document Rev-D 1-18_P58 Incremental eqp lead time2_Q37 Budget UPH120_2line Rev1d9_LH Q77 Readiness v1.4.8 7" xfId="7647"/>
    <cellStyle name="___LH P62 AM Unique Line Document Rev-D 1-18_P58 Incremental eqp lead time2_Q37 Budget UPH120_2line Rev1d9_LH Q77 Readiness v1.4.8 7 2" xfId="7648"/>
    <cellStyle name="___LH P62 AM Unique Line Document Rev-D 1-18_P58 Incremental eqp lead time2_Q37 Budget UPH120_2line Rev1d9_LH Q77 Readiness v1.4.8 8" xfId="7649"/>
    <cellStyle name="___LH P62 AM Unique Line Document Rev-D 1-18_P58 Incremental eqp lead time2_Q37 Budget UPH120_2line Rev1d9_LH Q77 Readiness v1.4.8 8 2" xfId="7650"/>
    <cellStyle name="___LH P62 AM Unique Line Document Rev-D 1-18_P58 Incremental eqp lead time2_Q37 Budget UPH120_2line Rev1d9_LH Q77 Readiness v1.4.8 9" xfId="7651"/>
    <cellStyle name="___LH P62 AM Unique Line Document Rev-D 1-18_P58 Incremental eqp lead time2_Q37 Budget UPH120_2line Rev2d3" xfId="7652"/>
    <cellStyle name="___LH P62 AM Unique Line Document Rev-D 1-18_P58 Incremental eqp lead time2_Q37 Budget UPH120_2line Rev2d3 2" xfId="7653"/>
    <cellStyle name="___LH P62 AM Unique Line Document Rev-D 1-18_P58 Incremental eqp lead time2_Q37 Budget UPH120_2line Rev2d3 2 2" xfId="7654"/>
    <cellStyle name="___LH P62 AM Unique Line Document Rev-D 1-18_P58 Incremental eqp lead time2_Q37 Budget UPH120_2line Rev2d3 3" xfId="7655"/>
    <cellStyle name="___LH P62 AM Unique Line Document Rev-D 1-18_P58 Incremental eqp lead time2_Q37 Budget UPH120_2line Rev2d3 3 2" xfId="7656"/>
    <cellStyle name="___LH P62 AM Unique Line Document Rev-D 1-18_P58 Incremental eqp lead time2_Q37 Budget UPH120_2line Rev2d3 4" xfId="7657"/>
    <cellStyle name="___LH P62 AM Unique Line Document Rev-D 1-18_P58 Incremental eqp lead time2_Q37 Budget UPH120_2line Rev2d3 4 2" xfId="7658"/>
    <cellStyle name="___LH P62 AM Unique Line Document Rev-D 1-18_P58 Incremental eqp lead time2_Q37 Budget UPH120_2line Rev2d3 5" xfId="7659"/>
    <cellStyle name="___LH P62 AM Unique Line Document Rev-D 1-18_P58 Incremental eqp lead time2_Q37 Budget UPH120_2line Rev2d3 5 2" xfId="7660"/>
    <cellStyle name="___LH P62 AM Unique Line Document Rev-D 1-18_P58 Incremental eqp lead time2_Q37 Budget UPH120_2line Rev2d3 6" xfId="7661"/>
    <cellStyle name="___LH P62 AM Unique Line Document Rev-D 1-18_P58 Incremental eqp lead time2_Q37 Budget UPH120_2line Rev2d3 6 2" xfId="7662"/>
    <cellStyle name="___LH P62 AM Unique Line Document Rev-D 1-18_P58 Incremental eqp lead time2_Q37 Budget UPH120_2line Rev2d3 7" xfId="7663"/>
    <cellStyle name="___LH P62 AM Unique Line Document Rev-D 1-18_P58 Incremental eqp lead time2_Q37 Budget UPH120_2line Rev2d3 7 2" xfId="7664"/>
    <cellStyle name="___LH P62 AM Unique Line Document Rev-D 1-18_P58 Incremental eqp lead time2_Q37 Budget UPH120_2line Rev2d3 8" xfId="7665"/>
    <cellStyle name="___LH P62 AM Unique Line Document Rev-D 1-18_P58 Incremental eqp lead time2_Q37 Budget UPH120_2line Rev2d3 8 2" xfId="7666"/>
    <cellStyle name="___LH P62 AM Unique Line Document Rev-D 1-18_P58 Incremental eqp lead time2_Q37 Budget UPH120_2line Rev2d3 9" xfId="7667"/>
    <cellStyle name="___LH P62 AM Unique Line Document Rev-D 1-18_P58 Incremental eqp lead time2_Q37 Budget UPH120_2line Rev2d5" xfId="7668"/>
    <cellStyle name="___LH P62 AM Unique Line Document Rev-D 1-18_P58 Incremental eqp lead time2_Q37 Budget UPH120_2line Rev2d5 2" xfId="7669"/>
    <cellStyle name="___LH P62 AM Unique Line Document Rev-D 1-18_P58 Incremental eqp lead time2_Q37 Budget UPH120_2line Rev2d5 2 2" xfId="7670"/>
    <cellStyle name="___LH P62 AM Unique Line Document Rev-D 1-18_P58 Incremental eqp lead time2_Q37 Budget UPH120_2line Rev2d5 3" xfId="7671"/>
    <cellStyle name="___LH P62 AM Unique Line Document Rev-D 1-18_P58 Incremental eqp lead time2_Q37 Budget UPH120_2line Rev2d5 3 2" xfId="7672"/>
    <cellStyle name="___LH P62 AM Unique Line Document Rev-D 1-18_P58 Incremental eqp lead time2_Q37 Budget UPH120_2line Rev2d5 4" xfId="7673"/>
    <cellStyle name="___LH P62 AM Unique Line Document Rev-D 1-18_P58 Incremental eqp lead time2_Q37 Budget UPH120_2line Rev2d5 4 2" xfId="7674"/>
    <cellStyle name="___LH P62 AM Unique Line Document Rev-D 1-18_P58 Incremental eqp lead time2_Q37 Budget UPH120_2line Rev2d5 5" xfId="7675"/>
    <cellStyle name="___LH P62 AM Unique Line Document Rev-D 1-18_P58 Incremental eqp lead time2_Q37 Budget UPH120_2line Rev2d5 5 2" xfId="7676"/>
    <cellStyle name="___LH P62 AM Unique Line Document Rev-D 1-18_P58 Incremental eqp lead time2_Q37 Budget UPH120_2line Rev2d5 6" xfId="7677"/>
    <cellStyle name="___LH P62 AM Unique Line Document Rev-D 1-18_P58 Incremental eqp lead time2_Q37 Budget UPH120_2line Rev2d5 6 2" xfId="7678"/>
    <cellStyle name="___LH P62 AM Unique Line Document Rev-D 1-18_P58 Incremental eqp lead time2_Q37 Budget UPH120_2line Rev2d5 7" xfId="7679"/>
    <cellStyle name="___LH P62 AM Unique Line Document Rev-D 1-18_P58 Incremental eqp lead time2_Q37 Budget UPH120_2line Rev2d5 7 2" xfId="7680"/>
    <cellStyle name="___LH P62 AM Unique Line Document Rev-D 1-18_P58 Incremental eqp lead time2_Q37 Budget UPH120_2line Rev2d5 8" xfId="7681"/>
    <cellStyle name="___LH P62 AM Unique Line Document Rev-D 1-18_P58 Incremental eqp lead time2_Q37 Budget UPH120_2line Rev2d5 8 2" xfId="7682"/>
    <cellStyle name="___LH P62 AM Unique Line Document Rev-D 1-18_P58 Incremental eqp lead time2_Q37 Budget UPH120_2line Rev2d5 9" xfId="7683"/>
    <cellStyle name="___LH P62 AM Unique Line Document Rev-D 1-18_P58 king project status report 11.28" xfId="7684"/>
    <cellStyle name="___LH P62 AM Unique Line Document Rev-D 1-18_P58 king project status report 11.28 2" xfId="7685"/>
    <cellStyle name="___LH P62 AM Unique Line Document Rev-D 1-18_P58 king project status report 11.28 2 2" xfId="7686"/>
    <cellStyle name="___LH P62 AM Unique Line Document Rev-D 1-18_P58 king project status report 11.28 3" xfId="7687"/>
    <cellStyle name="___LH P62 AM Unique Line Document Rev-D 1-18_P58 king project status report 11.28 3 2" xfId="7688"/>
    <cellStyle name="___LH P62 AM Unique Line Document Rev-D 1-18_P58 king project status report 11.28 4" xfId="7689"/>
    <cellStyle name="___LH P62 AM Unique Line Document Rev-D 1-18_P58 king project status report 11.28 4 2" xfId="7690"/>
    <cellStyle name="___LH P62 AM Unique Line Document Rev-D 1-18_P58 king project status report 11.28 5" xfId="7691"/>
    <cellStyle name="___LH P62 AM Unique Line Document Rev-D 1-18_P58 king project status report 11.28 5 2" xfId="7692"/>
    <cellStyle name="___LH P62 AM Unique Line Document Rev-D 1-18_P58 king project status report 11.28 6" xfId="7693"/>
    <cellStyle name="___LH P62 AM Unique Line Document Rev-D 1-18_P58 king project status report 11.28 6 2" xfId="7694"/>
    <cellStyle name="___LH P62 AM Unique Line Document Rev-D 1-18_P58 king project status report 11.28 7" xfId="7695"/>
    <cellStyle name="___LH P62 AM Unique Line Document Rev-D 1-18_P58 king project status report 11.28 7 2" xfId="7696"/>
    <cellStyle name="___LH P62 AM Unique Line Document Rev-D 1-18_P58 king project status report 11.28 8" xfId="7697"/>
    <cellStyle name="___LH P62 AM Unique Line Document Rev-D 1-18_P58 king project status report 11.28 8 2" xfId="7698"/>
    <cellStyle name="___LH P62 AM Unique Line Document Rev-D 1-18_P58 king project status report 11.28 9" xfId="7699"/>
    <cellStyle name="___LH P62 AM Unique Line Document Rev-D 1-18_P58 king project status report Final Version" xfId="7700"/>
    <cellStyle name="___LH P62 AM Unique Line Document Rev-D 1-18_P58 king project status report Final Version 2" xfId="7701"/>
    <cellStyle name="___LH P62 AM Unique Line Document Rev-D 1-18_P58 king project status report Final Version 2 2" xfId="7702"/>
    <cellStyle name="___LH P62 AM Unique Line Document Rev-D 1-18_P58 king project status report Final Version 3" xfId="7703"/>
    <cellStyle name="___LH P62 AM Unique Line Document Rev-D 1-18_P58 king project status report Final Version 3 2" xfId="7704"/>
    <cellStyle name="___LH P62 AM Unique Line Document Rev-D 1-18_P58 king project status report Final Version 4" xfId="7705"/>
    <cellStyle name="___LH P62 AM Unique Line Document Rev-D 1-18_P58 king project status report Final Version 4 2" xfId="7706"/>
    <cellStyle name="___LH P62 AM Unique Line Document Rev-D 1-18_P58 king project status report Final Version 5" xfId="7707"/>
    <cellStyle name="___LH P62 AM Unique Line Document Rev-D 1-18_P58 king project status report Final Version 5 2" xfId="7708"/>
    <cellStyle name="___LH P62 AM Unique Line Document Rev-D 1-18_P58 king project status report Final Version 6" xfId="7709"/>
    <cellStyle name="___LH P62 AM Unique Line Document Rev-D 1-18_P58 king project status report Final Version 6 2" xfId="7710"/>
    <cellStyle name="___LH P62 AM Unique Line Document Rev-D 1-18_P58 king project status report Final Version 7" xfId="7711"/>
    <cellStyle name="___LH P62 AM Unique Line Document Rev-D 1-18_P58 king project status report Final Version 7 2" xfId="7712"/>
    <cellStyle name="___LH P62 AM Unique Line Document Rev-D 1-18_P58 king project status report Final Version 8" xfId="7713"/>
    <cellStyle name="___LH P62 AM Unique Line Document Rev-D 1-18_P58 king project status report Final Version 8 2" xfId="7714"/>
    <cellStyle name="___LH P62 AM Unique Line Document Rev-D 1-18_P58 king project status report Final Version 9" xfId="7715"/>
    <cellStyle name="___LH P62 AM Unique Line Document Rev-D 1-18_P62A capacity wkbk2" xfId="7716"/>
    <cellStyle name="___LH P62 AM Unique Line Document Rev-D 1-18_P62A capacity wkbk2 2" xfId="7717"/>
    <cellStyle name="___LH P62 AM Unique Line Document Rev-D 1-18_P62A capacity wkbk2 2 2" xfId="7718"/>
    <cellStyle name="___LH P62 AM Unique Line Document Rev-D 1-18_P62A capacity wkbk2 3" xfId="7719"/>
    <cellStyle name="___LH P62 AM Unique Line Document Rev-D 1-18_P62A capacity wkbk2 3 2" xfId="7720"/>
    <cellStyle name="___LH P62 AM Unique Line Document Rev-D 1-18_P62A capacity wkbk2 4" xfId="7721"/>
    <cellStyle name="___LH P62 AM Unique Line Document Rev-D 1-18_P62A capacity wkbk2 4 2" xfId="7722"/>
    <cellStyle name="___LH P62 AM Unique Line Document Rev-D 1-18_P62A capacity wkbk2 5" xfId="7723"/>
    <cellStyle name="___LH P62 AM Unique Line Document Rev-D 1-18_P62A capacity wkbk2 5 2" xfId="7724"/>
    <cellStyle name="___LH P62 AM Unique Line Document Rev-D 1-18_P62A capacity wkbk2 6" xfId="7725"/>
    <cellStyle name="___LH P62 AM Unique Line Document Rev-D 1-18_P62A capacity wkbk2 6 2" xfId="7726"/>
    <cellStyle name="___LH P62 AM Unique Line Document Rev-D 1-18_P62A capacity wkbk2 7" xfId="7727"/>
    <cellStyle name="___LH P62 AM Unique Line Document Rev-D 1-18_P62A capacity wkbk2 7 2" xfId="7728"/>
    <cellStyle name="___LH P62 AM Unique Line Document Rev-D 1-18_P62A capacity wkbk2 8" xfId="7729"/>
    <cellStyle name="___LH P62 AM Unique Line Document Rev-D 1-18_P62A capacity wkbk2 8 2" xfId="7730"/>
    <cellStyle name="___LH P62 AM Unique Line Document Rev-D 1-18_P62A capacity wkbk2 9" xfId="7731"/>
    <cellStyle name="___LH P62 AM Unique Line Document Rev-D 1-18_P62A Equiplistv1.6(OEM)6-6" xfId="7732"/>
    <cellStyle name="___LH P62 AM Unique Line Document Rev-D 1-18_P62A Equiplistv1.6(OEM)6-6 2" xfId="7733"/>
    <cellStyle name="___LH P62 AM Unique Line Document Rev-D 1-18_P62A Equiplistv1.6(OEM)6-6 2 2" xfId="7734"/>
    <cellStyle name="___LH P62 AM Unique Line Document Rev-D 1-18_P62A Equiplistv1.6(OEM)6-6 3" xfId="7735"/>
    <cellStyle name="___LH P62 AM Unique Line Document Rev-D 1-18_P62A Equiplistv1.6(OEM)6-6 3 2" xfId="7736"/>
    <cellStyle name="___LH P62 AM Unique Line Document Rev-D 1-18_P62A Equiplistv1.6(OEM)6-6 4" xfId="7737"/>
    <cellStyle name="___LH P62 AM Unique Line Document Rev-D 1-18_P62A Equiplistv1.6(OEM)6-6 4 2" xfId="7738"/>
    <cellStyle name="___LH P62 AM Unique Line Document Rev-D 1-18_P62A Equiplistv1.6(OEM)6-6 5" xfId="7739"/>
    <cellStyle name="___LH P62 AM Unique Line Document Rev-D 1-18_P62A Equiplistv1.6(OEM)6-6 5 2" xfId="7740"/>
    <cellStyle name="___LH P62 AM Unique Line Document Rev-D 1-18_P62A Equiplistv1.6(OEM)6-6 6" xfId="7741"/>
    <cellStyle name="___LH P62 AM Unique Line Document Rev-D 1-18_P62A Equiplistv1.6(OEM)6-6 6 2" xfId="7742"/>
    <cellStyle name="___LH P62 AM Unique Line Document Rev-D 1-18_P62A Equiplistv1.6(OEM)6-6 7" xfId="7743"/>
    <cellStyle name="___LH P62 AM Unique Line Document Rev-D 1-18_P62A Equiplistv1.6(OEM)6-6 7 2" xfId="7744"/>
    <cellStyle name="___LH P62 AM Unique Line Document Rev-D 1-18_P62A Equiplistv1.6(OEM)6-6 8" xfId="7745"/>
    <cellStyle name="___LH P62 AM Unique Line Document Rev-D 1-18_P62A Equiplistv1.6(OEM)6-6 8 2" xfId="7746"/>
    <cellStyle name="___LH P62 AM Unique Line Document Rev-D 1-18_P62A Equiplistv1.6(OEM)6-6 9" xfId="7747"/>
    <cellStyle name="___LH P62 AM Unique Line Document Rev-D 1-18_P62A Invesmt-PlanVsAct(Rev7)_1031,02" xfId="7748"/>
    <cellStyle name="___LH P62 AM Unique Line Document Rev-D 1-18_P62A Invesmt-PlanVsAct(Rev7)_1031,02 2" xfId="7749"/>
    <cellStyle name="___LH P62 AM Unique Line Document Rev-D 1-18_P62A Invesmt-PlanVsAct(Rev7)_1031,02 2 2" xfId="7750"/>
    <cellStyle name="___LH P62 AM Unique Line Document Rev-D 1-18_P62A Invesmt-PlanVsAct(Rev7)_1031,02 3" xfId="7751"/>
    <cellStyle name="___LH P62 AM Unique Line Document Rev-D 1-18_P62A Invesmt-PlanVsAct(Rev7)_1031,02 3 2" xfId="7752"/>
    <cellStyle name="___LH P62 AM Unique Line Document Rev-D 1-18_P62A Invesmt-PlanVsAct(Rev7)_1031,02 4" xfId="7753"/>
    <cellStyle name="___LH P62 AM Unique Line Document Rev-D 1-18_P62A Invesmt-PlanVsAct(Rev7)_1031,02 4 2" xfId="7754"/>
    <cellStyle name="___LH P62 AM Unique Line Document Rev-D 1-18_P62A Invesmt-PlanVsAct(Rev7)_1031,02 5" xfId="7755"/>
    <cellStyle name="___LH P62 AM Unique Line Document Rev-D 1-18_P62A Invesmt-PlanVsAct(Rev7)_1031,02 5 2" xfId="7756"/>
    <cellStyle name="___LH P62 AM Unique Line Document Rev-D 1-18_P62A Invesmt-PlanVsAct(Rev7)_1031,02 6" xfId="7757"/>
    <cellStyle name="___LH P62 AM Unique Line Document Rev-D 1-18_P62A Invesmt-PlanVsAct(Rev7)_1031,02 6 2" xfId="7758"/>
    <cellStyle name="___LH P62 AM Unique Line Document Rev-D 1-18_P62A Invesmt-PlanVsAct(Rev7)_1031,02 7" xfId="7759"/>
    <cellStyle name="___LH P62 AM Unique Line Document Rev-D 1-18_P62A Invesmt-PlanVsAct(Rev7)_1031,02 7 2" xfId="7760"/>
    <cellStyle name="___LH P62 AM Unique Line Document Rev-D 1-18_P62A Invesmt-PlanVsAct(Rev7)_1031,02 8" xfId="7761"/>
    <cellStyle name="___LH P62 AM Unique Line Document Rev-D 1-18_P62A Invesmt-PlanVsAct(Rev7)_1031,02 8 2" xfId="7762"/>
    <cellStyle name="___LH P62 AM Unique Line Document Rev-D 1-18_P62A Invesmt-PlanVsAct(Rev7)_1031,02 9" xfId="7763"/>
    <cellStyle name="___LH P62 AM Unique Line Document Rev-D 1-18_P62A Investmest -Plv8)_1106,02" xfId="7764"/>
    <cellStyle name="___LH P62 AM Unique Line Document Rev-D 1-18_P62A Investmest -Plv8)_1106,02 2" xfId="7765"/>
    <cellStyle name="___LH P62 AM Unique Line Document Rev-D 1-18_P62A Investmest -Plv8)_1106,02 2 2" xfId="7766"/>
    <cellStyle name="___LH P62 AM Unique Line Document Rev-D 1-18_P62A Investmest -Plv8)_1106,02 3" xfId="7767"/>
    <cellStyle name="___LH P62 AM Unique Line Document Rev-D 1-18_P62A Investmest -Plv8)_1106,02 3 2" xfId="7768"/>
    <cellStyle name="___LH P62 AM Unique Line Document Rev-D 1-18_P62A Investmest -Plv8)_1106,02 4" xfId="7769"/>
    <cellStyle name="___LH P62 AM Unique Line Document Rev-D 1-18_P62A Investmest -Plv8)_1106,02 4 2" xfId="7770"/>
    <cellStyle name="___LH P62 AM Unique Line Document Rev-D 1-18_P62A Investmest -Plv8)_1106,02 5" xfId="7771"/>
    <cellStyle name="___LH P62 AM Unique Line Document Rev-D 1-18_P62A Investmest -Plv8)_1106,02 5 2" xfId="7772"/>
    <cellStyle name="___LH P62 AM Unique Line Document Rev-D 1-18_P62A Investmest -Plv8)_1106,02 6" xfId="7773"/>
    <cellStyle name="___LH P62 AM Unique Line Document Rev-D 1-18_P62A Investmest -Plv8)_1106,02 6 2" xfId="7774"/>
    <cellStyle name="___LH P62 AM Unique Line Document Rev-D 1-18_P62A Investmest -Plv8)_1106,02 7" xfId="7775"/>
    <cellStyle name="___LH P62 AM Unique Line Document Rev-D 1-18_P62A Investmest -Plv8)_1106,02 7 2" xfId="7776"/>
    <cellStyle name="___LH P62 AM Unique Line Document Rev-D 1-18_P62A Investmest -Plv8)_1106,02 8" xfId="7777"/>
    <cellStyle name="___LH P62 AM Unique Line Document Rev-D 1-18_P62A Investmest -Plv8)_1106,02 8 2" xfId="7778"/>
    <cellStyle name="___LH P62 AM Unique Line Document Rev-D 1-18_P62A Investmest -Plv8)_1106,02 9" xfId="7779"/>
    <cellStyle name="___LH P62 AM Unique Line Document Rev-D 1-18_P62A Unique Line Document Rev-31  9-27" xfId="7780"/>
    <cellStyle name="___LH P62 AM Unique Line Document Rev-D 1-18_P62A Unique Line Document Rev-31  9-27 2" xfId="7781"/>
    <cellStyle name="___LH P62 AM Unique Line Document Rev-D 1-18_P62A Unique Line Document Rev-31  9-27 2 2" xfId="7782"/>
    <cellStyle name="___LH P62 AM Unique Line Document Rev-D 1-18_P62A Unique Line Document Rev-31  9-27 3" xfId="7783"/>
    <cellStyle name="___LH P62 AM Unique Line Document Rev-D 1-18_P62A Unique Line Document Rev-31  9-27 3 2" xfId="7784"/>
    <cellStyle name="___LH P62 AM Unique Line Document Rev-D 1-18_P62A Unique Line Document Rev-31  9-27 4" xfId="7785"/>
    <cellStyle name="___LH P62 AM Unique Line Document Rev-D 1-18_P62A Unique Line Document Rev-31  9-27 4 2" xfId="7786"/>
    <cellStyle name="___LH P62 AM Unique Line Document Rev-D 1-18_P62A Unique Line Document Rev-31  9-27 5" xfId="7787"/>
    <cellStyle name="___LH P62 AM Unique Line Document Rev-D 1-18_P62A Unique Line Document Rev-31  9-27 5 2" xfId="7788"/>
    <cellStyle name="___LH P62 AM Unique Line Document Rev-D 1-18_P62A Unique Line Document Rev-31  9-27 6" xfId="7789"/>
    <cellStyle name="___LH P62 AM Unique Line Document Rev-D 1-18_P62A Unique Line Document Rev-31  9-27 6 2" xfId="7790"/>
    <cellStyle name="___LH P62 AM Unique Line Document Rev-D 1-18_P62A Unique Line Document Rev-31  9-27 7" xfId="7791"/>
    <cellStyle name="___LH P62 AM Unique Line Document Rev-D 1-18_P62A Unique Line Document Rev-31  9-27 7 2" xfId="7792"/>
    <cellStyle name="___LH P62 AM Unique Line Document Rev-D 1-18_P62A Unique Line Document Rev-31  9-27 8" xfId="7793"/>
    <cellStyle name="___LH P62 AM Unique Line Document Rev-D 1-18_P62A Unique Line Document Rev-31  9-27 8 2" xfId="7794"/>
    <cellStyle name="___LH P62 AM Unique Line Document Rev-D 1-18_P62A Unique Line Document Rev-31  9-27 9" xfId="7795"/>
    <cellStyle name="___LH P62 AM Unique Line Document Rev-D 1-18_P62A Unique Line Document Rev-31 9-27" xfId="7796"/>
    <cellStyle name="___LH P62 AM Unique Line Document Rev-D 1-18_P62A Unique Line Document Rev-31 9-27 2" xfId="7797"/>
    <cellStyle name="___LH P62 AM Unique Line Document Rev-D 1-18_P62A Unique Line Document Rev-31 9-27 2 2" xfId="7798"/>
    <cellStyle name="___LH P62 AM Unique Line Document Rev-D 1-18_P62A Unique Line Document Rev-31 9-27 3" xfId="7799"/>
    <cellStyle name="___LH P62 AM Unique Line Document Rev-D 1-18_P62A Unique Line Document Rev-31 9-27 3 2" xfId="7800"/>
    <cellStyle name="___LH P62 AM Unique Line Document Rev-D 1-18_P62A Unique Line Document Rev-31 9-27 4" xfId="7801"/>
    <cellStyle name="___LH P62 AM Unique Line Document Rev-D 1-18_P62A Unique Line Document Rev-31 9-27 4 2" xfId="7802"/>
    <cellStyle name="___LH P62 AM Unique Line Document Rev-D 1-18_P62A Unique Line Document Rev-31 9-27 5" xfId="7803"/>
    <cellStyle name="___LH P62 AM Unique Line Document Rev-D 1-18_P62A Unique Line Document Rev-31 9-27 5 2" xfId="7804"/>
    <cellStyle name="___LH P62 AM Unique Line Document Rev-D 1-18_P62A Unique Line Document Rev-31 9-27 6" xfId="7805"/>
    <cellStyle name="___LH P62 AM Unique Line Document Rev-D 1-18_P62A Unique Line Document Rev-31 9-27 6 2" xfId="7806"/>
    <cellStyle name="___LH P62 AM Unique Line Document Rev-D 1-18_P62A Unique Line Document Rev-31 9-27 7" xfId="7807"/>
    <cellStyle name="___LH P62 AM Unique Line Document Rev-D 1-18_P62A Unique Line Document Rev-31 9-27 7 2" xfId="7808"/>
    <cellStyle name="___LH P62 AM Unique Line Document Rev-D 1-18_P62A Unique Line Document Rev-31 9-27 8" xfId="7809"/>
    <cellStyle name="___LH P62 AM Unique Line Document Rev-D 1-18_P62A Unique Line Document Rev-31 9-27 8 2" xfId="7810"/>
    <cellStyle name="___LH P62 AM Unique Line Document Rev-D 1-18_P62A Unique Line Document Rev-31 9-27 9" xfId="7811"/>
    <cellStyle name="___LH P62 AM Unique Line Document Rev-D 1-18_P86 AMA-200uph-permV1-1" xfId="7812"/>
    <cellStyle name="___LH P62 AM Unique Line Document Rev-D 1-18_P86 AMA-200uph-permV1-1 2" xfId="7813"/>
    <cellStyle name="___LH P62 AM Unique Line Document Rev-D 1-18_P86 AMA-200uph-permV1-1 2 2" xfId="7814"/>
    <cellStyle name="___LH P62 AM Unique Line Document Rev-D 1-18_P86 AMA-200uph-permV1-1 3" xfId="7815"/>
    <cellStyle name="___LH P62 AM Unique Line Document Rev-D 1-18_P86 AMA-200uph-permV1-1 3 2" xfId="7816"/>
    <cellStyle name="___LH P62 AM Unique Line Document Rev-D 1-18_P86 AMA-200uph-permV1-1 4" xfId="7817"/>
    <cellStyle name="___LH P62 AM Unique Line Document Rev-D 1-18_P86 AMA-200uph-permV1-1 4 2" xfId="7818"/>
    <cellStyle name="___LH P62 AM Unique Line Document Rev-D 1-18_P86 AMA-200uph-permV1-1 5" xfId="7819"/>
    <cellStyle name="___LH P62 AM Unique Line Document Rev-D 1-18_P86 AMA-200uph-permV1-1 5 2" xfId="7820"/>
    <cellStyle name="___LH P62 AM Unique Line Document Rev-D 1-18_P86 AMA-200uph-permV1-1 6" xfId="7821"/>
    <cellStyle name="___LH P62 AM Unique Line Document Rev-D 1-18_P86 AMA-200uph-permV1-1 6 2" xfId="7822"/>
    <cellStyle name="___LH P62 AM Unique Line Document Rev-D 1-18_P86 AMA-200uph-permV1-1 7" xfId="7823"/>
    <cellStyle name="___LH P62 AM Unique Line Document Rev-D 1-18_P86 AMA-200uph-permV1-1 7 2" xfId="7824"/>
    <cellStyle name="___LH P62 AM Unique Line Document Rev-D 1-18_P86 AMA-200uph-permV1-1 8" xfId="7825"/>
    <cellStyle name="___LH P62 AM Unique Line Document Rev-D 1-18_P86 AMA-200uph-permV1-1 8 2" xfId="7826"/>
    <cellStyle name="___LH P62 AM Unique Line Document Rev-D 1-18_P86 AMA-200uph-permV1-1 9" xfId="7827"/>
    <cellStyle name="___LH P62 AM Unique Line Document Rev-D 1-18_P86 FATP PVTRamp Training Plan v1.1_0312" xfId="7828"/>
    <cellStyle name="___LH P62 AM Unique Line Document Rev-D 1-18_P86 FATP PVTRamp Training Plan v1.1_0312 2" xfId="7829"/>
    <cellStyle name="___LH P62 AM Unique Line Document Rev-D 1-18_P86 FATP PVTRamp Training Plan v1.1_0312 2 2" xfId="7830"/>
    <cellStyle name="___LH P62 AM Unique Line Document Rev-D 1-18_P86 FATP PVTRamp Training Plan v1.1_0312 3" xfId="7831"/>
    <cellStyle name="___LH P62 AM Unique Line Document Rev-D 1-18_P86 FATP PVTRamp Training Plan v1.1_0312 3 2" xfId="7832"/>
    <cellStyle name="___LH P62 AM Unique Line Document Rev-D 1-18_P86 FATP PVTRamp Training Plan v1.1_0312 4" xfId="7833"/>
    <cellStyle name="___LH P62 AM Unique Line Document Rev-D 1-18_P86 FATP PVTRamp Training Plan v1.1_0312 4 2" xfId="7834"/>
    <cellStyle name="___LH P62 AM Unique Line Document Rev-D 1-18_P86 FATP PVTRamp Training Plan v1.1_0312 5" xfId="7835"/>
    <cellStyle name="___LH P62 AM Unique Line Document Rev-D 1-18_P86 FATP PVTRamp Training Plan v1.1_0312 5 2" xfId="7836"/>
    <cellStyle name="___LH P62 AM Unique Line Document Rev-D 1-18_P86 FATP PVTRamp Training Plan v1.1_0312 6" xfId="7837"/>
    <cellStyle name="___LH P62 AM Unique Line Document Rev-D 1-18_P86 FATP PVTRamp Training Plan v1.1_0312 6 2" xfId="7838"/>
    <cellStyle name="___LH P62 AM Unique Line Document Rev-D 1-18_P86 FATP PVTRamp Training Plan v1.1_0312 7" xfId="7839"/>
    <cellStyle name="___LH P62 AM Unique Line Document Rev-D 1-18_P86 FATP PVTRamp Training Plan v1.1_0312 7 2" xfId="7840"/>
    <cellStyle name="___LH P62 AM Unique Line Document Rev-D 1-18_P86 FATP PVTRamp Training Plan v1.1_0312 8" xfId="7841"/>
    <cellStyle name="___LH P62 AM Unique Line Document Rev-D 1-18_P86 FATP PVTRamp Training Plan v1.1_0312 8 2" xfId="7842"/>
    <cellStyle name="___LH P62 AM Unique Line Document Rev-D 1-18_P86 FATP PVTRamp Training Plan v1.1_0312 9" xfId="7843"/>
    <cellStyle name="___LH P62 AM Unique Line Document Rev-D 1-18_P86 FATP PVTRamp Training Plan v1.1_0312_~2219095" xfId="7844"/>
    <cellStyle name="___LH P62 AM Unique Line Document Rev-D 1-18_P86 FATP PVTRamp Training Plan v1.1_0312_~2219095 2" xfId="7845"/>
    <cellStyle name="___LH P62 AM Unique Line Document Rev-D 1-18_P86 FATP PVTRamp Training Plan v1.1_0312_~2219095 2 2" xfId="7846"/>
    <cellStyle name="___LH P62 AM Unique Line Document Rev-D 1-18_P86 FATP PVTRamp Training Plan v1.1_0312_~2219095 3" xfId="7847"/>
    <cellStyle name="___LH P62 AM Unique Line Document Rev-D 1-18_P86 FATP PVTRamp Training Plan v1.1_0312_~2219095 3 2" xfId="7848"/>
    <cellStyle name="___LH P62 AM Unique Line Document Rev-D 1-18_P86 FATP PVTRamp Training Plan v1.1_0312_~2219095 4" xfId="7849"/>
    <cellStyle name="___LH P62 AM Unique Line Document Rev-D 1-18_P86 FATP PVTRamp Training Plan v1.1_0312_~2219095 4 2" xfId="7850"/>
    <cellStyle name="___LH P62 AM Unique Line Document Rev-D 1-18_P86 FATP PVTRamp Training Plan v1.1_0312_~2219095 5" xfId="7851"/>
    <cellStyle name="___LH P62 AM Unique Line Document Rev-D 1-18_P86 FATP PVTRamp Training Plan v1.1_0312_~2219095 5 2" xfId="7852"/>
    <cellStyle name="___LH P62 AM Unique Line Document Rev-D 1-18_P86 FATP PVTRamp Training Plan v1.1_0312_~2219095 6" xfId="7853"/>
    <cellStyle name="___LH P62 AM Unique Line Document Rev-D 1-18_P86 FATP PVTRamp Training Plan v1.1_0312_~2219095 6 2" xfId="7854"/>
    <cellStyle name="___LH P62 AM Unique Line Document Rev-D 1-18_P86 FATP PVTRamp Training Plan v1.1_0312_~2219095 7" xfId="7855"/>
    <cellStyle name="___LH P62 AM Unique Line Document Rev-D 1-18_P86 FATP PVTRamp Training Plan v1.1_0312_~2219095 7 2" xfId="7856"/>
    <cellStyle name="___LH P62 AM Unique Line Document Rev-D 1-18_P86 FATP PVTRamp Training Plan v1.1_0312_~2219095 8" xfId="7857"/>
    <cellStyle name="___LH P62 AM Unique Line Document Rev-D 1-18_P86 FATP PVTRamp Training Plan v1.1_0312_~2219095 8 2" xfId="7858"/>
    <cellStyle name="___LH P62 AM Unique Line Document Rev-D 1-18_P86 FATP PVTRamp Training Plan v1.1_0312_~2219095 9" xfId="7859"/>
    <cellStyle name="___LH P62 AM Unique Line Document Rev-D 1-18_P86 FATP PVTRamp Training Plan v1.1_0312_~3800100" xfId="7860"/>
    <cellStyle name="___LH P62 AM Unique Line Document Rev-D 1-18_P86 FATP PVTRamp Training Plan v1.1_0312_~3800100 2" xfId="7861"/>
    <cellStyle name="___LH P62 AM Unique Line Document Rev-D 1-18_P86 FATP PVTRamp Training Plan v1.1_0312_~3800100 2 2" xfId="7862"/>
    <cellStyle name="___LH P62 AM Unique Line Document Rev-D 1-18_P86 FATP PVTRamp Training Plan v1.1_0312_~3800100 3" xfId="7863"/>
    <cellStyle name="___LH P62 AM Unique Line Document Rev-D 1-18_P86 FATP PVTRamp Training Plan v1.1_0312_~3800100 3 2" xfId="7864"/>
    <cellStyle name="___LH P62 AM Unique Line Document Rev-D 1-18_P86 FATP PVTRamp Training Plan v1.1_0312_~3800100 4" xfId="7865"/>
    <cellStyle name="___LH P62 AM Unique Line Document Rev-D 1-18_P86 FATP PVTRamp Training Plan v1.1_0312_~3800100 4 2" xfId="7866"/>
    <cellStyle name="___LH P62 AM Unique Line Document Rev-D 1-18_P86 FATP PVTRamp Training Plan v1.1_0312_~3800100 5" xfId="7867"/>
    <cellStyle name="___LH P62 AM Unique Line Document Rev-D 1-18_P86 FATP PVTRamp Training Plan v1.1_0312_~3800100 5 2" xfId="7868"/>
    <cellStyle name="___LH P62 AM Unique Line Document Rev-D 1-18_P86 FATP PVTRamp Training Plan v1.1_0312_~3800100 6" xfId="7869"/>
    <cellStyle name="___LH P62 AM Unique Line Document Rev-D 1-18_P86 FATP PVTRamp Training Plan v1.1_0312_~3800100 6 2" xfId="7870"/>
    <cellStyle name="___LH P62 AM Unique Line Document Rev-D 1-18_P86 FATP PVTRamp Training Plan v1.1_0312_~3800100 7" xfId="7871"/>
    <cellStyle name="___LH P62 AM Unique Line Document Rev-D 1-18_P86 FATP PVTRamp Training Plan v1.1_0312_~3800100 7 2" xfId="7872"/>
    <cellStyle name="___LH P62 AM Unique Line Document Rev-D 1-18_P86 FATP PVTRamp Training Plan v1.1_0312_~3800100 8" xfId="7873"/>
    <cellStyle name="___LH P62 AM Unique Line Document Rev-D 1-18_P86 FATP PVTRamp Training Plan v1.1_0312_~3800100 8 2" xfId="7874"/>
    <cellStyle name="___LH P62 AM Unique Line Document Rev-D 1-18_P86 FATP PVTRamp Training Plan v1.1_0312_~3800100 9" xfId="7875"/>
    <cellStyle name="___LH P62 AM Unique Line Document Rev-D 1-18_P86 FATP PVTRamp Training Plan v1.1_0312_~6634077" xfId="7876"/>
    <cellStyle name="___LH P62 AM Unique Line Document Rev-D 1-18_P86 FATP PVTRamp Training Plan v1.1_0312_~6634077 2" xfId="7877"/>
    <cellStyle name="___LH P62 AM Unique Line Document Rev-D 1-18_P86 FATP PVTRamp Training Plan v1.1_0312_~6634077 2 2" xfId="7878"/>
    <cellStyle name="___LH P62 AM Unique Line Document Rev-D 1-18_P86 FATP PVTRamp Training Plan v1.1_0312_~6634077 3" xfId="7879"/>
    <cellStyle name="___LH P62 AM Unique Line Document Rev-D 1-18_P86 FATP PVTRamp Training Plan v1.1_0312_~6634077 3 2" xfId="7880"/>
    <cellStyle name="___LH P62 AM Unique Line Document Rev-D 1-18_P86 FATP PVTRamp Training Plan v1.1_0312_~6634077 4" xfId="7881"/>
    <cellStyle name="___LH P62 AM Unique Line Document Rev-D 1-18_P86 FATP PVTRamp Training Plan v1.1_0312_~6634077 4 2" xfId="7882"/>
    <cellStyle name="___LH P62 AM Unique Line Document Rev-D 1-18_P86 FATP PVTRamp Training Plan v1.1_0312_~6634077 5" xfId="7883"/>
    <cellStyle name="___LH P62 AM Unique Line Document Rev-D 1-18_P86 FATP PVTRamp Training Plan v1.1_0312_~6634077 5 2" xfId="7884"/>
    <cellStyle name="___LH P62 AM Unique Line Document Rev-D 1-18_P86 FATP PVTRamp Training Plan v1.1_0312_~6634077 6" xfId="7885"/>
    <cellStyle name="___LH P62 AM Unique Line Document Rev-D 1-18_P86 FATP PVTRamp Training Plan v1.1_0312_~6634077 6 2" xfId="7886"/>
    <cellStyle name="___LH P62 AM Unique Line Document Rev-D 1-18_P86 FATP PVTRamp Training Plan v1.1_0312_~6634077 7" xfId="7887"/>
    <cellStyle name="___LH P62 AM Unique Line Document Rev-D 1-18_P86 FATP PVTRamp Training Plan v1.1_0312_~6634077 7 2" xfId="7888"/>
    <cellStyle name="___LH P62 AM Unique Line Document Rev-D 1-18_P86 FATP PVTRamp Training Plan v1.1_0312_~6634077 8" xfId="7889"/>
    <cellStyle name="___LH P62 AM Unique Line Document Rev-D 1-18_P86 FATP PVTRamp Training Plan v1.1_0312_~6634077 8 2" xfId="7890"/>
    <cellStyle name="___LH P62 AM Unique Line Document Rev-D 1-18_P86 FATP PVTRamp Training Plan v1.1_0312_~6634077 9" xfId="7891"/>
    <cellStyle name="___LH P62 AM Unique Line Document Rev-D 1-18_P86 FATP PVTRamp Training Plan v1.1_0312_LH Q22 work book " xfId="7892"/>
    <cellStyle name="___LH P62 AM Unique Line Document Rev-D 1-18_P86 FATP PVTRamp Training Plan v1.1_0312_LH Q22 work book  2" xfId="7893"/>
    <cellStyle name="___LH P62 AM Unique Line Document Rev-D 1-18_P86 FATP PVTRamp Training Plan v1.1_0312_LH Q22 work book  2 2" xfId="7894"/>
    <cellStyle name="___LH P62 AM Unique Line Document Rev-D 1-18_P86 FATP PVTRamp Training Plan v1.1_0312_LH Q22 work book  3" xfId="7895"/>
    <cellStyle name="___LH P62 AM Unique Line Document Rev-D 1-18_P86 FATP PVTRamp Training Plan v1.1_0312_LH Q22 work book  3 2" xfId="7896"/>
    <cellStyle name="___LH P62 AM Unique Line Document Rev-D 1-18_P86 FATP PVTRamp Training Plan v1.1_0312_LH Q22 work book  4" xfId="7897"/>
    <cellStyle name="___LH P62 AM Unique Line Document Rev-D 1-18_P86 FATP PVTRamp Training Plan v1.1_0312_LH Q22 work book  4 2" xfId="7898"/>
    <cellStyle name="___LH P62 AM Unique Line Document Rev-D 1-18_P86 FATP PVTRamp Training Plan v1.1_0312_LH Q22 work book  5" xfId="7899"/>
    <cellStyle name="___LH P62 AM Unique Line Document Rev-D 1-18_P86 FATP PVTRamp Training Plan v1.1_0312_LH Q22 work book  5 2" xfId="7900"/>
    <cellStyle name="___LH P62 AM Unique Line Document Rev-D 1-18_P86 FATP PVTRamp Training Plan v1.1_0312_LH Q22 work book  6" xfId="7901"/>
    <cellStyle name="___LH P62 AM Unique Line Document Rev-D 1-18_P86 FATP PVTRamp Training Plan v1.1_0312_LH Q22 work book  6 2" xfId="7902"/>
    <cellStyle name="___LH P62 AM Unique Line Document Rev-D 1-18_P86 FATP PVTRamp Training Plan v1.1_0312_LH Q22 work book  7" xfId="7903"/>
    <cellStyle name="___LH P62 AM Unique Line Document Rev-D 1-18_P86 FATP PVTRamp Training Plan v1.1_0312_LH Q22 work book  7 2" xfId="7904"/>
    <cellStyle name="___LH P62 AM Unique Line Document Rev-D 1-18_P86 FATP PVTRamp Training Plan v1.1_0312_LH Q22 work book  8" xfId="7905"/>
    <cellStyle name="___LH P62 AM Unique Line Document Rev-D 1-18_P86 FATP PVTRamp Training Plan v1.1_0312_LH Q22 work book  8 2" xfId="7906"/>
    <cellStyle name="___LH P62 AM Unique Line Document Rev-D 1-18_P86 FATP PVTRamp Training Plan v1.1_0312_LH Q22 work book  9" xfId="7907"/>
    <cellStyle name="___LH P62 AM Unique Line Document Rev-D 1-18_P86 FATP PVTRamp Training Plan v1.1_0312_LH Q77 Readiness v1.4.8" xfId="7908"/>
    <cellStyle name="___LH P62 AM Unique Line Document Rev-D 1-18_P86 FATP PVTRamp Training Plan v1.1_0312_LH Q77 Readiness v1.4.8 2" xfId="7909"/>
    <cellStyle name="___LH P62 AM Unique Line Document Rev-D 1-18_P86 FATP PVTRamp Training Plan v1.1_0312_LH Q77 Readiness v1.4.8 2 2" xfId="7910"/>
    <cellStyle name="___LH P62 AM Unique Line Document Rev-D 1-18_P86 FATP PVTRamp Training Plan v1.1_0312_LH Q77 Readiness v1.4.8 3" xfId="7911"/>
    <cellStyle name="___LH P62 AM Unique Line Document Rev-D 1-18_P86 FATP PVTRamp Training Plan v1.1_0312_LH Q77 Readiness v1.4.8 3 2" xfId="7912"/>
    <cellStyle name="___LH P62 AM Unique Line Document Rev-D 1-18_P86 FATP PVTRamp Training Plan v1.1_0312_LH Q77 Readiness v1.4.8 4" xfId="7913"/>
    <cellStyle name="___LH P62 AM Unique Line Document Rev-D 1-18_P86 FATP PVTRamp Training Plan v1.1_0312_LH Q77 Readiness v1.4.8 4 2" xfId="7914"/>
    <cellStyle name="___LH P62 AM Unique Line Document Rev-D 1-18_P86 FATP PVTRamp Training Plan v1.1_0312_LH Q77 Readiness v1.4.8 5" xfId="7915"/>
    <cellStyle name="___LH P62 AM Unique Line Document Rev-D 1-18_P86 FATP PVTRamp Training Plan v1.1_0312_LH Q77 Readiness v1.4.8 5 2" xfId="7916"/>
    <cellStyle name="___LH P62 AM Unique Line Document Rev-D 1-18_P86 FATP PVTRamp Training Plan v1.1_0312_LH Q77 Readiness v1.4.8 6" xfId="7917"/>
    <cellStyle name="___LH P62 AM Unique Line Document Rev-D 1-18_P86 FATP PVTRamp Training Plan v1.1_0312_LH Q77 Readiness v1.4.8 6 2" xfId="7918"/>
    <cellStyle name="___LH P62 AM Unique Line Document Rev-D 1-18_P86 FATP PVTRamp Training Plan v1.1_0312_LH Q77 Readiness v1.4.8 7" xfId="7919"/>
    <cellStyle name="___LH P62 AM Unique Line Document Rev-D 1-18_P86 FATP PVTRamp Training Plan v1.1_0312_LH Q77 Readiness v1.4.8 7 2" xfId="7920"/>
    <cellStyle name="___LH P62 AM Unique Line Document Rev-D 1-18_P86 FATP PVTRamp Training Plan v1.1_0312_LH Q77 Readiness v1.4.8 8" xfId="7921"/>
    <cellStyle name="___LH P62 AM Unique Line Document Rev-D 1-18_P86 FATP PVTRamp Training Plan v1.1_0312_LH Q77 Readiness v1.4.8 8 2" xfId="7922"/>
    <cellStyle name="___LH P62 AM Unique Line Document Rev-D 1-18_P86 FATP PVTRamp Training Plan v1.1_0312_LH Q77 Readiness v1.4.8 9" xfId="7923"/>
    <cellStyle name="___LH P62 AM Unique Line Document Rev-D 1-18_P86 FATP PVTRamp Training Plan v1.1_0312_LHQ37BudgetRev0d4" xfId="7924"/>
    <cellStyle name="___LH P62 AM Unique Line Document Rev-D 1-18_P86 FATP PVTRamp Training Plan v1.1_0312_LHQ37BudgetRev0d4 2" xfId="7925"/>
    <cellStyle name="___LH P62 AM Unique Line Document Rev-D 1-18_P86 FATP PVTRamp Training Plan v1.1_0312_LHQ37BudgetRev0d4 2 2" xfId="7926"/>
    <cellStyle name="___LH P62 AM Unique Line Document Rev-D 1-18_P86 FATP PVTRamp Training Plan v1.1_0312_LHQ37BudgetRev0d4 3" xfId="7927"/>
    <cellStyle name="___LH P62 AM Unique Line Document Rev-D 1-18_P86 FATP PVTRamp Training Plan v1.1_0312_LHQ37BudgetRev0d4 3 2" xfId="7928"/>
    <cellStyle name="___LH P62 AM Unique Line Document Rev-D 1-18_P86 FATP PVTRamp Training Plan v1.1_0312_LHQ37BudgetRev0d4 4" xfId="7929"/>
    <cellStyle name="___LH P62 AM Unique Line Document Rev-D 1-18_P86 FATP PVTRamp Training Plan v1.1_0312_LHQ37BudgetRev0d4 4 2" xfId="7930"/>
    <cellStyle name="___LH P62 AM Unique Line Document Rev-D 1-18_P86 FATP PVTRamp Training Plan v1.1_0312_LHQ37BudgetRev0d4 5" xfId="7931"/>
    <cellStyle name="___LH P62 AM Unique Line Document Rev-D 1-18_P86 FATP PVTRamp Training Plan v1.1_0312_LHQ37BudgetRev0d4 5 2" xfId="7932"/>
    <cellStyle name="___LH P62 AM Unique Line Document Rev-D 1-18_P86 FATP PVTRamp Training Plan v1.1_0312_LHQ37BudgetRev0d4 6" xfId="7933"/>
    <cellStyle name="___LH P62 AM Unique Line Document Rev-D 1-18_P86 FATP PVTRamp Training Plan v1.1_0312_LHQ37BudgetRev0d4 6 2" xfId="7934"/>
    <cellStyle name="___LH P62 AM Unique Line Document Rev-D 1-18_P86 FATP PVTRamp Training Plan v1.1_0312_LHQ37BudgetRev0d4 7" xfId="7935"/>
    <cellStyle name="___LH P62 AM Unique Line Document Rev-D 1-18_P86 FATP PVTRamp Training Plan v1.1_0312_LHQ37BudgetRev0d4 7 2" xfId="7936"/>
    <cellStyle name="___LH P62 AM Unique Line Document Rev-D 1-18_P86 FATP PVTRamp Training Plan v1.1_0312_LHQ37BudgetRev0d4 8" xfId="7937"/>
    <cellStyle name="___LH P62 AM Unique Line Document Rev-D 1-18_P86 FATP PVTRamp Training Plan v1.1_0312_LHQ37BudgetRev0d4 8 2" xfId="7938"/>
    <cellStyle name="___LH P62 AM Unique Line Document Rev-D 1-18_P86 FATP PVTRamp Training Plan v1.1_0312_LHQ37BudgetRev0d4 9" xfId="7939"/>
    <cellStyle name="___LH P62 AM Unique Line Document Rev-D 1-18_P86 FATP PVTRamp Training Plan v1.1_0312_Q37 Budget UPH120_2line Rev1d9" xfId="7940"/>
    <cellStyle name="___LH P62 AM Unique Line Document Rev-D 1-18_P86 FATP PVTRamp Training Plan v1.1_0312_Q37 Budget UPH120_2line Rev1d9 2" xfId="7941"/>
    <cellStyle name="___LH P62 AM Unique Line Document Rev-D 1-18_P86 FATP PVTRamp Training Plan v1.1_0312_Q37 Budget UPH120_2line Rev1d9 2 2" xfId="7942"/>
    <cellStyle name="___LH P62 AM Unique Line Document Rev-D 1-18_P86 FATP PVTRamp Training Plan v1.1_0312_Q37 Budget UPH120_2line Rev1d9 3" xfId="7943"/>
    <cellStyle name="___LH P62 AM Unique Line Document Rev-D 1-18_P86 FATP PVTRamp Training Plan v1.1_0312_Q37 Budget UPH120_2line Rev1d9 3 2" xfId="7944"/>
    <cellStyle name="___LH P62 AM Unique Line Document Rev-D 1-18_P86 FATP PVTRamp Training Plan v1.1_0312_Q37 Budget UPH120_2line Rev1d9 4" xfId="7945"/>
    <cellStyle name="___LH P62 AM Unique Line Document Rev-D 1-18_P86 FATP PVTRamp Training Plan v1.1_0312_Q37 Budget UPH120_2line Rev1d9 4 2" xfId="7946"/>
    <cellStyle name="___LH P62 AM Unique Line Document Rev-D 1-18_P86 FATP PVTRamp Training Plan v1.1_0312_Q37 Budget UPH120_2line Rev1d9 5" xfId="7947"/>
    <cellStyle name="___LH P62 AM Unique Line Document Rev-D 1-18_P86 FATP PVTRamp Training Plan v1.1_0312_Q37 Budget UPH120_2line Rev1d9 5 2" xfId="7948"/>
    <cellStyle name="___LH P62 AM Unique Line Document Rev-D 1-18_P86 FATP PVTRamp Training Plan v1.1_0312_Q37 Budget UPH120_2line Rev1d9 6" xfId="7949"/>
    <cellStyle name="___LH P62 AM Unique Line Document Rev-D 1-18_P86 FATP PVTRamp Training Plan v1.1_0312_Q37 Budget UPH120_2line Rev1d9 6 2" xfId="7950"/>
    <cellStyle name="___LH P62 AM Unique Line Document Rev-D 1-18_P86 FATP PVTRamp Training Plan v1.1_0312_Q37 Budget UPH120_2line Rev1d9 7" xfId="7951"/>
    <cellStyle name="___LH P62 AM Unique Line Document Rev-D 1-18_P86 FATP PVTRamp Training Plan v1.1_0312_Q37 Budget UPH120_2line Rev1d9 7 2" xfId="7952"/>
    <cellStyle name="___LH P62 AM Unique Line Document Rev-D 1-18_P86 FATP PVTRamp Training Plan v1.1_0312_Q37 Budget UPH120_2line Rev1d9 8" xfId="7953"/>
    <cellStyle name="___LH P62 AM Unique Line Document Rev-D 1-18_P86 FATP PVTRamp Training Plan v1.1_0312_Q37 Budget UPH120_2line Rev1d9 8 2" xfId="7954"/>
    <cellStyle name="___LH P62 AM Unique Line Document Rev-D 1-18_P86 FATP PVTRamp Training Plan v1.1_0312_Q37 Budget UPH120_2line Rev1d9 9" xfId="7955"/>
    <cellStyle name="___LH P62 AM Unique Line Document Rev-D 1-18_P86 FATP PVTRamp Training Plan v1.1_0312_Q37 Budget UPH120_2line Rev2d3" xfId="7956"/>
    <cellStyle name="___LH P62 AM Unique Line Document Rev-D 1-18_P86 FATP PVTRamp Training Plan v1.1_0312_Q37 Budget UPH120_2line Rev2d3 2" xfId="7957"/>
    <cellStyle name="___LH P62 AM Unique Line Document Rev-D 1-18_P86 FATP PVTRamp Training Plan v1.1_0312_Q37 Budget UPH120_2line Rev2d3 2 2" xfId="7958"/>
    <cellStyle name="___LH P62 AM Unique Line Document Rev-D 1-18_P86 FATP PVTRamp Training Plan v1.1_0312_Q37 Budget UPH120_2line Rev2d3 3" xfId="7959"/>
    <cellStyle name="___LH P62 AM Unique Line Document Rev-D 1-18_P86 FATP PVTRamp Training Plan v1.1_0312_Q37 Budget UPH120_2line Rev2d3 3 2" xfId="7960"/>
    <cellStyle name="___LH P62 AM Unique Line Document Rev-D 1-18_P86 FATP PVTRamp Training Plan v1.1_0312_Q37 Budget UPH120_2line Rev2d3 4" xfId="7961"/>
    <cellStyle name="___LH P62 AM Unique Line Document Rev-D 1-18_P86 FATP PVTRamp Training Plan v1.1_0312_Q37 Budget UPH120_2line Rev2d3 4 2" xfId="7962"/>
    <cellStyle name="___LH P62 AM Unique Line Document Rev-D 1-18_P86 FATP PVTRamp Training Plan v1.1_0312_Q37 Budget UPH120_2line Rev2d3 5" xfId="7963"/>
    <cellStyle name="___LH P62 AM Unique Line Document Rev-D 1-18_P86 FATP PVTRamp Training Plan v1.1_0312_Q37 Budget UPH120_2line Rev2d3 5 2" xfId="7964"/>
    <cellStyle name="___LH P62 AM Unique Line Document Rev-D 1-18_P86 FATP PVTRamp Training Plan v1.1_0312_Q37 Budget UPH120_2line Rev2d3 6" xfId="7965"/>
    <cellStyle name="___LH P62 AM Unique Line Document Rev-D 1-18_P86 FATP PVTRamp Training Plan v1.1_0312_Q37 Budget UPH120_2line Rev2d3 6 2" xfId="7966"/>
    <cellStyle name="___LH P62 AM Unique Line Document Rev-D 1-18_P86 FATP PVTRamp Training Plan v1.1_0312_Q37 Budget UPH120_2line Rev2d3 7" xfId="7967"/>
    <cellStyle name="___LH P62 AM Unique Line Document Rev-D 1-18_P86 FATP PVTRamp Training Plan v1.1_0312_Q37 Budget UPH120_2line Rev2d3 7 2" xfId="7968"/>
    <cellStyle name="___LH P62 AM Unique Line Document Rev-D 1-18_P86 FATP PVTRamp Training Plan v1.1_0312_Q37 Budget UPH120_2line Rev2d3 8" xfId="7969"/>
    <cellStyle name="___LH P62 AM Unique Line Document Rev-D 1-18_P86 FATP PVTRamp Training Plan v1.1_0312_Q37 Budget UPH120_2line Rev2d3 8 2" xfId="7970"/>
    <cellStyle name="___LH P62 AM Unique Line Document Rev-D 1-18_P86 FATP PVTRamp Training Plan v1.1_0312_Q37 Budget UPH120_2line Rev2d3 9" xfId="7971"/>
    <cellStyle name="___LH P62 AM Unique Line Document Rev-D 1-18_P86 FATP PVTRamp Training Plan v1.1_0312_Q37 Budget UPH120_2line Rev2d5" xfId="7972"/>
    <cellStyle name="___LH P62 AM Unique Line Document Rev-D 1-18_P86 FATP PVTRamp Training Plan v1.1_0312_Q37 Budget UPH120_2line Rev2d5 2" xfId="7973"/>
    <cellStyle name="___LH P62 AM Unique Line Document Rev-D 1-18_P86 FATP PVTRamp Training Plan v1.1_0312_Q37 Budget UPH120_2line Rev2d5 2 2" xfId="7974"/>
    <cellStyle name="___LH P62 AM Unique Line Document Rev-D 1-18_P86 FATP PVTRamp Training Plan v1.1_0312_Q37 Budget UPH120_2line Rev2d5 3" xfId="7975"/>
    <cellStyle name="___LH P62 AM Unique Line Document Rev-D 1-18_P86 FATP PVTRamp Training Plan v1.1_0312_Q37 Budget UPH120_2line Rev2d5 3 2" xfId="7976"/>
    <cellStyle name="___LH P62 AM Unique Line Document Rev-D 1-18_P86 FATP PVTRamp Training Plan v1.1_0312_Q37 Budget UPH120_2line Rev2d5 4" xfId="7977"/>
    <cellStyle name="___LH P62 AM Unique Line Document Rev-D 1-18_P86 FATP PVTRamp Training Plan v1.1_0312_Q37 Budget UPH120_2line Rev2d5 4 2" xfId="7978"/>
    <cellStyle name="___LH P62 AM Unique Line Document Rev-D 1-18_P86 FATP PVTRamp Training Plan v1.1_0312_Q37 Budget UPH120_2line Rev2d5 5" xfId="7979"/>
    <cellStyle name="___LH P62 AM Unique Line Document Rev-D 1-18_P86 FATP PVTRamp Training Plan v1.1_0312_Q37 Budget UPH120_2line Rev2d5 5 2" xfId="7980"/>
    <cellStyle name="___LH P62 AM Unique Line Document Rev-D 1-18_P86 FATP PVTRamp Training Plan v1.1_0312_Q37 Budget UPH120_2line Rev2d5 6" xfId="7981"/>
    <cellStyle name="___LH P62 AM Unique Line Document Rev-D 1-18_P86 FATP PVTRamp Training Plan v1.1_0312_Q37 Budget UPH120_2line Rev2d5 6 2" xfId="7982"/>
    <cellStyle name="___LH P62 AM Unique Line Document Rev-D 1-18_P86 FATP PVTRamp Training Plan v1.1_0312_Q37 Budget UPH120_2line Rev2d5 7" xfId="7983"/>
    <cellStyle name="___LH P62 AM Unique Line Document Rev-D 1-18_P86 FATP PVTRamp Training Plan v1.1_0312_Q37 Budget UPH120_2line Rev2d5 7 2" xfId="7984"/>
    <cellStyle name="___LH P62 AM Unique Line Document Rev-D 1-18_P86 FATP PVTRamp Training Plan v1.1_0312_Q37 Budget UPH120_2line Rev2d5 8" xfId="7985"/>
    <cellStyle name="___LH P62 AM Unique Line Document Rev-D 1-18_P86 FATP PVTRamp Training Plan v1.1_0312_Q37 Budget UPH120_2line Rev2d5 8 2" xfId="7986"/>
    <cellStyle name="___LH P62 AM Unique Line Document Rev-D 1-18_P86 FATP PVTRamp Training Plan v1.1_0312_Q37 Budget UPH120_2line Rev2d5 9" xfId="7987"/>
    <cellStyle name="___LH P62 AM Unique Line Document Rev-D 1-18_P86 FATP PVTRamp Training Plan v1.1_0312_Q37 Proj Readiness May14" xfId="7988"/>
    <cellStyle name="___LH P62 AM Unique Line Document Rev-D 1-18_P86 FATP PVTRamp Training Plan v1.1_0312_Q37 Proj Readiness May14 2" xfId="7989"/>
    <cellStyle name="___LH P62 AM Unique Line Document Rev-D 1-18_P86 FATP PVTRamp Training Plan v1.1_0312_Q37 Proj Readiness May14 2 2" xfId="7990"/>
    <cellStyle name="___LH P62 AM Unique Line Document Rev-D 1-18_P86 FATP PVTRamp Training Plan v1.1_0312_Q37 Proj Readiness May14 3" xfId="7991"/>
    <cellStyle name="___LH P62 AM Unique Line Document Rev-D 1-18_P86 FATP PVTRamp Training Plan v1.1_0312_Q37 Proj Readiness May14 3 2" xfId="7992"/>
    <cellStyle name="___LH P62 AM Unique Line Document Rev-D 1-18_P86 FATP PVTRamp Training Plan v1.1_0312_Q37 Proj Readiness May14 4" xfId="7993"/>
    <cellStyle name="___LH P62 AM Unique Line Document Rev-D 1-18_P86 FATP PVTRamp Training Plan v1.1_0312_Q37 Proj Readiness May14 4 2" xfId="7994"/>
    <cellStyle name="___LH P62 AM Unique Line Document Rev-D 1-18_P86 FATP PVTRamp Training Plan v1.1_0312_Q37 Proj Readiness May14 5" xfId="7995"/>
    <cellStyle name="___LH P62 AM Unique Line Document Rev-D 1-18_P86 FATP PVTRamp Training Plan v1.1_0312_Q37 Proj Readiness May14 5 2" xfId="7996"/>
    <cellStyle name="___LH P62 AM Unique Line Document Rev-D 1-18_P86 FATP PVTRamp Training Plan v1.1_0312_Q37 Proj Readiness May14 6" xfId="7997"/>
    <cellStyle name="___LH P62 AM Unique Line Document Rev-D 1-18_P86 FATP PVTRamp Training Plan v1.1_0312_Q37 Proj Readiness May14 6 2" xfId="7998"/>
    <cellStyle name="___LH P62 AM Unique Line Document Rev-D 1-18_P86 FATP PVTRamp Training Plan v1.1_0312_Q37 Proj Readiness May14 7" xfId="7999"/>
    <cellStyle name="___LH P62 AM Unique Line Document Rev-D 1-18_P86 FATP PVTRamp Training Plan v1.1_0312_Q37 Proj Readiness May14 7 2" xfId="8000"/>
    <cellStyle name="___LH P62 AM Unique Line Document Rev-D 1-18_P86 FATP PVTRamp Training Plan v1.1_0312_Q37 Proj Readiness May14 8" xfId="8001"/>
    <cellStyle name="___LH P62 AM Unique Line Document Rev-D 1-18_P86 FATP PVTRamp Training Plan v1.1_0312_Q37 Proj Readiness May14 8 2" xfId="8002"/>
    <cellStyle name="___LH P62 AM Unique Line Document Rev-D 1-18_P86 FATP PVTRamp Training Plan v1.1_0312_Q37 Proj Readiness May14 9" xfId="8003"/>
    <cellStyle name="___LH P62 AM Unique Line Document Rev-D 1-18_P86 FATP PVTRamp Training Plan v1.1_0312_Q37 Proj Readiness May15" xfId="8004"/>
    <cellStyle name="___LH P62 AM Unique Line Document Rev-D 1-18_P86 FATP PVTRamp Training Plan v1.1_0312_Q37 Proj Readiness May15 2" xfId="8005"/>
    <cellStyle name="___LH P62 AM Unique Line Document Rev-D 1-18_P86 FATP PVTRamp Training Plan v1.1_0312_Q37 Proj Readiness May15 2 2" xfId="8006"/>
    <cellStyle name="___LH P62 AM Unique Line Document Rev-D 1-18_P86 FATP PVTRamp Training Plan v1.1_0312_Q37 Proj Readiness May15 3" xfId="8007"/>
    <cellStyle name="___LH P62 AM Unique Line Document Rev-D 1-18_P86 FATP PVTRamp Training Plan v1.1_0312_Q37 Proj Readiness May15 3 2" xfId="8008"/>
    <cellStyle name="___LH P62 AM Unique Line Document Rev-D 1-18_P86 FATP PVTRamp Training Plan v1.1_0312_Q37 Proj Readiness May15 4" xfId="8009"/>
    <cellStyle name="___LH P62 AM Unique Line Document Rev-D 1-18_P86 FATP PVTRamp Training Plan v1.1_0312_Q37 Proj Readiness May15 4 2" xfId="8010"/>
    <cellStyle name="___LH P62 AM Unique Line Document Rev-D 1-18_P86 FATP PVTRamp Training Plan v1.1_0312_Q37 Proj Readiness May15 5" xfId="8011"/>
    <cellStyle name="___LH P62 AM Unique Line Document Rev-D 1-18_P86 FATP PVTRamp Training Plan v1.1_0312_Q37 Proj Readiness May15 5 2" xfId="8012"/>
    <cellStyle name="___LH P62 AM Unique Line Document Rev-D 1-18_P86 FATP PVTRamp Training Plan v1.1_0312_Q37 Proj Readiness May15 6" xfId="8013"/>
    <cellStyle name="___LH P62 AM Unique Line Document Rev-D 1-18_P86 FATP PVTRamp Training Plan v1.1_0312_Q37 Proj Readiness May15 6 2" xfId="8014"/>
    <cellStyle name="___LH P62 AM Unique Line Document Rev-D 1-18_P86 FATP PVTRamp Training Plan v1.1_0312_Q37 Proj Readiness May15 7" xfId="8015"/>
    <cellStyle name="___LH P62 AM Unique Line Document Rev-D 1-18_P86 FATP PVTRamp Training Plan v1.1_0312_Q37 Proj Readiness May15 7 2" xfId="8016"/>
    <cellStyle name="___LH P62 AM Unique Line Document Rev-D 1-18_P86 FATP PVTRamp Training Plan v1.1_0312_Q37 Proj Readiness May15 8" xfId="8017"/>
    <cellStyle name="___LH P62 AM Unique Line Document Rev-D 1-18_P86 FATP PVTRamp Training Plan v1.1_0312_Q37 Proj Readiness May15 8 2" xfId="8018"/>
    <cellStyle name="___LH P62 AM Unique Line Document Rev-D 1-18_P86 FATP PVTRamp Training Plan v1.1_0312_Q37 Proj Readiness May15 9" xfId="8019"/>
    <cellStyle name="___LH P62 AM Unique Line Document Rev-D 1-18_P86B PVT Quality plan " xfId="8020"/>
    <cellStyle name="___LH P62 AM Unique Line Document Rev-D 1-18_P86B PVT Quality plan  2" xfId="8021"/>
    <cellStyle name="___LH P62 AM Unique Line Document Rev-D 1-18_P86B PVT Quality plan  2 2" xfId="8022"/>
    <cellStyle name="___LH P62 AM Unique Line Document Rev-D 1-18_P86B PVT Quality plan  3" xfId="8023"/>
    <cellStyle name="___LH P62 AM Unique Line Document Rev-D 1-18_P86B PVT Quality plan  3 2" xfId="8024"/>
    <cellStyle name="___LH P62 AM Unique Line Document Rev-D 1-18_P86B PVT Quality plan  4" xfId="8025"/>
    <cellStyle name="___LH P62 AM Unique Line Document Rev-D 1-18_P86B PVT Quality plan  4 2" xfId="8026"/>
    <cellStyle name="___LH P62 AM Unique Line Document Rev-D 1-18_P86B PVT Quality plan  5" xfId="8027"/>
    <cellStyle name="___LH P62 AM Unique Line Document Rev-D 1-18_P86B PVT Quality plan  5 2" xfId="8028"/>
    <cellStyle name="___LH P62 AM Unique Line Document Rev-D 1-18_P86B PVT Quality plan  6" xfId="8029"/>
    <cellStyle name="___LH P62 AM Unique Line Document Rev-D 1-18_P86B PVT Quality plan  6 2" xfId="8030"/>
    <cellStyle name="___LH P62 AM Unique Line Document Rev-D 1-18_P86B PVT Quality plan  7" xfId="8031"/>
    <cellStyle name="___LH P62 AM Unique Line Document Rev-D 1-18_P86B PVT Quality plan  7 2" xfId="8032"/>
    <cellStyle name="___LH P62 AM Unique Line Document Rev-D 1-18_P86B PVT Quality plan  8" xfId="8033"/>
    <cellStyle name="___LH P62 AM Unique Line Document Rev-D 1-18_P86B PVT Quality plan  8 2" xfId="8034"/>
    <cellStyle name="___LH P62 AM Unique Line Document Rev-D 1-18_P86B PVT Quality plan  9" xfId="8035"/>
    <cellStyle name="___LH P62 AM Unique Line Document Rev-D 1-18_P86B Ramp up plan" xfId="8036"/>
    <cellStyle name="___LH P62 AM Unique Line Document Rev-D 1-18_P86B Ramp up plan 2" xfId="8037"/>
    <cellStyle name="___LH P62 AM Unique Line Document Rev-D 1-18_P86B Ramp up plan 2 2" xfId="8038"/>
    <cellStyle name="___LH P62 AM Unique Line Document Rev-D 1-18_P86B Ramp up plan 3" xfId="8039"/>
    <cellStyle name="___LH P62 AM Unique Line Document Rev-D 1-18_P86B Ramp up plan 3 2" xfId="8040"/>
    <cellStyle name="___LH P62 AM Unique Line Document Rev-D 1-18_P86B Ramp up plan 4" xfId="8041"/>
    <cellStyle name="___LH P62 AM Unique Line Document Rev-D 1-18_P86B Ramp up plan 4 2" xfId="8042"/>
    <cellStyle name="___LH P62 AM Unique Line Document Rev-D 1-18_P86B Ramp up plan 5" xfId="8043"/>
    <cellStyle name="___LH P62 AM Unique Line Document Rev-D 1-18_P86B Ramp up plan 5 2" xfId="8044"/>
    <cellStyle name="___LH P62 AM Unique Line Document Rev-D 1-18_P86B Ramp up plan 6" xfId="8045"/>
    <cellStyle name="___LH P62 AM Unique Line Document Rev-D 1-18_P86B Ramp up plan 6 2" xfId="8046"/>
    <cellStyle name="___LH P62 AM Unique Line Document Rev-D 1-18_P86B Ramp up plan 7" xfId="8047"/>
    <cellStyle name="___LH P62 AM Unique Line Document Rev-D 1-18_P86B Ramp up plan 7 2" xfId="8048"/>
    <cellStyle name="___LH P62 AM Unique Line Document Rev-D 1-18_P86B Ramp up plan 8" xfId="8049"/>
    <cellStyle name="___LH P62 AM Unique Line Document Rev-D 1-18_P86B Ramp up plan 8 2" xfId="8050"/>
    <cellStyle name="___LH P62 AM Unique Line Document Rev-D 1-18_P86B Ramp up plan 9" xfId="8051"/>
    <cellStyle name="___LH P62 AM Unique Line Document Rev-D 1-18_P86MfgRediTemplateV3-5" xfId="8052"/>
    <cellStyle name="___LH P62 AM Unique Line Document Rev-D 1-18_P86MfgRediTemplateV3-5 2" xfId="8053"/>
    <cellStyle name="___LH P62 AM Unique Line Document Rev-D 1-18_P86MfgRediTemplateV3-5 2 2" xfId="8054"/>
    <cellStyle name="___LH P62 AM Unique Line Document Rev-D 1-18_P86MfgRediTemplateV3-5 3" xfId="8055"/>
    <cellStyle name="___LH P62 AM Unique Line Document Rev-D 1-18_P86MfgRediTemplateV3-5 3 2" xfId="8056"/>
    <cellStyle name="___LH P62 AM Unique Line Document Rev-D 1-18_P86MfgRediTemplateV3-5 4" xfId="8057"/>
    <cellStyle name="___LH P62 AM Unique Line Document Rev-D 1-18_P86MfgRediTemplateV3-5 4 2" xfId="8058"/>
    <cellStyle name="___LH P62 AM Unique Line Document Rev-D 1-18_P86MfgRediTemplateV3-5 5" xfId="8059"/>
    <cellStyle name="___LH P62 AM Unique Line Document Rev-D 1-18_P86MfgRediTemplateV3-5 5 2" xfId="8060"/>
    <cellStyle name="___LH P62 AM Unique Line Document Rev-D 1-18_P86MfgRediTemplateV3-5 6" xfId="8061"/>
    <cellStyle name="___LH P62 AM Unique Line Document Rev-D 1-18_P86MfgRediTemplateV3-5 6 2" xfId="8062"/>
    <cellStyle name="___LH P62 AM Unique Line Document Rev-D 1-18_P86MfgRediTemplateV3-5 7" xfId="8063"/>
    <cellStyle name="___LH P62 AM Unique Line Document Rev-D 1-18_P86MfgRediTemplateV3-5 7 2" xfId="8064"/>
    <cellStyle name="___LH P62 AM Unique Line Document Rev-D 1-18_P86MfgRediTemplateV3-5 8" xfId="8065"/>
    <cellStyle name="___LH P62 AM Unique Line Document Rev-D 1-18_P86MfgRediTemplateV3-5 8 2" xfId="8066"/>
    <cellStyle name="___LH P62 AM Unique Line Document Rev-D 1-18_P86MfgRediTemplateV3-5 9" xfId="8067"/>
    <cellStyle name="___LH P62 AM Unique Line Document Rev-D 1-18_P86MfgRediTemplateV3-51" xfId="8068"/>
    <cellStyle name="___LH P62 AM Unique Line Document Rev-D 1-18_P86MfgRediTemplateV3-51 2" xfId="8069"/>
    <cellStyle name="___LH P62 AM Unique Line Document Rev-D 1-18_P86MfgRediTemplateV3-51 2 2" xfId="8070"/>
    <cellStyle name="___LH P62 AM Unique Line Document Rev-D 1-18_P86MfgRediTemplateV3-51 3" xfId="8071"/>
    <cellStyle name="___LH P62 AM Unique Line Document Rev-D 1-18_P86MfgRediTemplateV3-51 3 2" xfId="8072"/>
    <cellStyle name="___LH P62 AM Unique Line Document Rev-D 1-18_P86MfgRediTemplateV3-51 4" xfId="8073"/>
    <cellStyle name="___LH P62 AM Unique Line Document Rev-D 1-18_P86MfgRediTemplateV3-51 4 2" xfId="8074"/>
    <cellStyle name="___LH P62 AM Unique Line Document Rev-D 1-18_P86MfgRediTemplateV3-51 5" xfId="8075"/>
    <cellStyle name="___LH P62 AM Unique Line Document Rev-D 1-18_P86MfgRediTemplateV3-51 5 2" xfId="8076"/>
    <cellStyle name="___LH P62 AM Unique Line Document Rev-D 1-18_P86MfgRediTemplateV3-51 6" xfId="8077"/>
    <cellStyle name="___LH P62 AM Unique Line Document Rev-D 1-18_P86MfgRediTemplateV3-51 6 2" xfId="8078"/>
    <cellStyle name="___LH P62 AM Unique Line Document Rev-D 1-18_P86MfgRediTemplateV3-51 7" xfId="8079"/>
    <cellStyle name="___LH P62 AM Unique Line Document Rev-D 1-18_P86MfgRediTemplateV3-51 7 2" xfId="8080"/>
    <cellStyle name="___LH P62 AM Unique Line Document Rev-D 1-18_P86MfgRediTemplateV3-51 8" xfId="8081"/>
    <cellStyle name="___LH P62 AM Unique Line Document Rev-D 1-18_P86MfgRediTemplateV3-51 8 2" xfId="8082"/>
    <cellStyle name="___LH P62 AM Unique Line Document Rev-D 1-18_P86MfgRediTemplateV3-51 9" xfId="8083"/>
    <cellStyle name="___LH P62 AM Unique Line Document Rev-D 1-18_PowerReconfigQ37" xfId="8084"/>
    <cellStyle name="___LH P62 AM Unique Line Document Rev-D 1-18_PowerReconfigQ37 2" xfId="8085"/>
    <cellStyle name="___LH P62 AM Unique Line Document Rev-D 1-18_PowerReconfigQ37 2 2" xfId="8086"/>
    <cellStyle name="___LH P62 AM Unique Line Document Rev-D 1-18_PowerReconfigQ37 3" xfId="8087"/>
    <cellStyle name="___LH P62 AM Unique Line Document Rev-D 1-18_PowerReconfigQ37 3 2" xfId="8088"/>
    <cellStyle name="___LH P62 AM Unique Line Document Rev-D 1-18_PowerReconfigQ37 4" xfId="8089"/>
    <cellStyle name="___LH P62 AM Unique Line Document Rev-D 1-18_PowerReconfigQ37 4 2" xfId="8090"/>
    <cellStyle name="___LH P62 AM Unique Line Document Rev-D 1-18_PowerReconfigQ37 5" xfId="8091"/>
    <cellStyle name="___LH P62 AM Unique Line Document Rev-D 1-18_PowerReconfigQ37 5 2" xfId="8092"/>
    <cellStyle name="___LH P62 AM Unique Line Document Rev-D 1-18_PowerReconfigQ37 6" xfId="8093"/>
    <cellStyle name="___LH P62 AM Unique Line Document Rev-D 1-18_PowerReconfigQ37 6 2" xfId="8094"/>
    <cellStyle name="___LH P62 AM Unique Line Document Rev-D 1-18_PowerReconfigQ37 7" xfId="8095"/>
    <cellStyle name="___LH P62 AM Unique Line Document Rev-D 1-18_PowerReconfigQ37 7 2" xfId="8096"/>
    <cellStyle name="___LH P62 AM Unique Line Document Rev-D 1-18_PowerReconfigQ37 8" xfId="8097"/>
    <cellStyle name="___LH P62 AM Unique Line Document Rev-D 1-18_PowerReconfigQ37 8 2" xfId="8098"/>
    <cellStyle name="___LH P62 AM Unique Line Document Rev-D 1-18_PowerReconfigQ37 9" xfId="8099"/>
    <cellStyle name="___LH P62 AM Unique Line Document Rev-D 1-18_Q37 Budget UPH120_2line Rev1d9" xfId="8100"/>
    <cellStyle name="___LH P62 AM Unique Line Document Rev-D 1-18_Q37 Budget UPH120_2line Rev1d9 2" xfId="8101"/>
    <cellStyle name="___LH P62 AM Unique Line Document Rev-D 1-18_Q37 Budget UPH120_2line Rev1d9 2 2" xfId="8102"/>
    <cellStyle name="___LH P62 AM Unique Line Document Rev-D 1-18_Q37 Budget UPH120_2line Rev1d9 3" xfId="8103"/>
    <cellStyle name="___LH P62 AM Unique Line Document Rev-D 1-18_Q37 Budget UPH120_2line Rev1d9 3 2" xfId="8104"/>
    <cellStyle name="___LH P62 AM Unique Line Document Rev-D 1-18_Q37 Budget UPH120_2line Rev1d9 4" xfId="8105"/>
    <cellStyle name="___LH P62 AM Unique Line Document Rev-D 1-18_Q37 Budget UPH120_2line Rev1d9 4 2" xfId="8106"/>
    <cellStyle name="___LH P62 AM Unique Line Document Rev-D 1-18_Q37 Budget UPH120_2line Rev1d9 5" xfId="8107"/>
    <cellStyle name="___LH P62 AM Unique Line Document Rev-D 1-18_Q37 Budget UPH120_2line Rev1d9 5 2" xfId="8108"/>
    <cellStyle name="___LH P62 AM Unique Line Document Rev-D 1-18_Q37 Budget UPH120_2line Rev1d9 6" xfId="8109"/>
    <cellStyle name="___LH P62 AM Unique Line Document Rev-D 1-18_Q37 Budget UPH120_2line Rev1d9 6 2" xfId="8110"/>
    <cellStyle name="___LH P62 AM Unique Line Document Rev-D 1-18_Q37 Budget UPH120_2line Rev1d9 7" xfId="8111"/>
    <cellStyle name="___LH P62 AM Unique Line Document Rev-D 1-18_Q37 Budget UPH120_2line Rev1d9 7 2" xfId="8112"/>
    <cellStyle name="___LH P62 AM Unique Line Document Rev-D 1-18_Q37 Budget UPH120_2line Rev1d9 8" xfId="8113"/>
    <cellStyle name="___LH P62 AM Unique Line Document Rev-D 1-18_Q37 Budget UPH120_2line Rev1d9 8 2" xfId="8114"/>
    <cellStyle name="___LH P62 AM Unique Line Document Rev-D 1-18_Q37 Budget UPH120_2line Rev1d9 9" xfId="8115"/>
    <cellStyle name="___LH P62 AM Unique Line Document Rev-D 1-18_Q37 Budget UPH120_2line Rev1d9_LH Q22 work book " xfId="8116"/>
    <cellStyle name="___LH P62 AM Unique Line Document Rev-D 1-18_Q37 Budget UPH120_2line Rev1d9_LH Q22 work book  2" xfId="8117"/>
    <cellStyle name="___LH P62 AM Unique Line Document Rev-D 1-18_Q37 Budget UPH120_2line Rev1d9_LH Q22 work book  2 2" xfId="8118"/>
    <cellStyle name="___LH P62 AM Unique Line Document Rev-D 1-18_Q37 Budget UPH120_2line Rev1d9_LH Q22 work book  3" xfId="8119"/>
    <cellStyle name="___LH P62 AM Unique Line Document Rev-D 1-18_Q37 Budget UPH120_2line Rev1d9_LH Q22 work book  3 2" xfId="8120"/>
    <cellStyle name="___LH P62 AM Unique Line Document Rev-D 1-18_Q37 Budget UPH120_2line Rev1d9_LH Q22 work book  4" xfId="8121"/>
    <cellStyle name="___LH P62 AM Unique Line Document Rev-D 1-18_Q37 Budget UPH120_2line Rev1d9_LH Q22 work book  4 2" xfId="8122"/>
    <cellStyle name="___LH P62 AM Unique Line Document Rev-D 1-18_Q37 Budget UPH120_2line Rev1d9_LH Q22 work book  5" xfId="8123"/>
    <cellStyle name="___LH P62 AM Unique Line Document Rev-D 1-18_Q37 Budget UPH120_2line Rev1d9_LH Q22 work book  5 2" xfId="8124"/>
    <cellStyle name="___LH P62 AM Unique Line Document Rev-D 1-18_Q37 Budget UPH120_2line Rev1d9_LH Q22 work book  6" xfId="8125"/>
    <cellStyle name="___LH P62 AM Unique Line Document Rev-D 1-18_Q37 Budget UPH120_2line Rev1d9_LH Q22 work book  6 2" xfId="8126"/>
    <cellStyle name="___LH P62 AM Unique Line Document Rev-D 1-18_Q37 Budget UPH120_2line Rev1d9_LH Q22 work book  7" xfId="8127"/>
    <cellStyle name="___LH P62 AM Unique Line Document Rev-D 1-18_Q37 Budget UPH120_2line Rev1d9_LH Q22 work book  7 2" xfId="8128"/>
    <cellStyle name="___LH P62 AM Unique Line Document Rev-D 1-18_Q37 Budget UPH120_2line Rev1d9_LH Q22 work book  8" xfId="8129"/>
    <cellStyle name="___LH P62 AM Unique Line Document Rev-D 1-18_Q37 Budget UPH120_2line Rev1d9_LH Q22 work book  8 2" xfId="8130"/>
    <cellStyle name="___LH P62 AM Unique Line Document Rev-D 1-18_Q37 Budget UPH120_2line Rev1d9_LH Q22 work book  9" xfId="8131"/>
    <cellStyle name="___LH P62 AM Unique Line Document Rev-D 1-18_Q37 Budget UPH120_2line Rev1d9_LH Q77 Readiness v1.4.8" xfId="8132"/>
    <cellStyle name="___LH P62 AM Unique Line Document Rev-D 1-18_Q37 Budget UPH120_2line Rev1d9_LH Q77 Readiness v1.4.8 2" xfId="8133"/>
    <cellStyle name="___LH P62 AM Unique Line Document Rev-D 1-18_Q37 Budget UPH120_2line Rev1d9_LH Q77 Readiness v1.4.8 2 2" xfId="8134"/>
    <cellStyle name="___LH P62 AM Unique Line Document Rev-D 1-18_Q37 Budget UPH120_2line Rev1d9_LH Q77 Readiness v1.4.8 3" xfId="8135"/>
    <cellStyle name="___LH P62 AM Unique Line Document Rev-D 1-18_Q37 Budget UPH120_2line Rev1d9_LH Q77 Readiness v1.4.8 3 2" xfId="8136"/>
    <cellStyle name="___LH P62 AM Unique Line Document Rev-D 1-18_Q37 Budget UPH120_2line Rev1d9_LH Q77 Readiness v1.4.8 4" xfId="8137"/>
    <cellStyle name="___LH P62 AM Unique Line Document Rev-D 1-18_Q37 Budget UPH120_2line Rev1d9_LH Q77 Readiness v1.4.8 4 2" xfId="8138"/>
    <cellStyle name="___LH P62 AM Unique Line Document Rev-D 1-18_Q37 Budget UPH120_2line Rev1d9_LH Q77 Readiness v1.4.8 5" xfId="8139"/>
    <cellStyle name="___LH P62 AM Unique Line Document Rev-D 1-18_Q37 Budget UPH120_2line Rev1d9_LH Q77 Readiness v1.4.8 5 2" xfId="8140"/>
    <cellStyle name="___LH P62 AM Unique Line Document Rev-D 1-18_Q37 Budget UPH120_2line Rev1d9_LH Q77 Readiness v1.4.8 6" xfId="8141"/>
    <cellStyle name="___LH P62 AM Unique Line Document Rev-D 1-18_Q37 Budget UPH120_2line Rev1d9_LH Q77 Readiness v1.4.8 6 2" xfId="8142"/>
    <cellStyle name="___LH P62 AM Unique Line Document Rev-D 1-18_Q37 Budget UPH120_2line Rev1d9_LH Q77 Readiness v1.4.8 7" xfId="8143"/>
    <cellStyle name="___LH P62 AM Unique Line Document Rev-D 1-18_Q37 Budget UPH120_2line Rev1d9_LH Q77 Readiness v1.4.8 7 2" xfId="8144"/>
    <cellStyle name="___LH P62 AM Unique Line Document Rev-D 1-18_Q37 Budget UPH120_2line Rev1d9_LH Q77 Readiness v1.4.8 8" xfId="8145"/>
    <cellStyle name="___LH P62 AM Unique Line Document Rev-D 1-18_Q37 Budget UPH120_2line Rev1d9_LH Q77 Readiness v1.4.8 8 2" xfId="8146"/>
    <cellStyle name="___LH P62 AM Unique Line Document Rev-D 1-18_Q37 Budget UPH120_2line Rev1d9_LH Q77 Readiness v1.4.8 9" xfId="8147"/>
    <cellStyle name="___LH P62 AM Unique Line Document Rev-D 1-18_Q37 Budget UPH120_2line Rev2d3" xfId="8148"/>
    <cellStyle name="___LH P62 AM Unique Line Document Rev-D 1-18_Q37 Budget UPH120_2line Rev2d3 2" xfId="8149"/>
    <cellStyle name="___LH P62 AM Unique Line Document Rev-D 1-18_Q37 Budget UPH120_2line Rev2d3 2 2" xfId="8150"/>
    <cellStyle name="___LH P62 AM Unique Line Document Rev-D 1-18_Q37 Budget UPH120_2line Rev2d3 3" xfId="8151"/>
    <cellStyle name="___LH P62 AM Unique Line Document Rev-D 1-18_Q37 Budget UPH120_2line Rev2d3 3 2" xfId="8152"/>
    <cellStyle name="___LH P62 AM Unique Line Document Rev-D 1-18_Q37 Budget UPH120_2line Rev2d3 4" xfId="8153"/>
    <cellStyle name="___LH P62 AM Unique Line Document Rev-D 1-18_Q37 Budget UPH120_2line Rev2d3 4 2" xfId="8154"/>
    <cellStyle name="___LH P62 AM Unique Line Document Rev-D 1-18_Q37 Budget UPH120_2line Rev2d3 5" xfId="8155"/>
    <cellStyle name="___LH P62 AM Unique Line Document Rev-D 1-18_Q37 Budget UPH120_2line Rev2d3 5 2" xfId="8156"/>
    <cellStyle name="___LH P62 AM Unique Line Document Rev-D 1-18_Q37 Budget UPH120_2line Rev2d3 6" xfId="8157"/>
    <cellStyle name="___LH P62 AM Unique Line Document Rev-D 1-18_Q37 Budget UPH120_2line Rev2d3 6 2" xfId="8158"/>
    <cellStyle name="___LH P62 AM Unique Line Document Rev-D 1-18_Q37 Budget UPH120_2line Rev2d3 7" xfId="8159"/>
    <cellStyle name="___LH P62 AM Unique Line Document Rev-D 1-18_Q37 Budget UPH120_2line Rev2d3 7 2" xfId="8160"/>
    <cellStyle name="___LH P62 AM Unique Line Document Rev-D 1-18_Q37 Budget UPH120_2line Rev2d3 8" xfId="8161"/>
    <cellStyle name="___LH P62 AM Unique Line Document Rev-D 1-18_Q37 Budget UPH120_2line Rev2d3 8 2" xfId="8162"/>
    <cellStyle name="___LH P62 AM Unique Line Document Rev-D 1-18_Q37 Budget UPH120_2line Rev2d3 9" xfId="8163"/>
    <cellStyle name="___LH P62 AM Unique Line Document Rev-D 1-18_Q37 Budget UPH120_2line Rev2d5" xfId="8164"/>
    <cellStyle name="___LH P62 AM Unique Line Document Rev-D 1-18_Q37 Budget UPH120_2line Rev2d5 2" xfId="8165"/>
    <cellStyle name="___LH P62 AM Unique Line Document Rev-D 1-18_Q37 Budget UPH120_2line Rev2d5 2 2" xfId="8166"/>
    <cellStyle name="___LH P62 AM Unique Line Document Rev-D 1-18_Q37 Budget UPH120_2line Rev2d5 3" xfId="8167"/>
    <cellStyle name="___LH P62 AM Unique Line Document Rev-D 1-18_Q37 Budget UPH120_2line Rev2d5 3 2" xfId="8168"/>
    <cellStyle name="___LH P62 AM Unique Line Document Rev-D 1-18_Q37 Budget UPH120_2line Rev2d5 4" xfId="8169"/>
    <cellStyle name="___LH P62 AM Unique Line Document Rev-D 1-18_Q37 Budget UPH120_2line Rev2d5 4 2" xfId="8170"/>
    <cellStyle name="___LH P62 AM Unique Line Document Rev-D 1-18_Q37 Budget UPH120_2line Rev2d5 5" xfId="8171"/>
    <cellStyle name="___LH P62 AM Unique Line Document Rev-D 1-18_Q37 Budget UPH120_2line Rev2d5 5 2" xfId="8172"/>
    <cellStyle name="___LH P62 AM Unique Line Document Rev-D 1-18_Q37 Budget UPH120_2line Rev2d5 6" xfId="8173"/>
    <cellStyle name="___LH P62 AM Unique Line Document Rev-D 1-18_Q37 Budget UPH120_2line Rev2d5 6 2" xfId="8174"/>
    <cellStyle name="___LH P62 AM Unique Line Document Rev-D 1-18_Q37 Budget UPH120_2line Rev2d5 7" xfId="8175"/>
    <cellStyle name="___LH P62 AM Unique Line Document Rev-D 1-18_Q37 Budget UPH120_2line Rev2d5 7 2" xfId="8176"/>
    <cellStyle name="___LH P62 AM Unique Line Document Rev-D 1-18_Q37 Budget UPH120_2line Rev2d5 8" xfId="8177"/>
    <cellStyle name="___LH P62 AM Unique Line Document Rev-D 1-18_Q37 Budget UPH120_2line Rev2d5 8 2" xfId="8178"/>
    <cellStyle name="___LH P62 AM Unique Line Document Rev-D 1-18_Q37 Budget UPH120_2line Rev2d5 9" xfId="8179"/>
    <cellStyle name="___LH P62 AM Unique Line Document Rev-D 1-18_Q37 FATP Readiness V5.13" xfId="8180"/>
    <cellStyle name="___LH P62 AM Unique Line Document Rev-D 1-18_Q37 FATP Readiness V5.13 2" xfId="8181"/>
    <cellStyle name="___LH P62 AM Unique Line Document Rev-D 1-18_Q37 FATP Readiness V5.13 2 2" xfId="8182"/>
    <cellStyle name="___LH P62 AM Unique Line Document Rev-D 1-18_Q37 FATP Readiness V5.13 3" xfId="8183"/>
    <cellStyle name="___LH P62 AM Unique Line Document Rev-D 1-18_Q37 FATP Readiness V5.13 3 2" xfId="8184"/>
    <cellStyle name="___LH P62 AM Unique Line Document Rev-D 1-18_Q37 FATP Readiness V5.13 4" xfId="8185"/>
    <cellStyle name="___LH P62 AM Unique Line Document Rev-D 1-18_Q37 FATP Readiness V5.13 4 2" xfId="8186"/>
    <cellStyle name="___LH P62 AM Unique Line Document Rev-D 1-18_Q37 FATP Readiness V5.13 5" xfId="8187"/>
    <cellStyle name="___LH P62 AM Unique Line Document Rev-D 1-18_Q37 FATP Readiness V5.13 5 2" xfId="8188"/>
    <cellStyle name="___LH P62 AM Unique Line Document Rev-D 1-18_Q37 FATP Readiness V5.13 6" xfId="8189"/>
    <cellStyle name="___LH P62 AM Unique Line Document Rev-D 1-18_Q37 FATP Readiness V5.13 6 2" xfId="8190"/>
    <cellStyle name="___LH P62 AM Unique Line Document Rev-D 1-18_Q37 FATP Readiness V5.13 7" xfId="8191"/>
    <cellStyle name="___LH P62 AM Unique Line Document Rev-D 1-18_Q37 FATP Readiness V5.13 7 2" xfId="8192"/>
    <cellStyle name="___LH P62 AM Unique Line Document Rev-D 1-18_Q37 FATP Readiness V5.13 8" xfId="8193"/>
    <cellStyle name="___LH P62 AM Unique Line Document Rev-D 1-18_Q37 FATP Readiness V5.13 8 2" xfId="8194"/>
    <cellStyle name="___LH P62 AM Unique Line Document Rev-D 1-18_Q37 FATP Readiness V5.13 9" xfId="8195"/>
    <cellStyle name="___LH P62 AM Unique Line Document Rev-D 1-18_Q37 FATP Readiness V5.13_LH Q22 work book " xfId="8196"/>
    <cellStyle name="___LH P62 AM Unique Line Document Rev-D 1-18_Q37 FATP Readiness V5.13_LH Q22 work book  2" xfId="8197"/>
    <cellStyle name="___LH P62 AM Unique Line Document Rev-D 1-18_Q37 FATP Readiness V5.13_LH Q22 work book  2 2" xfId="8198"/>
    <cellStyle name="___LH P62 AM Unique Line Document Rev-D 1-18_Q37 FATP Readiness V5.13_LH Q22 work book  3" xfId="8199"/>
    <cellStyle name="___LH P62 AM Unique Line Document Rev-D 1-18_Q37 FATP Readiness V5.13_LH Q22 work book  3 2" xfId="8200"/>
    <cellStyle name="___LH P62 AM Unique Line Document Rev-D 1-18_Q37 FATP Readiness V5.13_LH Q22 work book  4" xfId="8201"/>
    <cellStyle name="___LH P62 AM Unique Line Document Rev-D 1-18_Q37 FATP Readiness V5.13_LH Q22 work book  4 2" xfId="8202"/>
    <cellStyle name="___LH P62 AM Unique Line Document Rev-D 1-18_Q37 FATP Readiness V5.13_LH Q22 work book  5" xfId="8203"/>
    <cellStyle name="___LH P62 AM Unique Line Document Rev-D 1-18_Q37 FATP Readiness V5.13_LH Q22 work book  5 2" xfId="8204"/>
    <cellStyle name="___LH P62 AM Unique Line Document Rev-D 1-18_Q37 FATP Readiness V5.13_LH Q22 work book  6" xfId="8205"/>
    <cellStyle name="___LH P62 AM Unique Line Document Rev-D 1-18_Q37 FATP Readiness V5.13_LH Q22 work book  6 2" xfId="8206"/>
    <cellStyle name="___LH P62 AM Unique Line Document Rev-D 1-18_Q37 FATP Readiness V5.13_LH Q22 work book  7" xfId="8207"/>
    <cellStyle name="___LH P62 AM Unique Line Document Rev-D 1-18_Q37 FATP Readiness V5.13_LH Q22 work book  7 2" xfId="8208"/>
    <cellStyle name="___LH P62 AM Unique Line Document Rev-D 1-18_Q37 FATP Readiness V5.13_LH Q22 work book  8" xfId="8209"/>
    <cellStyle name="___LH P62 AM Unique Line Document Rev-D 1-18_Q37 FATP Readiness V5.13_LH Q22 work book  8 2" xfId="8210"/>
    <cellStyle name="___LH P62 AM Unique Line Document Rev-D 1-18_Q37 FATP Readiness V5.13_LH Q22 work book  9" xfId="8211"/>
    <cellStyle name="___LH P62 AM Unique Line Document Rev-D 1-18_Q37 FATP Readiness V5.13_LH Q77 Readiness v1.4.8" xfId="8212"/>
    <cellStyle name="___LH P62 AM Unique Line Document Rev-D 1-18_Q37 FATP Readiness V5.13_LH Q77 Readiness v1.4.8 2" xfId="8213"/>
    <cellStyle name="___LH P62 AM Unique Line Document Rev-D 1-18_Q37 FATP Readiness V5.13_LH Q77 Readiness v1.4.8 2 2" xfId="8214"/>
    <cellStyle name="___LH P62 AM Unique Line Document Rev-D 1-18_Q37 FATP Readiness V5.13_LH Q77 Readiness v1.4.8 3" xfId="8215"/>
    <cellStyle name="___LH P62 AM Unique Line Document Rev-D 1-18_Q37 FATP Readiness V5.13_LH Q77 Readiness v1.4.8 3 2" xfId="8216"/>
    <cellStyle name="___LH P62 AM Unique Line Document Rev-D 1-18_Q37 FATP Readiness V5.13_LH Q77 Readiness v1.4.8 4" xfId="8217"/>
    <cellStyle name="___LH P62 AM Unique Line Document Rev-D 1-18_Q37 FATP Readiness V5.13_LH Q77 Readiness v1.4.8 4 2" xfId="8218"/>
    <cellStyle name="___LH P62 AM Unique Line Document Rev-D 1-18_Q37 FATP Readiness V5.13_LH Q77 Readiness v1.4.8 5" xfId="8219"/>
    <cellStyle name="___LH P62 AM Unique Line Document Rev-D 1-18_Q37 FATP Readiness V5.13_LH Q77 Readiness v1.4.8 5 2" xfId="8220"/>
    <cellStyle name="___LH P62 AM Unique Line Document Rev-D 1-18_Q37 FATP Readiness V5.13_LH Q77 Readiness v1.4.8 6" xfId="8221"/>
    <cellStyle name="___LH P62 AM Unique Line Document Rev-D 1-18_Q37 FATP Readiness V5.13_LH Q77 Readiness v1.4.8 6 2" xfId="8222"/>
    <cellStyle name="___LH P62 AM Unique Line Document Rev-D 1-18_Q37 FATP Readiness V5.13_LH Q77 Readiness v1.4.8 7" xfId="8223"/>
    <cellStyle name="___LH P62 AM Unique Line Document Rev-D 1-18_Q37 FATP Readiness V5.13_LH Q77 Readiness v1.4.8 7 2" xfId="8224"/>
    <cellStyle name="___LH P62 AM Unique Line Document Rev-D 1-18_Q37 FATP Readiness V5.13_LH Q77 Readiness v1.4.8 8" xfId="8225"/>
    <cellStyle name="___LH P62 AM Unique Line Document Rev-D 1-18_Q37 FATP Readiness V5.13_LH Q77 Readiness v1.4.8 8 2" xfId="8226"/>
    <cellStyle name="___LH P62 AM Unique Line Document Rev-D 1-18_Q37 FATP Readiness V5.13_LH Q77 Readiness v1.4.8 9" xfId="8227"/>
    <cellStyle name="___LH P62 AM Unique Line Document Rev-D 1-18_Q37 fixture check list(v3.0)" xfId="8228"/>
    <cellStyle name="___LH P62 AM Unique Line Document Rev-D 1-18_Q37 fixture check list(v3.0) 2" xfId="8229"/>
    <cellStyle name="___LH P62 AM Unique Line Document Rev-D 1-18_Q37 fixture check list(v3.0) 2 2" xfId="8230"/>
    <cellStyle name="___LH P62 AM Unique Line Document Rev-D 1-18_Q37 fixture check list(v3.0) 3" xfId="8231"/>
    <cellStyle name="___LH P62 AM Unique Line Document Rev-D 1-18_Q37 fixture check list(v3.0) 3 2" xfId="8232"/>
    <cellStyle name="___LH P62 AM Unique Line Document Rev-D 1-18_Q37 fixture check list(v3.0) 4" xfId="8233"/>
    <cellStyle name="___LH P62 AM Unique Line Document Rev-D 1-18_Q37 fixture check list(v3.0) 4 2" xfId="8234"/>
    <cellStyle name="___LH P62 AM Unique Line Document Rev-D 1-18_Q37 fixture check list(v3.0) 5" xfId="8235"/>
    <cellStyle name="___LH P62 AM Unique Line Document Rev-D 1-18_Q37 fixture check list(v3.0) 5 2" xfId="8236"/>
    <cellStyle name="___LH P62 AM Unique Line Document Rev-D 1-18_Q37 fixture check list(v3.0) 6" xfId="8237"/>
    <cellStyle name="___LH P62 AM Unique Line Document Rev-D 1-18_Q37 fixture check list(v3.0) 6 2" xfId="8238"/>
    <cellStyle name="___LH P62 AM Unique Line Document Rev-D 1-18_Q37 fixture check list(v3.0) 7" xfId="8239"/>
    <cellStyle name="___LH P62 AM Unique Line Document Rev-D 1-18_Q37 fixture check list(v3.0) 7 2" xfId="8240"/>
    <cellStyle name="___LH P62 AM Unique Line Document Rev-D 1-18_Q37 fixture check list(v3.0) 8" xfId="8241"/>
    <cellStyle name="___LH P62 AM Unique Line Document Rev-D 1-18_Q37 fixture check list(v3.0) 8 2" xfId="8242"/>
    <cellStyle name="___LH P62 AM Unique Line Document Rev-D 1-18_Q37 fixture check list(v3.0) 9" xfId="8243"/>
    <cellStyle name="___LH P62 AM Unique Line Document Rev-D 1-18_Q37 fixture check list(v3.0)_LH Q22 work book " xfId="8244"/>
    <cellStyle name="___LH P62 AM Unique Line Document Rev-D 1-18_Q37 fixture check list(v3.0)_LH Q22 work book  2" xfId="8245"/>
    <cellStyle name="___LH P62 AM Unique Line Document Rev-D 1-18_Q37 fixture check list(v3.0)_LH Q22 work book  2 2" xfId="8246"/>
    <cellStyle name="___LH P62 AM Unique Line Document Rev-D 1-18_Q37 fixture check list(v3.0)_LH Q22 work book  3" xfId="8247"/>
    <cellStyle name="___LH P62 AM Unique Line Document Rev-D 1-18_Q37 fixture check list(v3.0)_LH Q22 work book  3 2" xfId="8248"/>
    <cellStyle name="___LH P62 AM Unique Line Document Rev-D 1-18_Q37 fixture check list(v3.0)_LH Q22 work book  4" xfId="8249"/>
    <cellStyle name="___LH P62 AM Unique Line Document Rev-D 1-18_Q37 fixture check list(v3.0)_LH Q22 work book  4 2" xfId="8250"/>
    <cellStyle name="___LH P62 AM Unique Line Document Rev-D 1-18_Q37 fixture check list(v3.0)_LH Q22 work book  5" xfId="8251"/>
    <cellStyle name="___LH P62 AM Unique Line Document Rev-D 1-18_Q37 fixture check list(v3.0)_LH Q22 work book  5 2" xfId="8252"/>
    <cellStyle name="___LH P62 AM Unique Line Document Rev-D 1-18_Q37 fixture check list(v3.0)_LH Q22 work book  6" xfId="8253"/>
    <cellStyle name="___LH P62 AM Unique Line Document Rev-D 1-18_Q37 fixture check list(v3.0)_LH Q22 work book  6 2" xfId="8254"/>
    <cellStyle name="___LH P62 AM Unique Line Document Rev-D 1-18_Q37 fixture check list(v3.0)_LH Q22 work book  7" xfId="8255"/>
    <cellStyle name="___LH P62 AM Unique Line Document Rev-D 1-18_Q37 fixture check list(v3.0)_LH Q22 work book  7 2" xfId="8256"/>
    <cellStyle name="___LH P62 AM Unique Line Document Rev-D 1-18_Q37 fixture check list(v3.0)_LH Q22 work book  8" xfId="8257"/>
    <cellStyle name="___LH P62 AM Unique Line Document Rev-D 1-18_Q37 fixture check list(v3.0)_LH Q22 work book  8 2" xfId="8258"/>
    <cellStyle name="___LH P62 AM Unique Line Document Rev-D 1-18_Q37 fixture check list(v3.0)_LH Q22 work book  9" xfId="8259"/>
    <cellStyle name="___LH P62 AM Unique Line Document Rev-D 1-18_Q37 fixture check list(v3.0)_LH Q77 Readiness v1.4.8" xfId="8260"/>
    <cellStyle name="___LH P62 AM Unique Line Document Rev-D 1-18_Q37 fixture check list(v3.0)_LH Q77 Readiness v1.4.8 2" xfId="8261"/>
    <cellStyle name="___LH P62 AM Unique Line Document Rev-D 1-18_Q37 fixture check list(v3.0)_LH Q77 Readiness v1.4.8 2 2" xfId="8262"/>
    <cellStyle name="___LH P62 AM Unique Line Document Rev-D 1-18_Q37 fixture check list(v3.0)_LH Q77 Readiness v1.4.8 3" xfId="8263"/>
    <cellStyle name="___LH P62 AM Unique Line Document Rev-D 1-18_Q37 fixture check list(v3.0)_LH Q77 Readiness v1.4.8 3 2" xfId="8264"/>
    <cellStyle name="___LH P62 AM Unique Line Document Rev-D 1-18_Q37 fixture check list(v3.0)_LH Q77 Readiness v1.4.8 4" xfId="8265"/>
    <cellStyle name="___LH P62 AM Unique Line Document Rev-D 1-18_Q37 fixture check list(v3.0)_LH Q77 Readiness v1.4.8 4 2" xfId="8266"/>
    <cellStyle name="___LH P62 AM Unique Line Document Rev-D 1-18_Q37 fixture check list(v3.0)_LH Q77 Readiness v1.4.8 5" xfId="8267"/>
    <cellStyle name="___LH P62 AM Unique Line Document Rev-D 1-18_Q37 fixture check list(v3.0)_LH Q77 Readiness v1.4.8 5 2" xfId="8268"/>
    <cellStyle name="___LH P62 AM Unique Line Document Rev-D 1-18_Q37 fixture check list(v3.0)_LH Q77 Readiness v1.4.8 6" xfId="8269"/>
    <cellStyle name="___LH P62 AM Unique Line Document Rev-D 1-18_Q37 fixture check list(v3.0)_LH Q77 Readiness v1.4.8 6 2" xfId="8270"/>
    <cellStyle name="___LH P62 AM Unique Line Document Rev-D 1-18_Q37 fixture check list(v3.0)_LH Q77 Readiness v1.4.8 7" xfId="8271"/>
    <cellStyle name="___LH P62 AM Unique Line Document Rev-D 1-18_Q37 fixture check list(v3.0)_LH Q77 Readiness v1.4.8 7 2" xfId="8272"/>
    <cellStyle name="___LH P62 AM Unique Line Document Rev-D 1-18_Q37 fixture check list(v3.0)_LH Q77 Readiness v1.4.8 8" xfId="8273"/>
    <cellStyle name="___LH P62 AM Unique Line Document Rev-D 1-18_Q37 fixture check list(v3.0)_LH Q77 Readiness v1.4.8 8 2" xfId="8274"/>
    <cellStyle name="___LH P62 AM Unique Line Document Rev-D 1-18_Q37 fixture check list(v3.0)_LH Q77 Readiness v1.4.8 9" xfId="8275"/>
    <cellStyle name="___LH P62 AM Unique Line Document Rev-D 1-18_Q37 fixture check list(v3.0)_Q37 Budget UPH120_2line Rev1d9" xfId="8276"/>
    <cellStyle name="___LH P62 AM Unique Line Document Rev-D 1-18_Q37 fixture check list(v3.0)_Q37 Budget UPH120_2line Rev1d9 2" xfId="8277"/>
    <cellStyle name="___LH P62 AM Unique Line Document Rev-D 1-18_Q37 fixture check list(v3.0)_Q37 Budget UPH120_2line Rev1d9 2 2" xfId="8278"/>
    <cellStyle name="___LH P62 AM Unique Line Document Rev-D 1-18_Q37 fixture check list(v3.0)_Q37 Budget UPH120_2line Rev1d9 3" xfId="8279"/>
    <cellStyle name="___LH P62 AM Unique Line Document Rev-D 1-18_Q37 fixture check list(v3.0)_Q37 Budget UPH120_2line Rev1d9 3 2" xfId="8280"/>
    <cellStyle name="___LH P62 AM Unique Line Document Rev-D 1-18_Q37 fixture check list(v3.0)_Q37 Budget UPH120_2line Rev1d9 4" xfId="8281"/>
    <cellStyle name="___LH P62 AM Unique Line Document Rev-D 1-18_Q37 fixture check list(v3.0)_Q37 Budget UPH120_2line Rev1d9 4 2" xfId="8282"/>
    <cellStyle name="___LH P62 AM Unique Line Document Rev-D 1-18_Q37 fixture check list(v3.0)_Q37 Budget UPH120_2line Rev1d9 5" xfId="8283"/>
    <cellStyle name="___LH P62 AM Unique Line Document Rev-D 1-18_Q37 fixture check list(v3.0)_Q37 Budget UPH120_2line Rev1d9 5 2" xfId="8284"/>
    <cellStyle name="___LH P62 AM Unique Line Document Rev-D 1-18_Q37 fixture check list(v3.0)_Q37 Budget UPH120_2line Rev1d9 6" xfId="8285"/>
    <cellStyle name="___LH P62 AM Unique Line Document Rev-D 1-18_Q37 fixture check list(v3.0)_Q37 Budget UPH120_2line Rev1d9 6 2" xfId="8286"/>
    <cellStyle name="___LH P62 AM Unique Line Document Rev-D 1-18_Q37 fixture check list(v3.0)_Q37 Budget UPH120_2line Rev1d9 7" xfId="8287"/>
    <cellStyle name="___LH P62 AM Unique Line Document Rev-D 1-18_Q37 fixture check list(v3.0)_Q37 Budget UPH120_2line Rev1d9 7 2" xfId="8288"/>
    <cellStyle name="___LH P62 AM Unique Line Document Rev-D 1-18_Q37 fixture check list(v3.0)_Q37 Budget UPH120_2line Rev1d9 8" xfId="8289"/>
    <cellStyle name="___LH P62 AM Unique Line Document Rev-D 1-18_Q37 fixture check list(v3.0)_Q37 Budget UPH120_2line Rev1d9 8 2" xfId="8290"/>
    <cellStyle name="___LH P62 AM Unique Line Document Rev-D 1-18_Q37 fixture check list(v3.0)_Q37 Budget UPH120_2line Rev1d9 9" xfId="8291"/>
    <cellStyle name="___LH P62 AM Unique Line Document Rev-D 1-18_Q37 fixture check list(v3.0)_Q37 Budget UPH120_2line Rev1d9_LH Q22 work book " xfId="8292"/>
    <cellStyle name="___LH P62 AM Unique Line Document Rev-D 1-18_Q37 fixture check list(v3.0)_Q37 Budget UPH120_2line Rev1d9_LH Q22 work book  2" xfId="8293"/>
    <cellStyle name="___LH P62 AM Unique Line Document Rev-D 1-18_Q37 fixture check list(v3.0)_Q37 Budget UPH120_2line Rev1d9_LH Q22 work book  2 2" xfId="8294"/>
    <cellStyle name="___LH P62 AM Unique Line Document Rev-D 1-18_Q37 fixture check list(v3.0)_Q37 Budget UPH120_2line Rev1d9_LH Q22 work book  3" xfId="8295"/>
    <cellStyle name="___LH P62 AM Unique Line Document Rev-D 1-18_Q37 fixture check list(v3.0)_Q37 Budget UPH120_2line Rev1d9_LH Q22 work book  3 2" xfId="8296"/>
    <cellStyle name="___LH P62 AM Unique Line Document Rev-D 1-18_Q37 fixture check list(v3.0)_Q37 Budget UPH120_2line Rev1d9_LH Q22 work book  4" xfId="8297"/>
    <cellStyle name="___LH P62 AM Unique Line Document Rev-D 1-18_Q37 fixture check list(v3.0)_Q37 Budget UPH120_2line Rev1d9_LH Q22 work book  4 2" xfId="8298"/>
    <cellStyle name="___LH P62 AM Unique Line Document Rev-D 1-18_Q37 fixture check list(v3.0)_Q37 Budget UPH120_2line Rev1d9_LH Q22 work book  5" xfId="8299"/>
    <cellStyle name="___LH P62 AM Unique Line Document Rev-D 1-18_Q37 fixture check list(v3.0)_Q37 Budget UPH120_2line Rev1d9_LH Q22 work book  5 2" xfId="8300"/>
    <cellStyle name="___LH P62 AM Unique Line Document Rev-D 1-18_Q37 fixture check list(v3.0)_Q37 Budget UPH120_2line Rev1d9_LH Q22 work book  6" xfId="8301"/>
    <cellStyle name="___LH P62 AM Unique Line Document Rev-D 1-18_Q37 fixture check list(v3.0)_Q37 Budget UPH120_2line Rev1d9_LH Q22 work book  6 2" xfId="8302"/>
    <cellStyle name="___LH P62 AM Unique Line Document Rev-D 1-18_Q37 fixture check list(v3.0)_Q37 Budget UPH120_2line Rev1d9_LH Q22 work book  7" xfId="8303"/>
    <cellStyle name="___LH P62 AM Unique Line Document Rev-D 1-18_Q37 fixture check list(v3.0)_Q37 Budget UPH120_2line Rev1d9_LH Q22 work book  7 2" xfId="8304"/>
    <cellStyle name="___LH P62 AM Unique Line Document Rev-D 1-18_Q37 fixture check list(v3.0)_Q37 Budget UPH120_2line Rev1d9_LH Q22 work book  8" xfId="8305"/>
    <cellStyle name="___LH P62 AM Unique Line Document Rev-D 1-18_Q37 fixture check list(v3.0)_Q37 Budget UPH120_2line Rev1d9_LH Q22 work book  8 2" xfId="8306"/>
    <cellStyle name="___LH P62 AM Unique Line Document Rev-D 1-18_Q37 fixture check list(v3.0)_Q37 Budget UPH120_2line Rev1d9_LH Q22 work book  9" xfId="8307"/>
    <cellStyle name="___LH P62 AM Unique Line Document Rev-D 1-18_Q37 fixture check list(v3.0)_Q37 Budget UPH120_2line Rev1d9_LH Q77 Readiness v1.4.8" xfId="8308"/>
    <cellStyle name="___LH P62 AM Unique Line Document Rev-D 1-18_Q37 fixture check list(v3.0)_Q37 Budget UPH120_2line Rev1d9_LH Q77 Readiness v1.4.8 2" xfId="8309"/>
    <cellStyle name="___LH P62 AM Unique Line Document Rev-D 1-18_Q37 fixture check list(v3.0)_Q37 Budget UPH120_2line Rev1d9_LH Q77 Readiness v1.4.8 2 2" xfId="8310"/>
    <cellStyle name="___LH P62 AM Unique Line Document Rev-D 1-18_Q37 fixture check list(v3.0)_Q37 Budget UPH120_2line Rev1d9_LH Q77 Readiness v1.4.8 3" xfId="8311"/>
    <cellStyle name="___LH P62 AM Unique Line Document Rev-D 1-18_Q37 fixture check list(v3.0)_Q37 Budget UPH120_2line Rev1d9_LH Q77 Readiness v1.4.8 3 2" xfId="8312"/>
    <cellStyle name="___LH P62 AM Unique Line Document Rev-D 1-18_Q37 fixture check list(v3.0)_Q37 Budget UPH120_2line Rev1d9_LH Q77 Readiness v1.4.8 4" xfId="8313"/>
    <cellStyle name="___LH P62 AM Unique Line Document Rev-D 1-18_Q37 fixture check list(v3.0)_Q37 Budget UPH120_2line Rev1d9_LH Q77 Readiness v1.4.8 4 2" xfId="8314"/>
    <cellStyle name="___LH P62 AM Unique Line Document Rev-D 1-18_Q37 fixture check list(v3.0)_Q37 Budget UPH120_2line Rev1d9_LH Q77 Readiness v1.4.8 5" xfId="8315"/>
    <cellStyle name="___LH P62 AM Unique Line Document Rev-D 1-18_Q37 fixture check list(v3.0)_Q37 Budget UPH120_2line Rev1d9_LH Q77 Readiness v1.4.8 5 2" xfId="8316"/>
    <cellStyle name="___LH P62 AM Unique Line Document Rev-D 1-18_Q37 fixture check list(v3.0)_Q37 Budget UPH120_2line Rev1d9_LH Q77 Readiness v1.4.8 6" xfId="8317"/>
    <cellStyle name="___LH P62 AM Unique Line Document Rev-D 1-18_Q37 fixture check list(v3.0)_Q37 Budget UPH120_2line Rev1d9_LH Q77 Readiness v1.4.8 6 2" xfId="8318"/>
    <cellStyle name="___LH P62 AM Unique Line Document Rev-D 1-18_Q37 fixture check list(v3.0)_Q37 Budget UPH120_2line Rev1d9_LH Q77 Readiness v1.4.8 7" xfId="8319"/>
    <cellStyle name="___LH P62 AM Unique Line Document Rev-D 1-18_Q37 fixture check list(v3.0)_Q37 Budget UPH120_2line Rev1d9_LH Q77 Readiness v1.4.8 7 2" xfId="8320"/>
    <cellStyle name="___LH P62 AM Unique Line Document Rev-D 1-18_Q37 fixture check list(v3.0)_Q37 Budget UPH120_2line Rev1d9_LH Q77 Readiness v1.4.8 8" xfId="8321"/>
    <cellStyle name="___LH P62 AM Unique Line Document Rev-D 1-18_Q37 fixture check list(v3.0)_Q37 Budget UPH120_2line Rev1d9_LH Q77 Readiness v1.4.8 8 2" xfId="8322"/>
    <cellStyle name="___LH P62 AM Unique Line Document Rev-D 1-18_Q37 fixture check list(v3.0)_Q37 Budget UPH120_2line Rev1d9_LH Q77 Readiness v1.4.8 9" xfId="8323"/>
    <cellStyle name="___LH P62 AM Unique Line Document Rev-D 1-18_Q37 fixture check list(v3.0)_Q37 Budget UPH120_2line Rev2d3" xfId="8324"/>
    <cellStyle name="___LH P62 AM Unique Line Document Rev-D 1-18_Q37 fixture check list(v3.0)_Q37 Budget UPH120_2line Rev2d3 2" xfId="8325"/>
    <cellStyle name="___LH P62 AM Unique Line Document Rev-D 1-18_Q37 fixture check list(v3.0)_Q37 Budget UPH120_2line Rev2d3 2 2" xfId="8326"/>
    <cellStyle name="___LH P62 AM Unique Line Document Rev-D 1-18_Q37 fixture check list(v3.0)_Q37 Budget UPH120_2line Rev2d3 3" xfId="8327"/>
    <cellStyle name="___LH P62 AM Unique Line Document Rev-D 1-18_Q37 fixture check list(v3.0)_Q37 Budget UPH120_2line Rev2d3 3 2" xfId="8328"/>
    <cellStyle name="___LH P62 AM Unique Line Document Rev-D 1-18_Q37 fixture check list(v3.0)_Q37 Budget UPH120_2line Rev2d3 4" xfId="8329"/>
    <cellStyle name="___LH P62 AM Unique Line Document Rev-D 1-18_Q37 fixture check list(v3.0)_Q37 Budget UPH120_2line Rev2d3 4 2" xfId="8330"/>
    <cellStyle name="___LH P62 AM Unique Line Document Rev-D 1-18_Q37 fixture check list(v3.0)_Q37 Budget UPH120_2line Rev2d3 5" xfId="8331"/>
    <cellStyle name="___LH P62 AM Unique Line Document Rev-D 1-18_Q37 fixture check list(v3.0)_Q37 Budget UPH120_2line Rev2d3 5 2" xfId="8332"/>
    <cellStyle name="___LH P62 AM Unique Line Document Rev-D 1-18_Q37 fixture check list(v3.0)_Q37 Budget UPH120_2line Rev2d3 6" xfId="8333"/>
    <cellStyle name="___LH P62 AM Unique Line Document Rev-D 1-18_Q37 fixture check list(v3.0)_Q37 Budget UPH120_2line Rev2d3 6 2" xfId="8334"/>
    <cellStyle name="___LH P62 AM Unique Line Document Rev-D 1-18_Q37 fixture check list(v3.0)_Q37 Budget UPH120_2line Rev2d3 7" xfId="8335"/>
    <cellStyle name="___LH P62 AM Unique Line Document Rev-D 1-18_Q37 fixture check list(v3.0)_Q37 Budget UPH120_2line Rev2d3 7 2" xfId="8336"/>
    <cellStyle name="___LH P62 AM Unique Line Document Rev-D 1-18_Q37 fixture check list(v3.0)_Q37 Budget UPH120_2line Rev2d3 8" xfId="8337"/>
    <cellStyle name="___LH P62 AM Unique Line Document Rev-D 1-18_Q37 fixture check list(v3.0)_Q37 Budget UPH120_2line Rev2d3 8 2" xfId="8338"/>
    <cellStyle name="___LH P62 AM Unique Line Document Rev-D 1-18_Q37 fixture check list(v3.0)_Q37 Budget UPH120_2line Rev2d3 9" xfId="8339"/>
    <cellStyle name="___LH P62 AM Unique Line Document Rev-D 1-18_Q37 fixture check list(v3.0)_Q37 Budget UPH120_2line Rev2d5" xfId="8340"/>
    <cellStyle name="___LH P62 AM Unique Line Document Rev-D 1-18_Q37 fixture check list(v3.0)_Q37 Budget UPH120_2line Rev2d5 2" xfId="8341"/>
    <cellStyle name="___LH P62 AM Unique Line Document Rev-D 1-18_Q37 fixture check list(v3.0)_Q37 Budget UPH120_2line Rev2d5 2 2" xfId="8342"/>
    <cellStyle name="___LH P62 AM Unique Line Document Rev-D 1-18_Q37 fixture check list(v3.0)_Q37 Budget UPH120_2line Rev2d5 3" xfId="8343"/>
    <cellStyle name="___LH P62 AM Unique Line Document Rev-D 1-18_Q37 fixture check list(v3.0)_Q37 Budget UPH120_2line Rev2d5 3 2" xfId="8344"/>
    <cellStyle name="___LH P62 AM Unique Line Document Rev-D 1-18_Q37 fixture check list(v3.0)_Q37 Budget UPH120_2line Rev2d5 4" xfId="8345"/>
    <cellStyle name="___LH P62 AM Unique Line Document Rev-D 1-18_Q37 fixture check list(v3.0)_Q37 Budget UPH120_2line Rev2d5 4 2" xfId="8346"/>
    <cellStyle name="___LH P62 AM Unique Line Document Rev-D 1-18_Q37 fixture check list(v3.0)_Q37 Budget UPH120_2line Rev2d5 5" xfId="8347"/>
    <cellStyle name="___LH P62 AM Unique Line Document Rev-D 1-18_Q37 fixture check list(v3.0)_Q37 Budget UPH120_2line Rev2d5 5 2" xfId="8348"/>
    <cellStyle name="___LH P62 AM Unique Line Document Rev-D 1-18_Q37 fixture check list(v3.0)_Q37 Budget UPH120_2line Rev2d5 6" xfId="8349"/>
    <cellStyle name="___LH P62 AM Unique Line Document Rev-D 1-18_Q37 fixture check list(v3.0)_Q37 Budget UPH120_2line Rev2d5 6 2" xfId="8350"/>
    <cellStyle name="___LH P62 AM Unique Line Document Rev-D 1-18_Q37 fixture check list(v3.0)_Q37 Budget UPH120_2line Rev2d5 7" xfId="8351"/>
    <cellStyle name="___LH P62 AM Unique Line Document Rev-D 1-18_Q37 fixture check list(v3.0)_Q37 Budget UPH120_2line Rev2d5 7 2" xfId="8352"/>
    <cellStyle name="___LH P62 AM Unique Line Document Rev-D 1-18_Q37 fixture check list(v3.0)_Q37 Budget UPH120_2line Rev2d5 8" xfId="8353"/>
    <cellStyle name="___LH P62 AM Unique Line Document Rev-D 1-18_Q37 fixture check list(v3.0)_Q37 Budget UPH120_2line Rev2d5 8 2" xfId="8354"/>
    <cellStyle name="___LH P62 AM Unique Line Document Rev-D 1-18_Q37 fixture check list(v3.0)_Q37 Budget UPH120_2line Rev2d5 9" xfId="8355"/>
    <cellStyle name="___LH P62 AM Unique Line Document Rev-D 1-18_Q37 fixture check list(v4.0)" xfId="8356"/>
    <cellStyle name="___LH P62 AM Unique Line Document Rev-D 1-18_Q37 fixture check list(v4.0) 2" xfId="8357"/>
    <cellStyle name="___LH P62 AM Unique Line Document Rev-D 1-18_Q37 fixture check list(v4.0) 2 2" xfId="8358"/>
    <cellStyle name="___LH P62 AM Unique Line Document Rev-D 1-18_Q37 fixture check list(v4.0) 3" xfId="8359"/>
    <cellStyle name="___LH P62 AM Unique Line Document Rev-D 1-18_Q37 fixture check list(v4.0) 3 2" xfId="8360"/>
    <cellStyle name="___LH P62 AM Unique Line Document Rev-D 1-18_Q37 fixture check list(v4.0) 4" xfId="8361"/>
    <cellStyle name="___LH P62 AM Unique Line Document Rev-D 1-18_Q37 fixture check list(v4.0) 4 2" xfId="8362"/>
    <cellStyle name="___LH P62 AM Unique Line Document Rev-D 1-18_Q37 fixture check list(v4.0) 5" xfId="8363"/>
    <cellStyle name="___LH P62 AM Unique Line Document Rev-D 1-18_Q37 fixture check list(v4.0) 5 2" xfId="8364"/>
    <cellStyle name="___LH P62 AM Unique Line Document Rev-D 1-18_Q37 fixture check list(v4.0) 6" xfId="8365"/>
    <cellStyle name="___LH P62 AM Unique Line Document Rev-D 1-18_Q37 fixture check list(v4.0) 6 2" xfId="8366"/>
    <cellStyle name="___LH P62 AM Unique Line Document Rev-D 1-18_Q37 fixture check list(v4.0) 7" xfId="8367"/>
    <cellStyle name="___LH P62 AM Unique Line Document Rev-D 1-18_Q37 fixture check list(v4.0) 7 2" xfId="8368"/>
    <cellStyle name="___LH P62 AM Unique Line Document Rev-D 1-18_Q37 fixture check list(v4.0) 8" xfId="8369"/>
    <cellStyle name="___LH P62 AM Unique Line Document Rev-D 1-18_Q37 fixture check list(v4.0) 8 2" xfId="8370"/>
    <cellStyle name="___LH P62 AM Unique Line Document Rev-D 1-18_Q37 fixture check list(v4.0) 9" xfId="8371"/>
    <cellStyle name="___LH P62 AM Unique Line Document Rev-D 1-18_Q37 fixture check list(v4.0)_LH Q22 work book " xfId="8372"/>
    <cellStyle name="___LH P62 AM Unique Line Document Rev-D 1-18_Q37 fixture check list(v4.0)_LH Q22 work book  2" xfId="8373"/>
    <cellStyle name="___LH P62 AM Unique Line Document Rev-D 1-18_Q37 fixture check list(v4.0)_LH Q22 work book  2 2" xfId="8374"/>
    <cellStyle name="___LH P62 AM Unique Line Document Rev-D 1-18_Q37 fixture check list(v4.0)_LH Q22 work book  3" xfId="8375"/>
    <cellStyle name="___LH P62 AM Unique Line Document Rev-D 1-18_Q37 fixture check list(v4.0)_LH Q22 work book  3 2" xfId="8376"/>
    <cellStyle name="___LH P62 AM Unique Line Document Rev-D 1-18_Q37 fixture check list(v4.0)_LH Q22 work book  4" xfId="8377"/>
    <cellStyle name="___LH P62 AM Unique Line Document Rev-D 1-18_Q37 fixture check list(v4.0)_LH Q22 work book  4 2" xfId="8378"/>
    <cellStyle name="___LH P62 AM Unique Line Document Rev-D 1-18_Q37 fixture check list(v4.0)_LH Q22 work book  5" xfId="8379"/>
    <cellStyle name="___LH P62 AM Unique Line Document Rev-D 1-18_Q37 fixture check list(v4.0)_LH Q22 work book  5 2" xfId="8380"/>
    <cellStyle name="___LH P62 AM Unique Line Document Rev-D 1-18_Q37 fixture check list(v4.0)_LH Q22 work book  6" xfId="8381"/>
    <cellStyle name="___LH P62 AM Unique Line Document Rev-D 1-18_Q37 fixture check list(v4.0)_LH Q22 work book  6 2" xfId="8382"/>
    <cellStyle name="___LH P62 AM Unique Line Document Rev-D 1-18_Q37 fixture check list(v4.0)_LH Q22 work book  7" xfId="8383"/>
    <cellStyle name="___LH P62 AM Unique Line Document Rev-D 1-18_Q37 fixture check list(v4.0)_LH Q22 work book  7 2" xfId="8384"/>
    <cellStyle name="___LH P62 AM Unique Line Document Rev-D 1-18_Q37 fixture check list(v4.0)_LH Q22 work book  8" xfId="8385"/>
    <cellStyle name="___LH P62 AM Unique Line Document Rev-D 1-18_Q37 fixture check list(v4.0)_LH Q22 work book  8 2" xfId="8386"/>
    <cellStyle name="___LH P62 AM Unique Line Document Rev-D 1-18_Q37 fixture check list(v4.0)_LH Q22 work book  9" xfId="8387"/>
    <cellStyle name="___LH P62 AM Unique Line Document Rev-D 1-18_Q37 fixture check list(v4.0)_LH Q77 Readiness v1.4.8" xfId="8388"/>
    <cellStyle name="___LH P62 AM Unique Line Document Rev-D 1-18_Q37 fixture check list(v4.0)_LH Q77 Readiness v1.4.8 2" xfId="8389"/>
    <cellStyle name="___LH P62 AM Unique Line Document Rev-D 1-18_Q37 fixture check list(v4.0)_LH Q77 Readiness v1.4.8 2 2" xfId="8390"/>
    <cellStyle name="___LH P62 AM Unique Line Document Rev-D 1-18_Q37 fixture check list(v4.0)_LH Q77 Readiness v1.4.8 3" xfId="8391"/>
    <cellStyle name="___LH P62 AM Unique Line Document Rev-D 1-18_Q37 fixture check list(v4.0)_LH Q77 Readiness v1.4.8 3 2" xfId="8392"/>
    <cellStyle name="___LH P62 AM Unique Line Document Rev-D 1-18_Q37 fixture check list(v4.0)_LH Q77 Readiness v1.4.8 4" xfId="8393"/>
    <cellStyle name="___LH P62 AM Unique Line Document Rev-D 1-18_Q37 fixture check list(v4.0)_LH Q77 Readiness v1.4.8 4 2" xfId="8394"/>
    <cellStyle name="___LH P62 AM Unique Line Document Rev-D 1-18_Q37 fixture check list(v4.0)_LH Q77 Readiness v1.4.8 5" xfId="8395"/>
    <cellStyle name="___LH P62 AM Unique Line Document Rev-D 1-18_Q37 fixture check list(v4.0)_LH Q77 Readiness v1.4.8 5 2" xfId="8396"/>
    <cellStyle name="___LH P62 AM Unique Line Document Rev-D 1-18_Q37 fixture check list(v4.0)_LH Q77 Readiness v1.4.8 6" xfId="8397"/>
    <cellStyle name="___LH P62 AM Unique Line Document Rev-D 1-18_Q37 fixture check list(v4.0)_LH Q77 Readiness v1.4.8 6 2" xfId="8398"/>
    <cellStyle name="___LH P62 AM Unique Line Document Rev-D 1-18_Q37 fixture check list(v4.0)_LH Q77 Readiness v1.4.8 7" xfId="8399"/>
    <cellStyle name="___LH P62 AM Unique Line Document Rev-D 1-18_Q37 fixture check list(v4.0)_LH Q77 Readiness v1.4.8 7 2" xfId="8400"/>
    <cellStyle name="___LH P62 AM Unique Line Document Rev-D 1-18_Q37 fixture check list(v4.0)_LH Q77 Readiness v1.4.8 8" xfId="8401"/>
    <cellStyle name="___LH P62 AM Unique Line Document Rev-D 1-18_Q37 fixture check list(v4.0)_LH Q77 Readiness v1.4.8 8 2" xfId="8402"/>
    <cellStyle name="___LH P62 AM Unique Line Document Rev-D 1-18_Q37 fixture check list(v4.0)_LH Q77 Readiness v1.4.8 9" xfId="8403"/>
    <cellStyle name="___LH P62 AM Unique Line Document Rev-D 1-18_Q37 Process uph 180 &amp;2003-05-13  Rev.1.1" xfId="8404"/>
    <cellStyle name="___LH P62 AM Unique Line Document Rev-D 1-18_Q37 Process uph 180 &amp;2003-05-13  Rev.1.1 2" xfId="8405"/>
    <cellStyle name="___LH P62 AM Unique Line Document Rev-D 1-18_Q37 Process uph 180 &amp;2003-05-13  Rev.1.1 2 2" xfId="8406"/>
    <cellStyle name="___LH P62 AM Unique Line Document Rev-D 1-18_Q37 Process uph 180 &amp;2003-05-13  Rev.1.1 3" xfId="8407"/>
    <cellStyle name="___LH P62 AM Unique Line Document Rev-D 1-18_Q37 Process uph 180 &amp;2003-05-13  Rev.1.1 3 2" xfId="8408"/>
    <cellStyle name="___LH P62 AM Unique Line Document Rev-D 1-18_Q37 Process uph 180 &amp;2003-05-13  Rev.1.1 4" xfId="8409"/>
    <cellStyle name="___LH P62 AM Unique Line Document Rev-D 1-18_Q37 Process uph 180 &amp;2003-05-13  Rev.1.1 4 2" xfId="8410"/>
    <cellStyle name="___LH P62 AM Unique Line Document Rev-D 1-18_Q37 Process uph 180 &amp;2003-05-13  Rev.1.1 5" xfId="8411"/>
    <cellStyle name="___LH P62 AM Unique Line Document Rev-D 1-18_Q37 Process uph 180 &amp;2003-05-13  Rev.1.1 5 2" xfId="8412"/>
    <cellStyle name="___LH P62 AM Unique Line Document Rev-D 1-18_Q37 Process uph 180 &amp;2003-05-13  Rev.1.1 6" xfId="8413"/>
    <cellStyle name="___LH P62 AM Unique Line Document Rev-D 1-18_Q37 Process uph 180 &amp;2003-05-13  Rev.1.1 6 2" xfId="8414"/>
    <cellStyle name="___LH P62 AM Unique Line Document Rev-D 1-18_Q37 Process uph 180 &amp;2003-05-13  Rev.1.1 7" xfId="8415"/>
    <cellStyle name="___LH P62 AM Unique Line Document Rev-D 1-18_Q37 Process uph 180 &amp;2003-05-13  Rev.1.1 7 2" xfId="8416"/>
    <cellStyle name="___LH P62 AM Unique Line Document Rev-D 1-18_Q37 Process uph 180 &amp;2003-05-13  Rev.1.1 8" xfId="8417"/>
    <cellStyle name="___LH P62 AM Unique Line Document Rev-D 1-18_Q37 Process uph 180 &amp;2003-05-13  Rev.1.1 8 2" xfId="8418"/>
    <cellStyle name="___LH P62 AM Unique Line Document Rev-D 1-18_Q37 Process uph 180 &amp;2003-05-13  Rev.1.1 9" xfId="8419"/>
    <cellStyle name="___LH P62 AM Unique Line Document Rev-D 1-18_Q37 Process uph 180 &amp;2003-05-13  Rev.1.1_LH Q22 work book " xfId="8420"/>
    <cellStyle name="___LH P62 AM Unique Line Document Rev-D 1-18_Q37 Process uph 180 &amp;2003-05-13  Rev.1.1_LH Q22 work book  2" xfId="8421"/>
    <cellStyle name="___LH P62 AM Unique Line Document Rev-D 1-18_Q37 Process uph 180 &amp;2003-05-13  Rev.1.1_LH Q22 work book  2 2" xfId="8422"/>
    <cellStyle name="___LH P62 AM Unique Line Document Rev-D 1-18_Q37 Process uph 180 &amp;2003-05-13  Rev.1.1_LH Q22 work book  3" xfId="8423"/>
    <cellStyle name="___LH P62 AM Unique Line Document Rev-D 1-18_Q37 Process uph 180 &amp;2003-05-13  Rev.1.1_LH Q22 work book  3 2" xfId="8424"/>
    <cellStyle name="___LH P62 AM Unique Line Document Rev-D 1-18_Q37 Process uph 180 &amp;2003-05-13  Rev.1.1_LH Q22 work book  4" xfId="8425"/>
    <cellStyle name="___LH P62 AM Unique Line Document Rev-D 1-18_Q37 Process uph 180 &amp;2003-05-13  Rev.1.1_LH Q22 work book  4 2" xfId="8426"/>
    <cellStyle name="___LH P62 AM Unique Line Document Rev-D 1-18_Q37 Process uph 180 &amp;2003-05-13  Rev.1.1_LH Q22 work book  5" xfId="8427"/>
    <cellStyle name="___LH P62 AM Unique Line Document Rev-D 1-18_Q37 Process uph 180 &amp;2003-05-13  Rev.1.1_LH Q22 work book  5 2" xfId="8428"/>
    <cellStyle name="___LH P62 AM Unique Line Document Rev-D 1-18_Q37 Process uph 180 &amp;2003-05-13  Rev.1.1_LH Q22 work book  6" xfId="8429"/>
    <cellStyle name="___LH P62 AM Unique Line Document Rev-D 1-18_Q37 Process uph 180 &amp;2003-05-13  Rev.1.1_LH Q22 work book  6 2" xfId="8430"/>
    <cellStyle name="___LH P62 AM Unique Line Document Rev-D 1-18_Q37 Process uph 180 &amp;2003-05-13  Rev.1.1_LH Q22 work book  7" xfId="8431"/>
    <cellStyle name="___LH P62 AM Unique Line Document Rev-D 1-18_Q37 Process uph 180 &amp;2003-05-13  Rev.1.1_LH Q22 work book  7 2" xfId="8432"/>
    <cellStyle name="___LH P62 AM Unique Line Document Rev-D 1-18_Q37 Process uph 180 &amp;2003-05-13  Rev.1.1_LH Q22 work book  8" xfId="8433"/>
    <cellStyle name="___LH P62 AM Unique Line Document Rev-D 1-18_Q37 Process uph 180 &amp;2003-05-13  Rev.1.1_LH Q22 work book  8 2" xfId="8434"/>
    <cellStyle name="___LH P62 AM Unique Line Document Rev-D 1-18_Q37 Process uph 180 &amp;2003-05-13  Rev.1.1_LH Q22 work book  9" xfId="8435"/>
    <cellStyle name="___LH P62 AM Unique Line Document Rev-D 1-18_Q37 Process uph 180 &amp;2003-05-13  Rev.1.1_LH Q77 Readiness v1.4.8" xfId="8436"/>
    <cellStyle name="___LH P62 AM Unique Line Document Rev-D 1-18_Q37 Process uph 180 &amp;2003-05-13  Rev.1.1_LH Q77 Readiness v1.4.8 2" xfId="8437"/>
    <cellStyle name="___LH P62 AM Unique Line Document Rev-D 1-18_Q37 Process uph 180 &amp;2003-05-13  Rev.1.1_LH Q77 Readiness v1.4.8 2 2" xfId="8438"/>
    <cellStyle name="___LH P62 AM Unique Line Document Rev-D 1-18_Q37 Process uph 180 &amp;2003-05-13  Rev.1.1_LH Q77 Readiness v1.4.8 3" xfId="8439"/>
    <cellStyle name="___LH P62 AM Unique Line Document Rev-D 1-18_Q37 Process uph 180 &amp;2003-05-13  Rev.1.1_LH Q77 Readiness v1.4.8 3 2" xfId="8440"/>
    <cellStyle name="___LH P62 AM Unique Line Document Rev-D 1-18_Q37 Process uph 180 &amp;2003-05-13  Rev.1.1_LH Q77 Readiness v1.4.8 4" xfId="8441"/>
    <cellStyle name="___LH P62 AM Unique Line Document Rev-D 1-18_Q37 Process uph 180 &amp;2003-05-13  Rev.1.1_LH Q77 Readiness v1.4.8 4 2" xfId="8442"/>
    <cellStyle name="___LH P62 AM Unique Line Document Rev-D 1-18_Q37 Process uph 180 &amp;2003-05-13  Rev.1.1_LH Q77 Readiness v1.4.8 5" xfId="8443"/>
    <cellStyle name="___LH P62 AM Unique Line Document Rev-D 1-18_Q37 Process uph 180 &amp;2003-05-13  Rev.1.1_LH Q77 Readiness v1.4.8 5 2" xfId="8444"/>
    <cellStyle name="___LH P62 AM Unique Line Document Rev-D 1-18_Q37 Process uph 180 &amp;2003-05-13  Rev.1.1_LH Q77 Readiness v1.4.8 6" xfId="8445"/>
    <cellStyle name="___LH P62 AM Unique Line Document Rev-D 1-18_Q37 Process uph 180 &amp;2003-05-13  Rev.1.1_LH Q77 Readiness v1.4.8 6 2" xfId="8446"/>
    <cellStyle name="___LH P62 AM Unique Line Document Rev-D 1-18_Q37 Process uph 180 &amp;2003-05-13  Rev.1.1_LH Q77 Readiness v1.4.8 7" xfId="8447"/>
    <cellStyle name="___LH P62 AM Unique Line Document Rev-D 1-18_Q37 Process uph 180 &amp;2003-05-13  Rev.1.1_LH Q77 Readiness v1.4.8 7 2" xfId="8448"/>
    <cellStyle name="___LH P62 AM Unique Line Document Rev-D 1-18_Q37 Process uph 180 &amp;2003-05-13  Rev.1.1_LH Q77 Readiness v1.4.8 8" xfId="8449"/>
    <cellStyle name="___LH P62 AM Unique Line Document Rev-D 1-18_Q37 Process uph 180 &amp;2003-05-13  Rev.1.1_LH Q77 Readiness v1.4.8 8 2" xfId="8450"/>
    <cellStyle name="___LH P62 AM Unique Line Document Rev-D 1-18_Q37 Process uph 180 &amp;2003-05-13  Rev.1.1_LH Q77 Readiness v1.4.8 9" xfId="8451"/>
    <cellStyle name="___LH P62 AM Unique Line Document Rev-D 1-18_Q37 Process uph 180 &amp;2003-05-13  Rev.1.1_Q37 Budget UPH120_2line Rev1d9" xfId="8452"/>
    <cellStyle name="___LH P62 AM Unique Line Document Rev-D 1-18_Q37 Process uph 180 &amp;2003-05-13  Rev.1.1_Q37 Budget UPH120_2line Rev1d9 2" xfId="8453"/>
    <cellStyle name="___LH P62 AM Unique Line Document Rev-D 1-18_Q37 Process uph 180 &amp;2003-05-13  Rev.1.1_Q37 Budget UPH120_2line Rev1d9 2 2" xfId="8454"/>
    <cellStyle name="___LH P62 AM Unique Line Document Rev-D 1-18_Q37 Process uph 180 &amp;2003-05-13  Rev.1.1_Q37 Budget UPH120_2line Rev1d9 3" xfId="8455"/>
    <cellStyle name="___LH P62 AM Unique Line Document Rev-D 1-18_Q37 Process uph 180 &amp;2003-05-13  Rev.1.1_Q37 Budget UPH120_2line Rev1d9 3 2" xfId="8456"/>
    <cellStyle name="___LH P62 AM Unique Line Document Rev-D 1-18_Q37 Process uph 180 &amp;2003-05-13  Rev.1.1_Q37 Budget UPH120_2line Rev1d9 4" xfId="8457"/>
    <cellStyle name="___LH P62 AM Unique Line Document Rev-D 1-18_Q37 Process uph 180 &amp;2003-05-13  Rev.1.1_Q37 Budget UPH120_2line Rev1d9 4 2" xfId="8458"/>
    <cellStyle name="___LH P62 AM Unique Line Document Rev-D 1-18_Q37 Process uph 180 &amp;2003-05-13  Rev.1.1_Q37 Budget UPH120_2line Rev1d9 5" xfId="8459"/>
    <cellStyle name="___LH P62 AM Unique Line Document Rev-D 1-18_Q37 Process uph 180 &amp;2003-05-13  Rev.1.1_Q37 Budget UPH120_2line Rev1d9 5 2" xfId="8460"/>
    <cellStyle name="___LH P62 AM Unique Line Document Rev-D 1-18_Q37 Process uph 180 &amp;2003-05-13  Rev.1.1_Q37 Budget UPH120_2line Rev1d9 6" xfId="8461"/>
    <cellStyle name="___LH P62 AM Unique Line Document Rev-D 1-18_Q37 Process uph 180 &amp;2003-05-13  Rev.1.1_Q37 Budget UPH120_2line Rev1d9 6 2" xfId="8462"/>
    <cellStyle name="___LH P62 AM Unique Line Document Rev-D 1-18_Q37 Process uph 180 &amp;2003-05-13  Rev.1.1_Q37 Budget UPH120_2line Rev1d9 7" xfId="8463"/>
    <cellStyle name="___LH P62 AM Unique Line Document Rev-D 1-18_Q37 Process uph 180 &amp;2003-05-13  Rev.1.1_Q37 Budget UPH120_2line Rev1d9 7 2" xfId="8464"/>
    <cellStyle name="___LH P62 AM Unique Line Document Rev-D 1-18_Q37 Process uph 180 &amp;2003-05-13  Rev.1.1_Q37 Budget UPH120_2line Rev1d9 8" xfId="8465"/>
    <cellStyle name="___LH P62 AM Unique Line Document Rev-D 1-18_Q37 Process uph 180 &amp;2003-05-13  Rev.1.1_Q37 Budget UPH120_2line Rev1d9 8 2" xfId="8466"/>
    <cellStyle name="___LH P62 AM Unique Line Document Rev-D 1-18_Q37 Process uph 180 &amp;2003-05-13  Rev.1.1_Q37 Budget UPH120_2line Rev1d9 9" xfId="8467"/>
    <cellStyle name="___LH P62 AM Unique Line Document Rev-D 1-18_Q37 Process uph 180 &amp;2003-05-13  Rev.1.1_Q37 Budget UPH120_2line Rev1d9_LH Q22 work book " xfId="8468"/>
    <cellStyle name="___LH P62 AM Unique Line Document Rev-D 1-18_Q37 Process uph 180 &amp;2003-05-13  Rev.1.1_Q37 Budget UPH120_2line Rev1d9_LH Q22 work book  2" xfId="8469"/>
    <cellStyle name="___LH P62 AM Unique Line Document Rev-D 1-18_Q37 Process uph 180 &amp;2003-05-13  Rev.1.1_Q37 Budget UPH120_2line Rev1d9_LH Q22 work book  2 2" xfId="8470"/>
    <cellStyle name="___LH P62 AM Unique Line Document Rev-D 1-18_Q37 Process uph 180 &amp;2003-05-13  Rev.1.1_Q37 Budget UPH120_2line Rev1d9_LH Q22 work book  3" xfId="8471"/>
    <cellStyle name="___LH P62 AM Unique Line Document Rev-D 1-18_Q37 Process uph 180 &amp;2003-05-13  Rev.1.1_Q37 Budget UPH120_2line Rev1d9_LH Q22 work book  3 2" xfId="8472"/>
    <cellStyle name="___LH P62 AM Unique Line Document Rev-D 1-18_Q37 Process uph 180 &amp;2003-05-13  Rev.1.1_Q37 Budget UPH120_2line Rev1d9_LH Q22 work book  4" xfId="8473"/>
    <cellStyle name="___LH P62 AM Unique Line Document Rev-D 1-18_Q37 Process uph 180 &amp;2003-05-13  Rev.1.1_Q37 Budget UPH120_2line Rev1d9_LH Q22 work book  4 2" xfId="8474"/>
    <cellStyle name="___LH P62 AM Unique Line Document Rev-D 1-18_Q37 Process uph 180 &amp;2003-05-13  Rev.1.1_Q37 Budget UPH120_2line Rev1d9_LH Q22 work book  5" xfId="8475"/>
    <cellStyle name="___LH P62 AM Unique Line Document Rev-D 1-18_Q37 Process uph 180 &amp;2003-05-13  Rev.1.1_Q37 Budget UPH120_2line Rev1d9_LH Q22 work book  5 2" xfId="8476"/>
    <cellStyle name="___LH P62 AM Unique Line Document Rev-D 1-18_Q37 Process uph 180 &amp;2003-05-13  Rev.1.1_Q37 Budget UPH120_2line Rev1d9_LH Q22 work book  6" xfId="8477"/>
    <cellStyle name="___LH P62 AM Unique Line Document Rev-D 1-18_Q37 Process uph 180 &amp;2003-05-13  Rev.1.1_Q37 Budget UPH120_2line Rev1d9_LH Q22 work book  6 2" xfId="8478"/>
    <cellStyle name="___LH P62 AM Unique Line Document Rev-D 1-18_Q37 Process uph 180 &amp;2003-05-13  Rev.1.1_Q37 Budget UPH120_2line Rev1d9_LH Q22 work book  7" xfId="8479"/>
    <cellStyle name="___LH P62 AM Unique Line Document Rev-D 1-18_Q37 Process uph 180 &amp;2003-05-13  Rev.1.1_Q37 Budget UPH120_2line Rev1d9_LH Q22 work book  7 2" xfId="8480"/>
    <cellStyle name="___LH P62 AM Unique Line Document Rev-D 1-18_Q37 Process uph 180 &amp;2003-05-13  Rev.1.1_Q37 Budget UPH120_2line Rev1d9_LH Q22 work book  8" xfId="8481"/>
    <cellStyle name="___LH P62 AM Unique Line Document Rev-D 1-18_Q37 Process uph 180 &amp;2003-05-13  Rev.1.1_Q37 Budget UPH120_2line Rev1d9_LH Q22 work book  8 2" xfId="8482"/>
    <cellStyle name="___LH P62 AM Unique Line Document Rev-D 1-18_Q37 Process uph 180 &amp;2003-05-13  Rev.1.1_Q37 Budget UPH120_2line Rev1d9_LH Q22 work book  9" xfId="8483"/>
    <cellStyle name="___LH P62 AM Unique Line Document Rev-D 1-18_Q37 Process uph 180 &amp;2003-05-13  Rev.1.1_Q37 Budget UPH120_2line Rev1d9_LH Q77 Readiness v1.4.8" xfId="8484"/>
    <cellStyle name="___LH P62 AM Unique Line Document Rev-D 1-18_Q37 Process uph 180 &amp;2003-05-13  Rev.1.1_Q37 Budget UPH120_2line Rev1d9_LH Q77 Readiness v1.4.8 2" xfId="8485"/>
    <cellStyle name="___LH P62 AM Unique Line Document Rev-D 1-18_Q37 Process uph 180 &amp;2003-05-13  Rev.1.1_Q37 Budget UPH120_2line Rev1d9_LH Q77 Readiness v1.4.8 2 2" xfId="8486"/>
    <cellStyle name="___LH P62 AM Unique Line Document Rev-D 1-18_Q37 Process uph 180 &amp;2003-05-13  Rev.1.1_Q37 Budget UPH120_2line Rev1d9_LH Q77 Readiness v1.4.8 3" xfId="8487"/>
    <cellStyle name="___LH P62 AM Unique Line Document Rev-D 1-18_Q37 Process uph 180 &amp;2003-05-13  Rev.1.1_Q37 Budget UPH120_2line Rev1d9_LH Q77 Readiness v1.4.8 3 2" xfId="8488"/>
    <cellStyle name="___LH P62 AM Unique Line Document Rev-D 1-18_Q37 Process uph 180 &amp;2003-05-13  Rev.1.1_Q37 Budget UPH120_2line Rev1d9_LH Q77 Readiness v1.4.8 4" xfId="8489"/>
    <cellStyle name="___LH P62 AM Unique Line Document Rev-D 1-18_Q37 Process uph 180 &amp;2003-05-13  Rev.1.1_Q37 Budget UPH120_2line Rev1d9_LH Q77 Readiness v1.4.8 4 2" xfId="8490"/>
    <cellStyle name="___LH P62 AM Unique Line Document Rev-D 1-18_Q37 Process uph 180 &amp;2003-05-13  Rev.1.1_Q37 Budget UPH120_2line Rev1d9_LH Q77 Readiness v1.4.8 5" xfId="8491"/>
    <cellStyle name="___LH P62 AM Unique Line Document Rev-D 1-18_Q37 Process uph 180 &amp;2003-05-13  Rev.1.1_Q37 Budget UPH120_2line Rev1d9_LH Q77 Readiness v1.4.8 5 2" xfId="8492"/>
    <cellStyle name="___LH P62 AM Unique Line Document Rev-D 1-18_Q37 Process uph 180 &amp;2003-05-13  Rev.1.1_Q37 Budget UPH120_2line Rev1d9_LH Q77 Readiness v1.4.8 6" xfId="8493"/>
    <cellStyle name="___LH P62 AM Unique Line Document Rev-D 1-18_Q37 Process uph 180 &amp;2003-05-13  Rev.1.1_Q37 Budget UPH120_2line Rev1d9_LH Q77 Readiness v1.4.8 6 2" xfId="8494"/>
    <cellStyle name="___LH P62 AM Unique Line Document Rev-D 1-18_Q37 Process uph 180 &amp;2003-05-13  Rev.1.1_Q37 Budget UPH120_2line Rev1d9_LH Q77 Readiness v1.4.8 7" xfId="8495"/>
    <cellStyle name="___LH P62 AM Unique Line Document Rev-D 1-18_Q37 Process uph 180 &amp;2003-05-13  Rev.1.1_Q37 Budget UPH120_2line Rev1d9_LH Q77 Readiness v1.4.8 7 2" xfId="8496"/>
    <cellStyle name="___LH P62 AM Unique Line Document Rev-D 1-18_Q37 Process uph 180 &amp;2003-05-13  Rev.1.1_Q37 Budget UPH120_2line Rev1d9_LH Q77 Readiness v1.4.8 8" xfId="8497"/>
    <cellStyle name="___LH P62 AM Unique Line Document Rev-D 1-18_Q37 Process uph 180 &amp;2003-05-13  Rev.1.1_Q37 Budget UPH120_2line Rev1d9_LH Q77 Readiness v1.4.8 8 2" xfId="8498"/>
    <cellStyle name="___LH P62 AM Unique Line Document Rev-D 1-18_Q37 Process uph 180 &amp;2003-05-13  Rev.1.1_Q37 Budget UPH120_2line Rev1d9_LH Q77 Readiness v1.4.8 9" xfId="8499"/>
    <cellStyle name="___LH P62 AM Unique Line Document Rev-D 1-18_Q37 Process uph 180 &amp;2003-05-13  Rev.1.1_Q37 Budget UPH120_2line Rev2d3" xfId="8500"/>
    <cellStyle name="___LH P62 AM Unique Line Document Rev-D 1-18_Q37 Process uph 180 &amp;2003-05-13  Rev.1.1_Q37 Budget UPH120_2line Rev2d3 2" xfId="8501"/>
    <cellStyle name="___LH P62 AM Unique Line Document Rev-D 1-18_Q37 Process uph 180 &amp;2003-05-13  Rev.1.1_Q37 Budget UPH120_2line Rev2d3 2 2" xfId="8502"/>
    <cellStyle name="___LH P62 AM Unique Line Document Rev-D 1-18_Q37 Process uph 180 &amp;2003-05-13  Rev.1.1_Q37 Budget UPH120_2line Rev2d3 3" xfId="8503"/>
    <cellStyle name="___LH P62 AM Unique Line Document Rev-D 1-18_Q37 Process uph 180 &amp;2003-05-13  Rev.1.1_Q37 Budget UPH120_2line Rev2d3 3 2" xfId="8504"/>
    <cellStyle name="___LH P62 AM Unique Line Document Rev-D 1-18_Q37 Process uph 180 &amp;2003-05-13  Rev.1.1_Q37 Budget UPH120_2line Rev2d3 4" xfId="8505"/>
    <cellStyle name="___LH P62 AM Unique Line Document Rev-D 1-18_Q37 Process uph 180 &amp;2003-05-13  Rev.1.1_Q37 Budget UPH120_2line Rev2d3 4 2" xfId="8506"/>
    <cellStyle name="___LH P62 AM Unique Line Document Rev-D 1-18_Q37 Process uph 180 &amp;2003-05-13  Rev.1.1_Q37 Budget UPH120_2line Rev2d3 5" xfId="8507"/>
    <cellStyle name="___LH P62 AM Unique Line Document Rev-D 1-18_Q37 Process uph 180 &amp;2003-05-13  Rev.1.1_Q37 Budget UPH120_2line Rev2d3 5 2" xfId="8508"/>
    <cellStyle name="___LH P62 AM Unique Line Document Rev-D 1-18_Q37 Process uph 180 &amp;2003-05-13  Rev.1.1_Q37 Budget UPH120_2line Rev2d3 6" xfId="8509"/>
    <cellStyle name="___LH P62 AM Unique Line Document Rev-D 1-18_Q37 Process uph 180 &amp;2003-05-13  Rev.1.1_Q37 Budget UPH120_2line Rev2d3 6 2" xfId="8510"/>
    <cellStyle name="___LH P62 AM Unique Line Document Rev-D 1-18_Q37 Process uph 180 &amp;2003-05-13  Rev.1.1_Q37 Budget UPH120_2line Rev2d3 7" xfId="8511"/>
    <cellStyle name="___LH P62 AM Unique Line Document Rev-D 1-18_Q37 Process uph 180 &amp;2003-05-13  Rev.1.1_Q37 Budget UPH120_2line Rev2d3 7 2" xfId="8512"/>
    <cellStyle name="___LH P62 AM Unique Line Document Rev-D 1-18_Q37 Process uph 180 &amp;2003-05-13  Rev.1.1_Q37 Budget UPH120_2line Rev2d3 8" xfId="8513"/>
    <cellStyle name="___LH P62 AM Unique Line Document Rev-D 1-18_Q37 Process uph 180 &amp;2003-05-13  Rev.1.1_Q37 Budget UPH120_2line Rev2d3 8 2" xfId="8514"/>
    <cellStyle name="___LH P62 AM Unique Line Document Rev-D 1-18_Q37 Process uph 180 &amp;2003-05-13  Rev.1.1_Q37 Budget UPH120_2line Rev2d3 9" xfId="8515"/>
    <cellStyle name="___LH P62 AM Unique Line Document Rev-D 1-18_Q37 Process uph 180 &amp;2003-05-13  Rev.1.1_Q37 Budget UPH120_2line Rev2d5" xfId="8516"/>
    <cellStyle name="___LH P62 AM Unique Line Document Rev-D 1-18_Q37 Process uph 180 &amp;2003-05-13  Rev.1.1_Q37 Budget UPH120_2line Rev2d5 2" xfId="8517"/>
    <cellStyle name="___LH P62 AM Unique Line Document Rev-D 1-18_Q37 Process uph 180 &amp;2003-05-13  Rev.1.1_Q37 Budget UPH120_2line Rev2d5 2 2" xfId="8518"/>
    <cellStyle name="___LH P62 AM Unique Line Document Rev-D 1-18_Q37 Process uph 180 &amp;2003-05-13  Rev.1.1_Q37 Budget UPH120_2line Rev2d5 3" xfId="8519"/>
    <cellStyle name="___LH P62 AM Unique Line Document Rev-D 1-18_Q37 Process uph 180 &amp;2003-05-13  Rev.1.1_Q37 Budget UPH120_2line Rev2d5 3 2" xfId="8520"/>
    <cellStyle name="___LH P62 AM Unique Line Document Rev-D 1-18_Q37 Process uph 180 &amp;2003-05-13  Rev.1.1_Q37 Budget UPH120_2line Rev2d5 4" xfId="8521"/>
    <cellStyle name="___LH P62 AM Unique Line Document Rev-D 1-18_Q37 Process uph 180 &amp;2003-05-13  Rev.1.1_Q37 Budget UPH120_2line Rev2d5 4 2" xfId="8522"/>
    <cellStyle name="___LH P62 AM Unique Line Document Rev-D 1-18_Q37 Process uph 180 &amp;2003-05-13  Rev.1.1_Q37 Budget UPH120_2line Rev2d5 5" xfId="8523"/>
    <cellStyle name="___LH P62 AM Unique Line Document Rev-D 1-18_Q37 Process uph 180 &amp;2003-05-13  Rev.1.1_Q37 Budget UPH120_2line Rev2d5 5 2" xfId="8524"/>
    <cellStyle name="___LH P62 AM Unique Line Document Rev-D 1-18_Q37 Process uph 180 &amp;2003-05-13  Rev.1.1_Q37 Budget UPH120_2line Rev2d5 6" xfId="8525"/>
    <cellStyle name="___LH P62 AM Unique Line Document Rev-D 1-18_Q37 Process uph 180 &amp;2003-05-13  Rev.1.1_Q37 Budget UPH120_2line Rev2d5 6 2" xfId="8526"/>
    <cellStyle name="___LH P62 AM Unique Line Document Rev-D 1-18_Q37 Process uph 180 &amp;2003-05-13  Rev.1.1_Q37 Budget UPH120_2line Rev2d5 7" xfId="8527"/>
    <cellStyle name="___LH P62 AM Unique Line Document Rev-D 1-18_Q37 Process uph 180 &amp;2003-05-13  Rev.1.1_Q37 Budget UPH120_2line Rev2d5 7 2" xfId="8528"/>
    <cellStyle name="___LH P62 AM Unique Line Document Rev-D 1-18_Q37 Process uph 180 &amp;2003-05-13  Rev.1.1_Q37 Budget UPH120_2line Rev2d5 8" xfId="8529"/>
    <cellStyle name="___LH P62 AM Unique Line Document Rev-D 1-18_Q37 Process uph 180 &amp;2003-05-13  Rev.1.1_Q37 Budget UPH120_2line Rev2d5 8 2" xfId="8530"/>
    <cellStyle name="___LH P62 AM Unique Line Document Rev-D 1-18_Q37 Process uph 180 &amp;2003-05-13  Rev.1.1_Q37 Budget UPH120_2line Rev2d5 9" xfId="8531"/>
    <cellStyle name="___LH P62 AM Unique Line Document Rev-D 1-18_Q37 Proj Readiness May14" xfId="8532"/>
    <cellStyle name="___LH P62 AM Unique Line Document Rev-D 1-18_Q37 Proj Readiness May14 2" xfId="8533"/>
    <cellStyle name="___LH P62 AM Unique Line Document Rev-D 1-18_Q37 Proj Readiness May14 2 2" xfId="8534"/>
    <cellStyle name="___LH P62 AM Unique Line Document Rev-D 1-18_Q37 Proj Readiness May14 3" xfId="8535"/>
    <cellStyle name="___LH P62 AM Unique Line Document Rev-D 1-18_Q37 Proj Readiness May14 3 2" xfId="8536"/>
    <cellStyle name="___LH P62 AM Unique Line Document Rev-D 1-18_Q37 Proj Readiness May14 4" xfId="8537"/>
    <cellStyle name="___LH P62 AM Unique Line Document Rev-D 1-18_Q37 Proj Readiness May14 4 2" xfId="8538"/>
    <cellStyle name="___LH P62 AM Unique Line Document Rev-D 1-18_Q37 Proj Readiness May14 5" xfId="8539"/>
    <cellStyle name="___LH P62 AM Unique Line Document Rev-D 1-18_Q37 Proj Readiness May14 5 2" xfId="8540"/>
    <cellStyle name="___LH P62 AM Unique Line Document Rev-D 1-18_Q37 Proj Readiness May14 6" xfId="8541"/>
    <cellStyle name="___LH P62 AM Unique Line Document Rev-D 1-18_Q37 Proj Readiness May14 6 2" xfId="8542"/>
    <cellStyle name="___LH P62 AM Unique Line Document Rev-D 1-18_Q37 Proj Readiness May14 7" xfId="8543"/>
    <cellStyle name="___LH P62 AM Unique Line Document Rev-D 1-18_Q37 Proj Readiness May14 7 2" xfId="8544"/>
    <cellStyle name="___LH P62 AM Unique Line Document Rev-D 1-18_Q37 Proj Readiness May14 8" xfId="8545"/>
    <cellStyle name="___LH P62 AM Unique Line Document Rev-D 1-18_Q37 Proj Readiness May14 8 2" xfId="8546"/>
    <cellStyle name="___LH P62 AM Unique Line Document Rev-D 1-18_Q37 Proj Readiness May14 9" xfId="8547"/>
    <cellStyle name="___LH P62 AM Unique Line Document Rev-D 1-18_Q37 Rework Process uph 50 Rev1.1" xfId="8548"/>
    <cellStyle name="___LH P62 AM Unique Line Document Rev-D 1-18_Q37 Rework Process uph 50 Rev1.1 2" xfId="8549"/>
    <cellStyle name="___LH P62 AM Unique Line Document Rev-D 1-18_Q37 Rework Process uph 50 Rev1.1 2 2" xfId="8550"/>
    <cellStyle name="___LH P62 AM Unique Line Document Rev-D 1-18_Q37 Rework Process uph 50 Rev1.1 3" xfId="8551"/>
    <cellStyle name="___LH P62 AM Unique Line Document Rev-D 1-18_Q37 Rework Process uph 50 Rev1.1 3 2" xfId="8552"/>
    <cellStyle name="___LH P62 AM Unique Line Document Rev-D 1-18_Q37 Rework Process uph 50 Rev1.1 4" xfId="8553"/>
    <cellStyle name="___LH P62 AM Unique Line Document Rev-D 1-18_Q37 Rework Process uph 50 Rev1.1 4 2" xfId="8554"/>
    <cellStyle name="___LH P62 AM Unique Line Document Rev-D 1-18_Q37 Rework Process uph 50 Rev1.1 5" xfId="8555"/>
    <cellStyle name="___LH P62 AM Unique Line Document Rev-D 1-18_Q37 Rework Process uph 50 Rev1.1 5 2" xfId="8556"/>
    <cellStyle name="___LH P62 AM Unique Line Document Rev-D 1-18_Q37 Rework Process uph 50 Rev1.1 6" xfId="8557"/>
    <cellStyle name="___LH P62 AM Unique Line Document Rev-D 1-18_Q37 Rework Process uph 50 Rev1.1 6 2" xfId="8558"/>
    <cellStyle name="___LH P62 AM Unique Line Document Rev-D 1-18_Q37 Rework Process uph 50 Rev1.1 7" xfId="8559"/>
    <cellStyle name="___LH P62 AM Unique Line Document Rev-D 1-18_Q37 Rework Process uph 50 Rev1.1 7 2" xfId="8560"/>
    <cellStyle name="___LH P62 AM Unique Line Document Rev-D 1-18_Q37 Rework Process uph 50 Rev1.1 8" xfId="8561"/>
    <cellStyle name="___LH P62 AM Unique Line Document Rev-D 1-18_Q37 Rework Process uph 50 Rev1.1 8 2" xfId="8562"/>
    <cellStyle name="___LH P62 AM Unique Line Document Rev-D 1-18_Q37 Rework Process uph 50 Rev1.1 9" xfId="8563"/>
    <cellStyle name="___LH P62 AM Unique Line Document Rev-D 1-18_Q37 Rework Process uph 50 Rev1.1_LH Q22 work book " xfId="8564"/>
    <cellStyle name="___LH P62 AM Unique Line Document Rev-D 1-18_Q37 Rework Process uph 50 Rev1.1_LH Q22 work book  2" xfId="8565"/>
    <cellStyle name="___LH P62 AM Unique Line Document Rev-D 1-18_Q37 Rework Process uph 50 Rev1.1_LH Q22 work book  2 2" xfId="8566"/>
    <cellStyle name="___LH P62 AM Unique Line Document Rev-D 1-18_Q37 Rework Process uph 50 Rev1.1_LH Q22 work book  3" xfId="8567"/>
    <cellStyle name="___LH P62 AM Unique Line Document Rev-D 1-18_Q37 Rework Process uph 50 Rev1.1_LH Q22 work book  3 2" xfId="8568"/>
    <cellStyle name="___LH P62 AM Unique Line Document Rev-D 1-18_Q37 Rework Process uph 50 Rev1.1_LH Q22 work book  4" xfId="8569"/>
    <cellStyle name="___LH P62 AM Unique Line Document Rev-D 1-18_Q37 Rework Process uph 50 Rev1.1_LH Q22 work book  4 2" xfId="8570"/>
    <cellStyle name="___LH P62 AM Unique Line Document Rev-D 1-18_Q37 Rework Process uph 50 Rev1.1_LH Q22 work book  5" xfId="8571"/>
    <cellStyle name="___LH P62 AM Unique Line Document Rev-D 1-18_Q37 Rework Process uph 50 Rev1.1_LH Q22 work book  5 2" xfId="8572"/>
    <cellStyle name="___LH P62 AM Unique Line Document Rev-D 1-18_Q37 Rework Process uph 50 Rev1.1_LH Q22 work book  6" xfId="8573"/>
    <cellStyle name="___LH P62 AM Unique Line Document Rev-D 1-18_Q37 Rework Process uph 50 Rev1.1_LH Q22 work book  6 2" xfId="8574"/>
    <cellStyle name="___LH P62 AM Unique Line Document Rev-D 1-18_Q37 Rework Process uph 50 Rev1.1_LH Q22 work book  7" xfId="8575"/>
    <cellStyle name="___LH P62 AM Unique Line Document Rev-D 1-18_Q37 Rework Process uph 50 Rev1.1_LH Q22 work book  7 2" xfId="8576"/>
    <cellStyle name="___LH P62 AM Unique Line Document Rev-D 1-18_Q37 Rework Process uph 50 Rev1.1_LH Q22 work book  8" xfId="8577"/>
    <cellStyle name="___LH P62 AM Unique Line Document Rev-D 1-18_Q37 Rework Process uph 50 Rev1.1_LH Q22 work book  8 2" xfId="8578"/>
    <cellStyle name="___LH P62 AM Unique Line Document Rev-D 1-18_Q37 Rework Process uph 50 Rev1.1_LH Q22 work book  9" xfId="8579"/>
    <cellStyle name="___LH P62 AM Unique Line Document Rev-D 1-18_Q37 Rework Process uph 50 Rev1.1_LH Q77 Readiness v1.4.8" xfId="8580"/>
    <cellStyle name="___LH P62 AM Unique Line Document Rev-D 1-18_Q37 Rework Process uph 50 Rev1.1_LH Q77 Readiness v1.4.8 2" xfId="8581"/>
    <cellStyle name="___LH P62 AM Unique Line Document Rev-D 1-18_Q37 Rework Process uph 50 Rev1.1_LH Q77 Readiness v1.4.8 2 2" xfId="8582"/>
    <cellStyle name="___LH P62 AM Unique Line Document Rev-D 1-18_Q37 Rework Process uph 50 Rev1.1_LH Q77 Readiness v1.4.8 3" xfId="8583"/>
    <cellStyle name="___LH P62 AM Unique Line Document Rev-D 1-18_Q37 Rework Process uph 50 Rev1.1_LH Q77 Readiness v1.4.8 3 2" xfId="8584"/>
    <cellStyle name="___LH P62 AM Unique Line Document Rev-D 1-18_Q37 Rework Process uph 50 Rev1.1_LH Q77 Readiness v1.4.8 4" xfId="8585"/>
    <cellStyle name="___LH P62 AM Unique Line Document Rev-D 1-18_Q37 Rework Process uph 50 Rev1.1_LH Q77 Readiness v1.4.8 4 2" xfId="8586"/>
    <cellStyle name="___LH P62 AM Unique Line Document Rev-D 1-18_Q37 Rework Process uph 50 Rev1.1_LH Q77 Readiness v1.4.8 5" xfId="8587"/>
    <cellStyle name="___LH P62 AM Unique Line Document Rev-D 1-18_Q37 Rework Process uph 50 Rev1.1_LH Q77 Readiness v1.4.8 5 2" xfId="8588"/>
    <cellStyle name="___LH P62 AM Unique Line Document Rev-D 1-18_Q37 Rework Process uph 50 Rev1.1_LH Q77 Readiness v1.4.8 6" xfId="8589"/>
    <cellStyle name="___LH P62 AM Unique Line Document Rev-D 1-18_Q37 Rework Process uph 50 Rev1.1_LH Q77 Readiness v1.4.8 6 2" xfId="8590"/>
    <cellStyle name="___LH P62 AM Unique Line Document Rev-D 1-18_Q37 Rework Process uph 50 Rev1.1_LH Q77 Readiness v1.4.8 7" xfId="8591"/>
    <cellStyle name="___LH P62 AM Unique Line Document Rev-D 1-18_Q37 Rework Process uph 50 Rev1.1_LH Q77 Readiness v1.4.8 7 2" xfId="8592"/>
    <cellStyle name="___LH P62 AM Unique Line Document Rev-D 1-18_Q37 Rework Process uph 50 Rev1.1_LH Q77 Readiness v1.4.8 8" xfId="8593"/>
    <cellStyle name="___LH P62 AM Unique Line Document Rev-D 1-18_Q37 Rework Process uph 50 Rev1.1_LH Q77 Readiness v1.4.8 8 2" xfId="8594"/>
    <cellStyle name="___LH P62 AM Unique Line Document Rev-D 1-18_Q37 Rework Process uph 50 Rev1.1_LH Q77 Readiness v1.4.8 9" xfId="8595"/>
    <cellStyle name="___LH P62 AM Unique Line Document Rev-D 1-18_Q37 Rework Process uph 50 Rev1.1_Q37 Budget UPH120_2line Rev1d9" xfId="8596"/>
    <cellStyle name="___LH P62 AM Unique Line Document Rev-D 1-18_Q37 Rework Process uph 50 Rev1.1_Q37 Budget UPH120_2line Rev1d9 2" xfId="8597"/>
    <cellStyle name="___LH P62 AM Unique Line Document Rev-D 1-18_Q37 Rework Process uph 50 Rev1.1_Q37 Budget UPH120_2line Rev1d9 2 2" xfId="8598"/>
    <cellStyle name="___LH P62 AM Unique Line Document Rev-D 1-18_Q37 Rework Process uph 50 Rev1.1_Q37 Budget UPH120_2line Rev1d9 3" xfId="8599"/>
    <cellStyle name="___LH P62 AM Unique Line Document Rev-D 1-18_Q37 Rework Process uph 50 Rev1.1_Q37 Budget UPH120_2line Rev1d9 3 2" xfId="8600"/>
    <cellStyle name="___LH P62 AM Unique Line Document Rev-D 1-18_Q37 Rework Process uph 50 Rev1.1_Q37 Budget UPH120_2line Rev1d9 4" xfId="8601"/>
    <cellStyle name="___LH P62 AM Unique Line Document Rev-D 1-18_Q37 Rework Process uph 50 Rev1.1_Q37 Budget UPH120_2line Rev1d9 4 2" xfId="8602"/>
    <cellStyle name="___LH P62 AM Unique Line Document Rev-D 1-18_Q37 Rework Process uph 50 Rev1.1_Q37 Budget UPH120_2line Rev1d9 5" xfId="8603"/>
    <cellStyle name="___LH P62 AM Unique Line Document Rev-D 1-18_Q37 Rework Process uph 50 Rev1.1_Q37 Budget UPH120_2line Rev1d9 5 2" xfId="8604"/>
    <cellStyle name="___LH P62 AM Unique Line Document Rev-D 1-18_Q37 Rework Process uph 50 Rev1.1_Q37 Budget UPH120_2line Rev1d9 6" xfId="8605"/>
    <cellStyle name="___LH P62 AM Unique Line Document Rev-D 1-18_Q37 Rework Process uph 50 Rev1.1_Q37 Budget UPH120_2line Rev1d9 6 2" xfId="8606"/>
    <cellStyle name="___LH P62 AM Unique Line Document Rev-D 1-18_Q37 Rework Process uph 50 Rev1.1_Q37 Budget UPH120_2line Rev1d9 7" xfId="8607"/>
    <cellStyle name="___LH P62 AM Unique Line Document Rev-D 1-18_Q37 Rework Process uph 50 Rev1.1_Q37 Budget UPH120_2line Rev1d9 7 2" xfId="8608"/>
    <cellStyle name="___LH P62 AM Unique Line Document Rev-D 1-18_Q37 Rework Process uph 50 Rev1.1_Q37 Budget UPH120_2line Rev1d9 8" xfId="8609"/>
    <cellStyle name="___LH P62 AM Unique Line Document Rev-D 1-18_Q37 Rework Process uph 50 Rev1.1_Q37 Budget UPH120_2line Rev1d9 8 2" xfId="8610"/>
    <cellStyle name="___LH P62 AM Unique Line Document Rev-D 1-18_Q37 Rework Process uph 50 Rev1.1_Q37 Budget UPH120_2line Rev1d9 9" xfId="8611"/>
    <cellStyle name="___LH P62 AM Unique Line Document Rev-D 1-18_Q37 Rework Process uph 50 Rev1.1_Q37 Budget UPH120_2line Rev1d9_LH Q22 work book " xfId="8612"/>
    <cellStyle name="___LH P62 AM Unique Line Document Rev-D 1-18_Q37 Rework Process uph 50 Rev1.1_Q37 Budget UPH120_2line Rev1d9_LH Q22 work book  2" xfId="8613"/>
    <cellStyle name="___LH P62 AM Unique Line Document Rev-D 1-18_Q37 Rework Process uph 50 Rev1.1_Q37 Budget UPH120_2line Rev1d9_LH Q22 work book  2 2" xfId="8614"/>
    <cellStyle name="___LH P62 AM Unique Line Document Rev-D 1-18_Q37 Rework Process uph 50 Rev1.1_Q37 Budget UPH120_2line Rev1d9_LH Q22 work book  3" xfId="8615"/>
    <cellStyle name="___LH P62 AM Unique Line Document Rev-D 1-18_Q37 Rework Process uph 50 Rev1.1_Q37 Budget UPH120_2line Rev1d9_LH Q22 work book  3 2" xfId="8616"/>
    <cellStyle name="___LH P62 AM Unique Line Document Rev-D 1-18_Q37 Rework Process uph 50 Rev1.1_Q37 Budget UPH120_2line Rev1d9_LH Q22 work book  4" xfId="8617"/>
    <cellStyle name="___LH P62 AM Unique Line Document Rev-D 1-18_Q37 Rework Process uph 50 Rev1.1_Q37 Budget UPH120_2line Rev1d9_LH Q22 work book  4 2" xfId="8618"/>
    <cellStyle name="___LH P62 AM Unique Line Document Rev-D 1-18_Q37 Rework Process uph 50 Rev1.1_Q37 Budget UPH120_2line Rev1d9_LH Q22 work book  5" xfId="8619"/>
    <cellStyle name="___LH P62 AM Unique Line Document Rev-D 1-18_Q37 Rework Process uph 50 Rev1.1_Q37 Budget UPH120_2line Rev1d9_LH Q22 work book  5 2" xfId="8620"/>
    <cellStyle name="___LH P62 AM Unique Line Document Rev-D 1-18_Q37 Rework Process uph 50 Rev1.1_Q37 Budget UPH120_2line Rev1d9_LH Q22 work book  6" xfId="8621"/>
    <cellStyle name="___LH P62 AM Unique Line Document Rev-D 1-18_Q37 Rework Process uph 50 Rev1.1_Q37 Budget UPH120_2line Rev1d9_LH Q22 work book  6 2" xfId="8622"/>
    <cellStyle name="___LH P62 AM Unique Line Document Rev-D 1-18_Q37 Rework Process uph 50 Rev1.1_Q37 Budget UPH120_2line Rev1d9_LH Q22 work book  7" xfId="8623"/>
    <cellStyle name="___LH P62 AM Unique Line Document Rev-D 1-18_Q37 Rework Process uph 50 Rev1.1_Q37 Budget UPH120_2line Rev1d9_LH Q22 work book  7 2" xfId="8624"/>
    <cellStyle name="___LH P62 AM Unique Line Document Rev-D 1-18_Q37 Rework Process uph 50 Rev1.1_Q37 Budget UPH120_2line Rev1d9_LH Q22 work book  8" xfId="8625"/>
    <cellStyle name="___LH P62 AM Unique Line Document Rev-D 1-18_Q37 Rework Process uph 50 Rev1.1_Q37 Budget UPH120_2line Rev1d9_LH Q22 work book  8 2" xfId="8626"/>
    <cellStyle name="___LH P62 AM Unique Line Document Rev-D 1-18_Q37 Rework Process uph 50 Rev1.1_Q37 Budget UPH120_2line Rev1d9_LH Q22 work book  9" xfId="8627"/>
    <cellStyle name="___LH P62 AM Unique Line Document Rev-D 1-18_Q37 Rework Process uph 50 Rev1.1_Q37 Budget UPH120_2line Rev1d9_LH Q77 Readiness v1.4.8" xfId="8628"/>
    <cellStyle name="___LH P62 AM Unique Line Document Rev-D 1-18_Q37 Rework Process uph 50 Rev1.1_Q37 Budget UPH120_2line Rev1d9_LH Q77 Readiness v1.4.8 2" xfId="8629"/>
    <cellStyle name="___LH P62 AM Unique Line Document Rev-D 1-18_Q37 Rework Process uph 50 Rev1.1_Q37 Budget UPH120_2line Rev1d9_LH Q77 Readiness v1.4.8 2 2" xfId="8630"/>
    <cellStyle name="___LH P62 AM Unique Line Document Rev-D 1-18_Q37 Rework Process uph 50 Rev1.1_Q37 Budget UPH120_2line Rev1d9_LH Q77 Readiness v1.4.8 3" xfId="8631"/>
    <cellStyle name="___LH P62 AM Unique Line Document Rev-D 1-18_Q37 Rework Process uph 50 Rev1.1_Q37 Budget UPH120_2line Rev1d9_LH Q77 Readiness v1.4.8 3 2" xfId="8632"/>
    <cellStyle name="___LH P62 AM Unique Line Document Rev-D 1-18_Q37 Rework Process uph 50 Rev1.1_Q37 Budget UPH120_2line Rev1d9_LH Q77 Readiness v1.4.8 4" xfId="8633"/>
    <cellStyle name="___LH P62 AM Unique Line Document Rev-D 1-18_Q37 Rework Process uph 50 Rev1.1_Q37 Budget UPH120_2line Rev1d9_LH Q77 Readiness v1.4.8 4 2" xfId="8634"/>
    <cellStyle name="___LH P62 AM Unique Line Document Rev-D 1-18_Q37 Rework Process uph 50 Rev1.1_Q37 Budget UPH120_2line Rev1d9_LH Q77 Readiness v1.4.8 5" xfId="8635"/>
    <cellStyle name="___LH P62 AM Unique Line Document Rev-D 1-18_Q37 Rework Process uph 50 Rev1.1_Q37 Budget UPH120_2line Rev1d9_LH Q77 Readiness v1.4.8 5 2" xfId="8636"/>
    <cellStyle name="___LH P62 AM Unique Line Document Rev-D 1-18_Q37 Rework Process uph 50 Rev1.1_Q37 Budget UPH120_2line Rev1d9_LH Q77 Readiness v1.4.8 6" xfId="8637"/>
    <cellStyle name="___LH P62 AM Unique Line Document Rev-D 1-18_Q37 Rework Process uph 50 Rev1.1_Q37 Budget UPH120_2line Rev1d9_LH Q77 Readiness v1.4.8 6 2" xfId="8638"/>
    <cellStyle name="___LH P62 AM Unique Line Document Rev-D 1-18_Q37 Rework Process uph 50 Rev1.1_Q37 Budget UPH120_2line Rev1d9_LH Q77 Readiness v1.4.8 7" xfId="8639"/>
    <cellStyle name="___LH P62 AM Unique Line Document Rev-D 1-18_Q37 Rework Process uph 50 Rev1.1_Q37 Budget UPH120_2line Rev1d9_LH Q77 Readiness v1.4.8 7 2" xfId="8640"/>
    <cellStyle name="___LH P62 AM Unique Line Document Rev-D 1-18_Q37 Rework Process uph 50 Rev1.1_Q37 Budget UPH120_2line Rev1d9_LH Q77 Readiness v1.4.8 8" xfId="8641"/>
    <cellStyle name="___LH P62 AM Unique Line Document Rev-D 1-18_Q37 Rework Process uph 50 Rev1.1_Q37 Budget UPH120_2line Rev1d9_LH Q77 Readiness v1.4.8 8 2" xfId="8642"/>
    <cellStyle name="___LH P62 AM Unique Line Document Rev-D 1-18_Q37 Rework Process uph 50 Rev1.1_Q37 Budget UPH120_2line Rev1d9_LH Q77 Readiness v1.4.8 9" xfId="8643"/>
    <cellStyle name="___LH P62 AM Unique Line Document Rev-D 1-18_Q37 Rework Process uph 50 Rev1.1_Q37 Budget UPH120_2line Rev2d3" xfId="8644"/>
    <cellStyle name="___LH P62 AM Unique Line Document Rev-D 1-18_Q37 Rework Process uph 50 Rev1.1_Q37 Budget UPH120_2line Rev2d3 2" xfId="8645"/>
    <cellStyle name="___LH P62 AM Unique Line Document Rev-D 1-18_Q37 Rework Process uph 50 Rev1.1_Q37 Budget UPH120_2line Rev2d3 2 2" xfId="8646"/>
    <cellStyle name="___LH P62 AM Unique Line Document Rev-D 1-18_Q37 Rework Process uph 50 Rev1.1_Q37 Budget UPH120_2line Rev2d3 3" xfId="8647"/>
    <cellStyle name="___LH P62 AM Unique Line Document Rev-D 1-18_Q37 Rework Process uph 50 Rev1.1_Q37 Budget UPH120_2line Rev2d3 3 2" xfId="8648"/>
    <cellStyle name="___LH P62 AM Unique Line Document Rev-D 1-18_Q37 Rework Process uph 50 Rev1.1_Q37 Budget UPH120_2line Rev2d3 4" xfId="8649"/>
    <cellStyle name="___LH P62 AM Unique Line Document Rev-D 1-18_Q37 Rework Process uph 50 Rev1.1_Q37 Budget UPH120_2line Rev2d3 4 2" xfId="8650"/>
    <cellStyle name="___LH P62 AM Unique Line Document Rev-D 1-18_Q37 Rework Process uph 50 Rev1.1_Q37 Budget UPH120_2line Rev2d3 5" xfId="8651"/>
    <cellStyle name="___LH P62 AM Unique Line Document Rev-D 1-18_Q37 Rework Process uph 50 Rev1.1_Q37 Budget UPH120_2line Rev2d3 5 2" xfId="8652"/>
    <cellStyle name="___LH P62 AM Unique Line Document Rev-D 1-18_Q37 Rework Process uph 50 Rev1.1_Q37 Budget UPH120_2line Rev2d3 6" xfId="8653"/>
    <cellStyle name="___LH P62 AM Unique Line Document Rev-D 1-18_Q37 Rework Process uph 50 Rev1.1_Q37 Budget UPH120_2line Rev2d3 6 2" xfId="8654"/>
    <cellStyle name="___LH P62 AM Unique Line Document Rev-D 1-18_Q37 Rework Process uph 50 Rev1.1_Q37 Budget UPH120_2line Rev2d3 7" xfId="8655"/>
    <cellStyle name="___LH P62 AM Unique Line Document Rev-D 1-18_Q37 Rework Process uph 50 Rev1.1_Q37 Budget UPH120_2line Rev2d3 7 2" xfId="8656"/>
    <cellStyle name="___LH P62 AM Unique Line Document Rev-D 1-18_Q37 Rework Process uph 50 Rev1.1_Q37 Budget UPH120_2line Rev2d3 8" xfId="8657"/>
    <cellStyle name="___LH P62 AM Unique Line Document Rev-D 1-18_Q37 Rework Process uph 50 Rev1.1_Q37 Budget UPH120_2line Rev2d3 8 2" xfId="8658"/>
    <cellStyle name="___LH P62 AM Unique Line Document Rev-D 1-18_Q37 Rework Process uph 50 Rev1.1_Q37 Budget UPH120_2line Rev2d3 9" xfId="8659"/>
    <cellStyle name="___LH P62 AM Unique Line Document Rev-D 1-18_Q37 Rework Process uph 50 Rev1.1_Q37 Budget UPH120_2line Rev2d5" xfId="8660"/>
    <cellStyle name="___LH P62 AM Unique Line Document Rev-D 1-18_Q37 Rework Process uph 50 Rev1.1_Q37 Budget UPH120_2line Rev2d5 2" xfId="8661"/>
    <cellStyle name="___LH P62 AM Unique Line Document Rev-D 1-18_Q37 Rework Process uph 50 Rev1.1_Q37 Budget UPH120_2line Rev2d5 2 2" xfId="8662"/>
    <cellStyle name="___LH P62 AM Unique Line Document Rev-D 1-18_Q37 Rework Process uph 50 Rev1.1_Q37 Budget UPH120_2line Rev2d5 3" xfId="8663"/>
    <cellStyle name="___LH P62 AM Unique Line Document Rev-D 1-18_Q37 Rework Process uph 50 Rev1.1_Q37 Budget UPH120_2line Rev2d5 3 2" xfId="8664"/>
    <cellStyle name="___LH P62 AM Unique Line Document Rev-D 1-18_Q37 Rework Process uph 50 Rev1.1_Q37 Budget UPH120_2line Rev2d5 4" xfId="8665"/>
    <cellStyle name="___LH P62 AM Unique Line Document Rev-D 1-18_Q37 Rework Process uph 50 Rev1.1_Q37 Budget UPH120_2line Rev2d5 4 2" xfId="8666"/>
    <cellStyle name="___LH P62 AM Unique Line Document Rev-D 1-18_Q37 Rework Process uph 50 Rev1.1_Q37 Budget UPH120_2line Rev2d5 5" xfId="8667"/>
    <cellStyle name="___LH P62 AM Unique Line Document Rev-D 1-18_Q37 Rework Process uph 50 Rev1.1_Q37 Budget UPH120_2line Rev2d5 5 2" xfId="8668"/>
    <cellStyle name="___LH P62 AM Unique Line Document Rev-D 1-18_Q37 Rework Process uph 50 Rev1.1_Q37 Budget UPH120_2line Rev2d5 6" xfId="8669"/>
    <cellStyle name="___LH P62 AM Unique Line Document Rev-D 1-18_Q37 Rework Process uph 50 Rev1.1_Q37 Budget UPH120_2line Rev2d5 6 2" xfId="8670"/>
    <cellStyle name="___LH P62 AM Unique Line Document Rev-D 1-18_Q37 Rework Process uph 50 Rev1.1_Q37 Budget UPH120_2line Rev2d5 7" xfId="8671"/>
    <cellStyle name="___LH P62 AM Unique Line Document Rev-D 1-18_Q37 Rework Process uph 50 Rev1.1_Q37 Budget UPH120_2line Rev2d5 7 2" xfId="8672"/>
    <cellStyle name="___LH P62 AM Unique Line Document Rev-D 1-18_Q37 Rework Process uph 50 Rev1.1_Q37 Budget UPH120_2line Rev2d5 8" xfId="8673"/>
    <cellStyle name="___LH P62 AM Unique Line Document Rev-D 1-18_Q37 Rework Process uph 50 Rev1.1_Q37 Budget UPH120_2line Rev2d5 8 2" xfId="8674"/>
    <cellStyle name="___LH P62 AM Unique Line Document Rev-D 1-18_Q37 Rework Process uph 50 Rev1.1_Q37 Budget UPH120_2line Rev2d5 9" xfId="8675"/>
    <cellStyle name="___LH P62 AM Unique Line Document Rev-D 1-18_Q37 SFC process flow Rev1.0  2003-05-13" xfId="8676"/>
    <cellStyle name="___LH P62 AM Unique Line Document Rev-D 1-18_Q37 SFC process flow Rev1.0  2003-05-13 2" xfId="8677"/>
    <cellStyle name="___LH P62 AM Unique Line Document Rev-D 1-18_Q37 SFC process flow Rev1.0  2003-05-13 2 2" xfId="8678"/>
    <cellStyle name="___LH P62 AM Unique Line Document Rev-D 1-18_Q37 SFC process flow Rev1.0  2003-05-13 3" xfId="8679"/>
    <cellStyle name="___LH P62 AM Unique Line Document Rev-D 1-18_Q37 SFC process flow Rev1.0  2003-05-13 3 2" xfId="8680"/>
    <cellStyle name="___LH P62 AM Unique Line Document Rev-D 1-18_Q37 SFC process flow Rev1.0  2003-05-13 4" xfId="8681"/>
    <cellStyle name="___LH P62 AM Unique Line Document Rev-D 1-18_Q37 SFC process flow Rev1.0  2003-05-13 4 2" xfId="8682"/>
    <cellStyle name="___LH P62 AM Unique Line Document Rev-D 1-18_Q37 SFC process flow Rev1.0  2003-05-13 5" xfId="8683"/>
    <cellStyle name="___LH P62 AM Unique Line Document Rev-D 1-18_Q37 SFC process flow Rev1.0  2003-05-13 5 2" xfId="8684"/>
    <cellStyle name="___LH P62 AM Unique Line Document Rev-D 1-18_Q37 SFC process flow Rev1.0  2003-05-13 6" xfId="8685"/>
    <cellStyle name="___LH P62 AM Unique Line Document Rev-D 1-18_Q37 SFC process flow Rev1.0  2003-05-13 6 2" xfId="8686"/>
    <cellStyle name="___LH P62 AM Unique Line Document Rev-D 1-18_Q37 SFC process flow Rev1.0  2003-05-13 7" xfId="8687"/>
    <cellStyle name="___LH P62 AM Unique Line Document Rev-D 1-18_Q37 SFC process flow Rev1.0  2003-05-13 7 2" xfId="8688"/>
    <cellStyle name="___LH P62 AM Unique Line Document Rev-D 1-18_Q37 SFC process flow Rev1.0  2003-05-13 8" xfId="8689"/>
    <cellStyle name="___LH P62 AM Unique Line Document Rev-D 1-18_Q37 SFC process flow Rev1.0  2003-05-13 8 2" xfId="8690"/>
    <cellStyle name="___LH P62 AM Unique Line Document Rev-D 1-18_Q37 SFC process flow Rev1.0  2003-05-13 9" xfId="8691"/>
    <cellStyle name="___LH P62 AM Unique Line Document Rev-D 1-18_Q37 SFC process flow Rev1.0  2003-05-13_LH Q22 work book " xfId="8692"/>
    <cellStyle name="___LH P62 AM Unique Line Document Rev-D 1-18_Q37 SFC process flow Rev1.0  2003-05-13_LH Q22 work book  2" xfId="8693"/>
    <cellStyle name="___LH P62 AM Unique Line Document Rev-D 1-18_Q37 SFC process flow Rev1.0  2003-05-13_LH Q22 work book  2 2" xfId="8694"/>
    <cellStyle name="___LH P62 AM Unique Line Document Rev-D 1-18_Q37 SFC process flow Rev1.0  2003-05-13_LH Q22 work book  3" xfId="8695"/>
    <cellStyle name="___LH P62 AM Unique Line Document Rev-D 1-18_Q37 SFC process flow Rev1.0  2003-05-13_LH Q22 work book  3 2" xfId="8696"/>
    <cellStyle name="___LH P62 AM Unique Line Document Rev-D 1-18_Q37 SFC process flow Rev1.0  2003-05-13_LH Q22 work book  4" xfId="8697"/>
    <cellStyle name="___LH P62 AM Unique Line Document Rev-D 1-18_Q37 SFC process flow Rev1.0  2003-05-13_LH Q22 work book  4 2" xfId="8698"/>
    <cellStyle name="___LH P62 AM Unique Line Document Rev-D 1-18_Q37 SFC process flow Rev1.0  2003-05-13_LH Q22 work book  5" xfId="8699"/>
    <cellStyle name="___LH P62 AM Unique Line Document Rev-D 1-18_Q37 SFC process flow Rev1.0  2003-05-13_LH Q22 work book  5 2" xfId="8700"/>
    <cellStyle name="___LH P62 AM Unique Line Document Rev-D 1-18_Q37 SFC process flow Rev1.0  2003-05-13_LH Q22 work book  6" xfId="8701"/>
    <cellStyle name="___LH P62 AM Unique Line Document Rev-D 1-18_Q37 SFC process flow Rev1.0  2003-05-13_LH Q22 work book  6 2" xfId="8702"/>
    <cellStyle name="___LH P62 AM Unique Line Document Rev-D 1-18_Q37 SFC process flow Rev1.0  2003-05-13_LH Q22 work book  7" xfId="8703"/>
    <cellStyle name="___LH P62 AM Unique Line Document Rev-D 1-18_Q37 SFC process flow Rev1.0  2003-05-13_LH Q22 work book  7 2" xfId="8704"/>
    <cellStyle name="___LH P62 AM Unique Line Document Rev-D 1-18_Q37 SFC process flow Rev1.0  2003-05-13_LH Q22 work book  8" xfId="8705"/>
    <cellStyle name="___LH P62 AM Unique Line Document Rev-D 1-18_Q37 SFC process flow Rev1.0  2003-05-13_LH Q22 work book  8 2" xfId="8706"/>
    <cellStyle name="___LH P62 AM Unique Line Document Rev-D 1-18_Q37 SFC process flow Rev1.0  2003-05-13_LH Q22 work book  9" xfId="8707"/>
    <cellStyle name="___LH P62 AM Unique Line Document Rev-D 1-18_Q37 SFC process flow Rev1.0  2003-05-13_LH Q77 Readiness v1.4.8" xfId="8708"/>
    <cellStyle name="___LH P62 AM Unique Line Document Rev-D 1-18_Q37 SFC process flow Rev1.0  2003-05-13_LH Q77 Readiness v1.4.8 2" xfId="8709"/>
    <cellStyle name="___LH P62 AM Unique Line Document Rev-D 1-18_Q37 SFC process flow Rev1.0  2003-05-13_LH Q77 Readiness v1.4.8 2 2" xfId="8710"/>
    <cellStyle name="___LH P62 AM Unique Line Document Rev-D 1-18_Q37 SFC process flow Rev1.0  2003-05-13_LH Q77 Readiness v1.4.8 3" xfId="8711"/>
    <cellStyle name="___LH P62 AM Unique Line Document Rev-D 1-18_Q37 SFC process flow Rev1.0  2003-05-13_LH Q77 Readiness v1.4.8 3 2" xfId="8712"/>
    <cellStyle name="___LH P62 AM Unique Line Document Rev-D 1-18_Q37 SFC process flow Rev1.0  2003-05-13_LH Q77 Readiness v1.4.8 4" xfId="8713"/>
    <cellStyle name="___LH P62 AM Unique Line Document Rev-D 1-18_Q37 SFC process flow Rev1.0  2003-05-13_LH Q77 Readiness v1.4.8 4 2" xfId="8714"/>
    <cellStyle name="___LH P62 AM Unique Line Document Rev-D 1-18_Q37 SFC process flow Rev1.0  2003-05-13_LH Q77 Readiness v1.4.8 5" xfId="8715"/>
    <cellStyle name="___LH P62 AM Unique Line Document Rev-D 1-18_Q37 SFC process flow Rev1.0  2003-05-13_LH Q77 Readiness v1.4.8 5 2" xfId="8716"/>
    <cellStyle name="___LH P62 AM Unique Line Document Rev-D 1-18_Q37 SFC process flow Rev1.0  2003-05-13_LH Q77 Readiness v1.4.8 6" xfId="8717"/>
    <cellStyle name="___LH P62 AM Unique Line Document Rev-D 1-18_Q37 SFC process flow Rev1.0  2003-05-13_LH Q77 Readiness v1.4.8 6 2" xfId="8718"/>
    <cellStyle name="___LH P62 AM Unique Line Document Rev-D 1-18_Q37 SFC process flow Rev1.0  2003-05-13_LH Q77 Readiness v1.4.8 7" xfId="8719"/>
    <cellStyle name="___LH P62 AM Unique Line Document Rev-D 1-18_Q37 SFC process flow Rev1.0  2003-05-13_LH Q77 Readiness v1.4.8 7 2" xfId="8720"/>
    <cellStyle name="___LH P62 AM Unique Line Document Rev-D 1-18_Q37 SFC process flow Rev1.0  2003-05-13_LH Q77 Readiness v1.4.8 8" xfId="8721"/>
    <cellStyle name="___LH P62 AM Unique Line Document Rev-D 1-18_Q37 SFC process flow Rev1.0  2003-05-13_LH Q77 Readiness v1.4.8 8 2" xfId="8722"/>
    <cellStyle name="___LH P62 AM Unique Line Document Rev-D 1-18_Q37 SFC process flow Rev1.0  2003-05-13_LH Q77 Readiness v1.4.8 9" xfId="8723"/>
    <cellStyle name="___LH P62 AM Unique Line Document Rev-D 1-18_Q37 SFC process flow Rev1.0  2003-05-13_Q37 Budget UPH120_2line Rev1d9" xfId="8724"/>
    <cellStyle name="___LH P62 AM Unique Line Document Rev-D 1-18_Q37 SFC process flow Rev1.0  2003-05-13_Q37 Budget UPH120_2line Rev1d9 2" xfId="8725"/>
    <cellStyle name="___LH P62 AM Unique Line Document Rev-D 1-18_Q37 SFC process flow Rev1.0  2003-05-13_Q37 Budget UPH120_2line Rev1d9 2 2" xfId="8726"/>
    <cellStyle name="___LH P62 AM Unique Line Document Rev-D 1-18_Q37 SFC process flow Rev1.0  2003-05-13_Q37 Budget UPH120_2line Rev1d9 3" xfId="8727"/>
    <cellStyle name="___LH P62 AM Unique Line Document Rev-D 1-18_Q37 SFC process flow Rev1.0  2003-05-13_Q37 Budget UPH120_2line Rev1d9 3 2" xfId="8728"/>
    <cellStyle name="___LH P62 AM Unique Line Document Rev-D 1-18_Q37 SFC process flow Rev1.0  2003-05-13_Q37 Budget UPH120_2line Rev1d9 4" xfId="8729"/>
    <cellStyle name="___LH P62 AM Unique Line Document Rev-D 1-18_Q37 SFC process flow Rev1.0  2003-05-13_Q37 Budget UPH120_2line Rev1d9 4 2" xfId="8730"/>
    <cellStyle name="___LH P62 AM Unique Line Document Rev-D 1-18_Q37 SFC process flow Rev1.0  2003-05-13_Q37 Budget UPH120_2line Rev1d9 5" xfId="8731"/>
    <cellStyle name="___LH P62 AM Unique Line Document Rev-D 1-18_Q37 SFC process flow Rev1.0  2003-05-13_Q37 Budget UPH120_2line Rev1d9 5 2" xfId="8732"/>
    <cellStyle name="___LH P62 AM Unique Line Document Rev-D 1-18_Q37 SFC process flow Rev1.0  2003-05-13_Q37 Budget UPH120_2line Rev1d9 6" xfId="8733"/>
    <cellStyle name="___LH P62 AM Unique Line Document Rev-D 1-18_Q37 SFC process flow Rev1.0  2003-05-13_Q37 Budget UPH120_2line Rev1d9 6 2" xfId="8734"/>
    <cellStyle name="___LH P62 AM Unique Line Document Rev-D 1-18_Q37 SFC process flow Rev1.0  2003-05-13_Q37 Budget UPH120_2line Rev1d9 7" xfId="8735"/>
    <cellStyle name="___LH P62 AM Unique Line Document Rev-D 1-18_Q37 SFC process flow Rev1.0  2003-05-13_Q37 Budget UPH120_2line Rev1d9 7 2" xfId="8736"/>
    <cellStyle name="___LH P62 AM Unique Line Document Rev-D 1-18_Q37 SFC process flow Rev1.0  2003-05-13_Q37 Budget UPH120_2line Rev1d9 8" xfId="8737"/>
    <cellStyle name="___LH P62 AM Unique Line Document Rev-D 1-18_Q37 SFC process flow Rev1.0  2003-05-13_Q37 Budget UPH120_2line Rev1d9 8 2" xfId="8738"/>
    <cellStyle name="___LH P62 AM Unique Line Document Rev-D 1-18_Q37 SFC process flow Rev1.0  2003-05-13_Q37 Budget UPH120_2line Rev1d9 9" xfId="8739"/>
    <cellStyle name="___LH P62 AM Unique Line Document Rev-D 1-18_Q37 SFC process flow Rev1.0  2003-05-13_Q37 Budget UPH120_2line Rev1d9_LH Q22 work book " xfId="8740"/>
    <cellStyle name="___LH P62 AM Unique Line Document Rev-D 1-18_Q37 SFC process flow Rev1.0  2003-05-13_Q37 Budget UPH120_2line Rev1d9_LH Q22 work book  2" xfId="8741"/>
    <cellStyle name="___LH P62 AM Unique Line Document Rev-D 1-18_Q37 SFC process flow Rev1.0  2003-05-13_Q37 Budget UPH120_2line Rev1d9_LH Q22 work book  2 2" xfId="8742"/>
    <cellStyle name="___LH P62 AM Unique Line Document Rev-D 1-18_Q37 SFC process flow Rev1.0  2003-05-13_Q37 Budget UPH120_2line Rev1d9_LH Q22 work book  3" xfId="8743"/>
    <cellStyle name="___LH P62 AM Unique Line Document Rev-D 1-18_Q37 SFC process flow Rev1.0  2003-05-13_Q37 Budget UPH120_2line Rev1d9_LH Q22 work book  3 2" xfId="8744"/>
    <cellStyle name="___LH P62 AM Unique Line Document Rev-D 1-18_Q37 SFC process flow Rev1.0  2003-05-13_Q37 Budget UPH120_2line Rev1d9_LH Q22 work book  4" xfId="8745"/>
    <cellStyle name="___LH P62 AM Unique Line Document Rev-D 1-18_Q37 SFC process flow Rev1.0  2003-05-13_Q37 Budget UPH120_2line Rev1d9_LH Q22 work book  4 2" xfId="8746"/>
    <cellStyle name="___LH P62 AM Unique Line Document Rev-D 1-18_Q37 SFC process flow Rev1.0  2003-05-13_Q37 Budget UPH120_2line Rev1d9_LH Q22 work book  5" xfId="8747"/>
    <cellStyle name="___LH P62 AM Unique Line Document Rev-D 1-18_Q37 SFC process flow Rev1.0  2003-05-13_Q37 Budget UPH120_2line Rev1d9_LH Q22 work book  5 2" xfId="8748"/>
    <cellStyle name="___LH P62 AM Unique Line Document Rev-D 1-18_Q37 SFC process flow Rev1.0  2003-05-13_Q37 Budget UPH120_2line Rev1d9_LH Q22 work book  6" xfId="8749"/>
    <cellStyle name="___LH P62 AM Unique Line Document Rev-D 1-18_Q37 SFC process flow Rev1.0  2003-05-13_Q37 Budget UPH120_2line Rev1d9_LH Q22 work book  6 2" xfId="8750"/>
    <cellStyle name="___LH P62 AM Unique Line Document Rev-D 1-18_Q37 SFC process flow Rev1.0  2003-05-13_Q37 Budget UPH120_2line Rev1d9_LH Q22 work book  7" xfId="8751"/>
    <cellStyle name="___LH P62 AM Unique Line Document Rev-D 1-18_Q37 SFC process flow Rev1.0  2003-05-13_Q37 Budget UPH120_2line Rev1d9_LH Q22 work book  7 2" xfId="8752"/>
    <cellStyle name="___LH P62 AM Unique Line Document Rev-D 1-18_Q37 SFC process flow Rev1.0  2003-05-13_Q37 Budget UPH120_2line Rev1d9_LH Q22 work book  8" xfId="8753"/>
    <cellStyle name="___LH P62 AM Unique Line Document Rev-D 1-18_Q37 SFC process flow Rev1.0  2003-05-13_Q37 Budget UPH120_2line Rev1d9_LH Q22 work book  8 2" xfId="8754"/>
    <cellStyle name="___LH P62 AM Unique Line Document Rev-D 1-18_Q37 SFC process flow Rev1.0  2003-05-13_Q37 Budget UPH120_2line Rev1d9_LH Q22 work book  9" xfId="8755"/>
    <cellStyle name="___LH P62 AM Unique Line Document Rev-D 1-18_Q37 SFC process flow Rev1.0  2003-05-13_Q37 Budget UPH120_2line Rev1d9_LH Q77 Readiness v1.4.8" xfId="8756"/>
    <cellStyle name="___LH P62 AM Unique Line Document Rev-D 1-18_Q37 SFC process flow Rev1.0  2003-05-13_Q37 Budget UPH120_2line Rev1d9_LH Q77 Readiness v1.4.8 2" xfId="8757"/>
    <cellStyle name="___LH P62 AM Unique Line Document Rev-D 1-18_Q37 SFC process flow Rev1.0  2003-05-13_Q37 Budget UPH120_2line Rev1d9_LH Q77 Readiness v1.4.8 2 2" xfId="8758"/>
    <cellStyle name="___LH P62 AM Unique Line Document Rev-D 1-18_Q37 SFC process flow Rev1.0  2003-05-13_Q37 Budget UPH120_2line Rev1d9_LH Q77 Readiness v1.4.8 3" xfId="8759"/>
    <cellStyle name="___LH P62 AM Unique Line Document Rev-D 1-18_Q37 SFC process flow Rev1.0  2003-05-13_Q37 Budget UPH120_2line Rev1d9_LH Q77 Readiness v1.4.8 3 2" xfId="8760"/>
    <cellStyle name="___LH P62 AM Unique Line Document Rev-D 1-18_Q37 SFC process flow Rev1.0  2003-05-13_Q37 Budget UPH120_2line Rev1d9_LH Q77 Readiness v1.4.8 4" xfId="8761"/>
    <cellStyle name="___LH P62 AM Unique Line Document Rev-D 1-18_Q37 SFC process flow Rev1.0  2003-05-13_Q37 Budget UPH120_2line Rev1d9_LH Q77 Readiness v1.4.8 4 2" xfId="8762"/>
    <cellStyle name="___LH P62 AM Unique Line Document Rev-D 1-18_Q37 SFC process flow Rev1.0  2003-05-13_Q37 Budget UPH120_2line Rev1d9_LH Q77 Readiness v1.4.8 5" xfId="8763"/>
    <cellStyle name="___LH P62 AM Unique Line Document Rev-D 1-18_Q37 SFC process flow Rev1.0  2003-05-13_Q37 Budget UPH120_2line Rev1d9_LH Q77 Readiness v1.4.8 5 2" xfId="8764"/>
    <cellStyle name="___LH P62 AM Unique Line Document Rev-D 1-18_Q37 SFC process flow Rev1.0  2003-05-13_Q37 Budget UPH120_2line Rev1d9_LH Q77 Readiness v1.4.8 6" xfId="8765"/>
    <cellStyle name="___LH P62 AM Unique Line Document Rev-D 1-18_Q37 SFC process flow Rev1.0  2003-05-13_Q37 Budget UPH120_2line Rev1d9_LH Q77 Readiness v1.4.8 6 2" xfId="8766"/>
    <cellStyle name="___LH P62 AM Unique Line Document Rev-D 1-18_Q37 SFC process flow Rev1.0  2003-05-13_Q37 Budget UPH120_2line Rev1d9_LH Q77 Readiness v1.4.8 7" xfId="8767"/>
    <cellStyle name="___LH P62 AM Unique Line Document Rev-D 1-18_Q37 SFC process flow Rev1.0  2003-05-13_Q37 Budget UPH120_2line Rev1d9_LH Q77 Readiness v1.4.8 7 2" xfId="8768"/>
    <cellStyle name="___LH P62 AM Unique Line Document Rev-D 1-18_Q37 SFC process flow Rev1.0  2003-05-13_Q37 Budget UPH120_2line Rev1d9_LH Q77 Readiness v1.4.8 8" xfId="8769"/>
    <cellStyle name="___LH P62 AM Unique Line Document Rev-D 1-18_Q37 SFC process flow Rev1.0  2003-05-13_Q37 Budget UPH120_2line Rev1d9_LH Q77 Readiness v1.4.8 8 2" xfId="8770"/>
    <cellStyle name="___LH P62 AM Unique Line Document Rev-D 1-18_Q37 SFC process flow Rev1.0  2003-05-13_Q37 Budget UPH120_2line Rev1d9_LH Q77 Readiness v1.4.8 9" xfId="8771"/>
    <cellStyle name="___LH P62 AM Unique Line Document Rev-D 1-18_Q37 SFC process flow Rev1.0  2003-05-13_Q37 Budget UPH120_2line Rev2d3" xfId="8772"/>
    <cellStyle name="___LH P62 AM Unique Line Document Rev-D 1-18_Q37 SFC process flow Rev1.0  2003-05-13_Q37 Budget UPH120_2line Rev2d3 2" xfId="8773"/>
    <cellStyle name="___LH P62 AM Unique Line Document Rev-D 1-18_Q37 SFC process flow Rev1.0  2003-05-13_Q37 Budget UPH120_2line Rev2d3 2 2" xfId="8774"/>
    <cellStyle name="___LH P62 AM Unique Line Document Rev-D 1-18_Q37 SFC process flow Rev1.0  2003-05-13_Q37 Budget UPH120_2line Rev2d3 3" xfId="8775"/>
    <cellStyle name="___LH P62 AM Unique Line Document Rev-D 1-18_Q37 SFC process flow Rev1.0  2003-05-13_Q37 Budget UPH120_2line Rev2d3 3 2" xfId="8776"/>
    <cellStyle name="___LH P62 AM Unique Line Document Rev-D 1-18_Q37 SFC process flow Rev1.0  2003-05-13_Q37 Budget UPH120_2line Rev2d3 4" xfId="8777"/>
    <cellStyle name="___LH P62 AM Unique Line Document Rev-D 1-18_Q37 SFC process flow Rev1.0  2003-05-13_Q37 Budget UPH120_2line Rev2d3 4 2" xfId="8778"/>
    <cellStyle name="___LH P62 AM Unique Line Document Rev-D 1-18_Q37 SFC process flow Rev1.0  2003-05-13_Q37 Budget UPH120_2line Rev2d3 5" xfId="8779"/>
    <cellStyle name="___LH P62 AM Unique Line Document Rev-D 1-18_Q37 SFC process flow Rev1.0  2003-05-13_Q37 Budget UPH120_2line Rev2d3 5 2" xfId="8780"/>
    <cellStyle name="___LH P62 AM Unique Line Document Rev-D 1-18_Q37 SFC process flow Rev1.0  2003-05-13_Q37 Budget UPH120_2line Rev2d3 6" xfId="8781"/>
    <cellStyle name="___LH P62 AM Unique Line Document Rev-D 1-18_Q37 SFC process flow Rev1.0  2003-05-13_Q37 Budget UPH120_2line Rev2d3 6 2" xfId="8782"/>
    <cellStyle name="___LH P62 AM Unique Line Document Rev-D 1-18_Q37 SFC process flow Rev1.0  2003-05-13_Q37 Budget UPH120_2line Rev2d3 7" xfId="8783"/>
    <cellStyle name="___LH P62 AM Unique Line Document Rev-D 1-18_Q37 SFC process flow Rev1.0  2003-05-13_Q37 Budget UPH120_2line Rev2d3 7 2" xfId="8784"/>
    <cellStyle name="___LH P62 AM Unique Line Document Rev-D 1-18_Q37 SFC process flow Rev1.0  2003-05-13_Q37 Budget UPH120_2line Rev2d3 8" xfId="8785"/>
    <cellStyle name="___LH P62 AM Unique Line Document Rev-D 1-18_Q37 SFC process flow Rev1.0  2003-05-13_Q37 Budget UPH120_2line Rev2d3 8 2" xfId="8786"/>
    <cellStyle name="___LH P62 AM Unique Line Document Rev-D 1-18_Q37 SFC process flow Rev1.0  2003-05-13_Q37 Budget UPH120_2line Rev2d3 9" xfId="8787"/>
    <cellStyle name="___LH P62 AM Unique Line Document Rev-D 1-18_Q37 SFC process flow Rev1.0  2003-05-13_Q37 Budget UPH120_2line Rev2d5" xfId="8788"/>
    <cellStyle name="___LH P62 AM Unique Line Document Rev-D 1-18_Q37 SFC process flow Rev1.0  2003-05-13_Q37 Budget UPH120_2line Rev2d5 2" xfId="8789"/>
    <cellStyle name="___LH P62 AM Unique Line Document Rev-D 1-18_Q37 SFC process flow Rev1.0  2003-05-13_Q37 Budget UPH120_2line Rev2d5 2 2" xfId="8790"/>
    <cellStyle name="___LH P62 AM Unique Line Document Rev-D 1-18_Q37 SFC process flow Rev1.0  2003-05-13_Q37 Budget UPH120_2line Rev2d5 3" xfId="8791"/>
    <cellStyle name="___LH P62 AM Unique Line Document Rev-D 1-18_Q37 SFC process flow Rev1.0  2003-05-13_Q37 Budget UPH120_2line Rev2d5 3 2" xfId="8792"/>
    <cellStyle name="___LH P62 AM Unique Line Document Rev-D 1-18_Q37 SFC process flow Rev1.0  2003-05-13_Q37 Budget UPH120_2line Rev2d5 4" xfId="8793"/>
    <cellStyle name="___LH P62 AM Unique Line Document Rev-D 1-18_Q37 SFC process flow Rev1.0  2003-05-13_Q37 Budget UPH120_2line Rev2d5 4 2" xfId="8794"/>
    <cellStyle name="___LH P62 AM Unique Line Document Rev-D 1-18_Q37 SFC process flow Rev1.0  2003-05-13_Q37 Budget UPH120_2line Rev2d5 5" xfId="8795"/>
    <cellStyle name="___LH P62 AM Unique Line Document Rev-D 1-18_Q37 SFC process flow Rev1.0  2003-05-13_Q37 Budget UPH120_2line Rev2d5 5 2" xfId="8796"/>
    <cellStyle name="___LH P62 AM Unique Line Document Rev-D 1-18_Q37 SFC process flow Rev1.0  2003-05-13_Q37 Budget UPH120_2line Rev2d5 6" xfId="8797"/>
    <cellStyle name="___LH P62 AM Unique Line Document Rev-D 1-18_Q37 SFC process flow Rev1.0  2003-05-13_Q37 Budget UPH120_2line Rev2d5 6 2" xfId="8798"/>
    <cellStyle name="___LH P62 AM Unique Line Document Rev-D 1-18_Q37 SFC process flow Rev1.0  2003-05-13_Q37 Budget UPH120_2line Rev2d5 7" xfId="8799"/>
    <cellStyle name="___LH P62 AM Unique Line Document Rev-D 1-18_Q37 SFC process flow Rev1.0  2003-05-13_Q37 Budget UPH120_2line Rev2d5 7 2" xfId="8800"/>
    <cellStyle name="___LH P62 AM Unique Line Document Rev-D 1-18_Q37 SFC process flow Rev1.0  2003-05-13_Q37 Budget UPH120_2line Rev2d5 8" xfId="8801"/>
    <cellStyle name="___LH P62 AM Unique Line Document Rev-D 1-18_Q37 SFC process flow Rev1.0  2003-05-13_Q37 Budget UPH120_2line Rev2d5 8 2" xfId="8802"/>
    <cellStyle name="___LH P62 AM Unique Line Document Rev-D 1-18_Q37 SFC process flow Rev1.0  2003-05-13_Q37 Budget UPH120_2line Rev2d5 9" xfId="8803"/>
    <cellStyle name="___LH P62 Document RI-8-T12 Rev_18 03-06   Tang yong sheng" xfId="8804"/>
    <cellStyle name="___LH P62 Document RI-8-T12 Rev_18 03-06   Tang yong sheng 2" xfId="8805"/>
    <cellStyle name="___LH P62 Document RI-8-T12 Rev_18 03-06   Tang yong sheng 2 2" xfId="8806"/>
    <cellStyle name="___LH P62 Document RI-8-T12 Rev_18 03-06   Tang yong sheng 3" xfId="8807"/>
    <cellStyle name="___LH P62 Document RI-8-T12 Rev_18 03-06   Tang yong sheng 3 2" xfId="8808"/>
    <cellStyle name="___LH P62 Document RI-8-T12 Rev_18 03-06   Tang yong sheng 4" xfId="8809"/>
    <cellStyle name="___LH P62 Document RI-8-T12 Rev_18 03-06   Tang yong sheng 4 2" xfId="8810"/>
    <cellStyle name="___LH P62 Document RI-8-T12 Rev_18 03-06   Tang yong sheng 5" xfId="8811"/>
    <cellStyle name="___LH P62 Document RI-8-T12 Rev_18 03-06   Tang yong sheng 5 2" xfId="8812"/>
    <cellStyle name="___LH P62 Document RI-8-T12 Rev_18 03-06   Tang yong sheng 6" xfId="8813"/>
    <cellStyle name="___LH P62 Document RI-8-T12 Rev_18 03-06   Tang yong sheng 6 2" xfId="8814"/>
    <cellStyle name="___LH P62 Document RI-8-T12 Rev_18 03-06   Tang yong sheng 7" xfId="8815"/>
    <cellStyle name="___LH P62 Document RI-8-T12 Rev_18 03-06   Tang yong sheng 7 2" xfId="8816"/>
    <cellStyle name="___LH P62 Document RI-8-T12 Rev_18 03-06   Tang yong sheng 8" xfId="8817"/>
    <cellStyle name="___LH P62 Document RI-8-T12 Rev_18 03-06   Tang yong sheng 8 2" xfId="8818"/>
    <cellStyle name="___LH P62 Document RI-8-T12 Rev_18 03-06   Tang yong sheng 9" xfId="8819"/>
    <cellStyle name="___LH P62 Document RI-8-T12 Rev_18 03-06   Tang yong sheng_Equipment List 12" xfId="8820"/>
    <cellStyle name="___LH P62 Document RI-8-T12 Rev_18 03-06   Tang yong sheng_Equipment List 12 2" xfId="8821"/>
    <cellStyle name="___LH P62 Document RI-8-T12 Rev_18 03-06   Tang yong sheng_Equipment List 12 2 2" xfId="8822"/>
    <cellStyle name="___LH P62 Document RI-8-T12 Rev_18 03-06   Tang yong sheng_Equipment List 12 3" xfId="8823"/>
    <cellStyle name="___LH P62 Document RI-8-T12 Rev_18 03-06   Tang yong sheng_Equipment List 12 3 2" xfId="8824"/>
    <cellStyle name="___LH P62 Document RI-8-T12 Rev_18 03-06   Tang yong sheng_Equipment List 12 4" xfId="8825"/>
    <cellStyle name="___LH P62 Document RI-8-T12 Rev_18 03-06   Tang yong sheng_Equipment List 12 4 2" xfId="8826"/>
    <cellStyle name="___LH P62 Document RI-8-T12 Rev_18 03-06   Tang yong sheng_Equipment List 12 5" xfId="8827"/>
    <cellStyle name="___LH P62 Document RI-8-T12 Rev_18 03-06   Tang yong sheng_Equipment List 12 5 2" xfId="8828"/>
    <cellStyle name="___LH P62 Document RI-8-T12 Rev_18 03-06   Tang yong sheng_Equipment List 12 6" xfId="8829"/>
    <cellStyle name="___LH P62 Document RI-8-T12 Rev_18 03-06   Tang yong sheng_Equipment List 12 6 2" xfId="8830"/>
    <cellStyle name="___LH P62 Document RI-8-T12 Rev_18 03-06   Tang yong sheng_Equipment List 12 7" xfId="8831"/>
    <cellStyle name="___LH P62 Document RI-8-T12 Rev_18 03-06   Tang yong sheng_Equipment List 12 7 2" xfId="8832"/>
    <cellStyle name="___LH P62 Document RI-8-T12 Rev_18 03-06   Tang yong sheng_Equipment List 12 8" xfId="8833"/>
    <cellStyle name="___LH P62 Document RI-8-T12 Rev_18 03-06   Tang yong sheng_Equipment List 12 8 2" xfId="8834"/>
    <cellStyle name="___LH P62 Document RI-8-T12 Rev_18 03-06   Tang yong sheng_Equipment List 12 9" xfId="8835"/>
    <cellStyle name="___LH P62 Document RI-8-T12 Rev_18 03-06   Tang yong sheng_Equipment List 12_LH Q22 work book " xfId="8836"/>
    <cellStyle name="___LH P62 Document RI-8-T12 Rev_18 03-06   Tang yong sheng_Equipment List 12_LH Q22 work book  2" xfId="8837"/>
    <cellStyle name="___LH P62 Document RI-8-T12 Rev_18 03-06   Tang yong sheng_Equipment List 12_LH Q22 work book  2 2" xfId="8838"/>
    <cellStyle name="___LH P62 Document RI-8-T12 Rev_18 03-06   Tang yong sheng_Equipment List 12_LH Q22 work book  3" xfId="8839"/>
    <cellStyle name="___LH P62 Document RI-8-T12 Rev_18 03-06   Tang yong sheng_Equipment List 12_LH Q22 work book  3 2" xfId="8840"/>
    <cellStyle name="___LH P62 Document RI-8-T12 Rev_18 03-06   Tang yong sheng_Equipment List 12_LH Q22 work book  4" xfId="8841"/>
    <cellStyle name="___LH P62 Document RI-8-T12 Rev_18 03-06   Tang yong sheng_Equipment List 12_LH Q22 work book  4 2" xfId="8842"/>
    <cellStyle name="___LH P62 Document RI-8-T12 Rev_18 03-06   Tang yong sheng_Equipment List 12_LH Q22 work book  5" xfId="8843"/>
    <cellStyle name="___LH P62 Document RI-8-T12 Rev_18 03-06   Tang yong sheng_Equipment List 12_LH Q22 work book  5 2" xfId="8844"/>
    <cellStyle name="___LH P62 Document RI-8-T12 Rev_18 03-06   Tang yong sheng_Equipment List 12_LH Q22 work book  6" xfId="8845"/>
    <cellStyle name="___LH P62 Document RI-8-T12 Rev_18 03-06   Tang yong sheng_Equipment List 12_LH Q22 work book  6 2" xfId="8846"/>
    <cellStyle name="___LH P62 Document RI-8-T12 Rev_18 03-06   Tang yong sheng_Equipment List 12_LH Q22 work book  7" xfId="8847"/>
    <cellStyle name="___LH P62 Document RI-8-T12 Rev_18 03-06   Tang yong sheng_Equipment List 12_LH Q22 work book  7 2" xfId="8848"/>
    <cellStyle name="___LH P62 Document RI-8-T12 Rev_18 03-06   Tang yong sheng_Equipment List 12_LH Q22 work book  8" xfId="8849"/>
    <cellStyle name="___LH P62 Document RI-8-T12 Rev_18 03-06   Tang yong sheng_Equipment List 12_LH Q22 work book  8 2" xfId="8850"/>
    <cellStyle name="___LH P62 Document RI-8-T12 Rev_18 03-06   Tang yong sheng_Equipment List 12_LH Q22 work book  9" xfId="8851"/>
    <cellStyle name="___LH P62 Document RI-8-T12 Rev_18 03-06   Tang yong sheng_Equipment List 12_LH Q77 Readiness v1.4.8" xfId="8852"/>
    <cellStyle name="___LH P62 Document RI-8-T12 Rev_18 03-06   Tang yong sheng_Equipment List 12_LH Q77 Readiness v1.4.8 2" xfId="8853"/>
    <cellStyle name="___LH P62 Document RI-8-T12 Rev_18 03-06   Tang yong sheng_Equipment List 12_LH Q77 Readiness v1.4.8 2 2" xfId="8854"/>
    <cellStyle name="___LH P62 Document RI-8-T12 Rev_18 03-06   Tang yong sheng_Equipment List 12_LH Q77 Readiness v1.4.8 3" xfId="8855"/>
    <cellStyle name="___LH P62 Document RI-8-T12 Rev_18 03-06   Tang yong sheng_Equipment List 12_LH Q77 Readiness v1.4.8 3 2" xfId="8856"/>
    <cellStyle name="___LH P62 Document RI-8-T12 Rev_18 03-06   Tang yong sheng_Equipment List 12_LH Q77 Readiness v1.4.8 4" xfId="8857"/>
    <cellStyle name="___LH P62 Document RI-8-T12 Rev_18 03-06   Tang yong sheng_Equipment List 12_LH Q77 Readiness v1.4.8 4 2" xfId="8858"/>
    <cellStyle name="___LH P62 Document RI-8-T12 Rev_18 03-06   Tang yong sheng_Equipment List 12_LH Q77 Readiness v1.4.8 5" xfId="8859"/>
    <cellStyle name="___LH P62 Document RI-8-T12 Rev_18 03-06   Tang yong sheng_Equipment List 12_LH Q77 Readiness v1.4.8 5 2" xfId="8860"/>
    <cellStyle name="___LH P62 Document RI-8-T12 Rev_18 03-06   Tang yong sheng_Equipment List 12_LH Q77 Readiness v1.4.8 6" xfId="8861"/>
    <cellStyle name="___LH P62 Document RI-8-T12 Rev_18 03-06   Tang yong sheng_Equipment List 12_LH Q77 Readiness v1.4.8 6 2" xfId="8862"/>
    <cellStyle name="___LH P62 Document RI-8-T12 Rev_18 03-06   Tang yong sheng_Equipment List 12_LH Q77 Readiness v1.4.8 7" xfId="8863"/>
    <cellStyle name="___LH P62 Document RI-8-T12 Rev_18 03-06   Tang yong sheng_Equipment List 12_LH Q77 Readiness v1.4.8 7 2" xfId="8864"/>
    <cellStyle name="___LH P62 Document RI-8-T12 Rev_18 03-06   Tang yong sheng_Equipment List 12_LH Q77 Readiness v1.4.8 8" xfId="8865"/>
    <cellStyle name="___LH P62 Document RI-8-T12 Rev_18 03-06   Tang yong sheng_Equipment List 12_LH Q77 Readiness v1.4.8 8 2" xfId="8866"/>
    <cellStyle name="___LH P62 Document RI-8-T12 Rev_18 03-06   Tang yong sheng_Equipment List 12_LH Q77 Readiness v1.4.8 9" xfId="8867"/>
    <cellStyle name="___LH P62 Document RI-8-T12 Rev_18 03-06   Tang yong sheng_Equipment List 12_Q37 Budget UPH120_2line Rev1d9" xfId="8868"/>
    <cellStyle name="___LH P62 Document RI-8-T12 Rev_18 03-06   Tang yong sheng_Equipment List 12_Q37 Budget UPH120_2line Rev1d9 2" xfId="8869"/>
    <cellStyle name="___LH P62 Document RI-8-T12 Rev_18 03-06   Tang yong sheng_Equipment List 12_Q37 Budget UPH120_2line Rev1d9 2 2" xfId="8870"/>
    <cellStyle name="___LH P62 Document RI-8-T12 Rev_18 03-06   Tang yong sheng_Equipment List 12_Q37 Budget UPH120_2line Rev1d9 3" xfId="8871"/>
    <cellStyle name="___LH P62 Document RI-8-T12 Rev_18 03-06   Tang yong sheng_Equipment List 12_Q37 Budget UPH120_2line Rev1d9 3 2" xfId="8872"/>
    <cellStyle name="___LH P62 Document RI-8-T12 Rev_18 03-06   Tang yong sheng_Equipment List 12_Q37 Budget UPH120_2line Rev1d9 4" xfId="8873"/>
    <cellStyle name="___LH P62 Document RI-8-T12 Rev_18 03-06   Tang yong sheng_Equipment List 12_Q37 Budget UPH120_2line Rev1d9 4 2" xfId="8874"/>
    <cellStyle name="___LH P62 Document RI-8-T12 Rev_18 03-06   Tang yong sheng_Equipment List 12_Q37 Budget UPH120_2line Rev1d9 5" xfId="8875"/>
    <cellStyle name="___LH P62 Document RI-8-T12 Rev_18 03-06   Tang yong sheng_Equipment List 12_Q37 Budget UPH120_2line Rev1d9 5 2" xfId="8876"/>
    <cellStyle name="___LH P62 Document RI-8-T12 Rev_18 03-06   Tang yong sheng_Equipment List 12_Q37 Budget UPH120_2line Rev1d9 6" xfId="8877"/>
    <cellStyle name="___LH P62 Document RI-8-T12 Rev_18 03-06   Tang yong sheng_Equipment List 12_Q37 Budget UPH120_2line Rev1d9 6 2" xfId="8878"/>
    <cellStyle name="___LH P62 Document RI-8-T12 Rev_18 03-06   Tang yong sheng_Equipment List 12_Q37 Budget UPH120_2line Rev1d9 7" xfId="8879"/>
    <cellStyle name="___LH P62 Document RI-8-T12 Rev_18 03-06   Tang yong sheng_Equipment List 12_Q37 Budget UPH120_2line Rev1d9 7 2" xfId="8880"/>
    <cellStyle name="___LH P62 Document RI-8-T12 Rev_18 03-06   Tang yong sheng_Equipment List 12_Q37 Budget UPH120_2line Rev1d9 8" xfId="8881"/>
    <cellStyle name="___LH P62 Document RI-8-T12 Rev_18 03-06   Tang yong sheng_Equipment List 12_Q37 Budget UPH120_2line Rev1d9 8 2" xfId="8882"/>
    <cellStyle name="___LH P62 Document RI-8-T12 Rev_18 03-06   Tang yong sheng_Equipment List 12_Q37 Budget UPH120_2line Rev1d9 9" xfId="8883"/>
    <cellStyle name="___LH P62 Document RI-8-T12 Rev_18 03-06   Tang yong sheng_Equipment List 12_Q37 Budget UPH120_2line Rev1d9_LH Q22 work book " xfId="8884"/>
    <cellStyle name="___LH P62 Document RI-8-T12 Rev_18 03-06   Tang yong sheng_Equipment List 12_Q37 Budget UPH120_2line Rev1d9_LH Q22 work book  2" xfId="8885"/>
    <cellStyle name="___LH P62 Document RI-8-T12 Rev_18 03-06   Tang yong sheng_Equipment List 12_Q37 Budget UPH120_2line Rev1d9_LH Q22 work book  2 2" xfId="8886"/>
    <cellStyle name="___LH P62 Document RI-8-T12 Rev_18 03-06   Tang yong sheng_Equipment List 12_Q37 Budget UPH120_2line Rev1d9_LH Q22 work book  3" xfId="8887"/>
    <cellStyle name="___LH P62 Document RI-8-T12 Rev_18 03-06   Tang yong sheng_Equipment List 12_Q37 Budget UPH120_2line Rev1d9_LH Q22 work book  3 2" xfId="8888"/>
    <cellStyle name="___LH P62 Document RI-8-T12 Rev_18 03-06   Tang yong sheng_Equipment List 12_Q37 Budget UPH120_2line Rev1d9_LH Q22 work book  4" xfId="8889"/>
    <cellStyle name="___LH P62 Document RI-8-T12 Rev_18 03-06   Tang yong sheng_Equipment List 12_Q37 Budget UPH120_2line Rev1d9_LH Q22 work book  4 2" xfId="8890"/>
    <cellStyle name="___LH P62 Document RI-8-T12 Rev_18 03-06   Tang yong sheng_Equipment List 12_Q37 Budget UPH120_2line Rev1d9_LH Q22 work book  5" xfId="8891"/>
    <cellStyle name="___LH P62 Document RI-8-T12 Rev_18 03-06   Tang yong sheng_Equipment List 12_Q37 Budget UPH120_2line Rev1d9_LH Q22 work book  5 2" xfId="8892"/>
    <cellStyle name="___LH P62 Document RI-8-T12 Rev_18 03-06   Tang yong sheng_Equipment List 12_Q37 Budget UPH120_2line Rev1d9_LH Q22 work book  6" xfId="8893"/>
    <cellStyle name="___LH P62 Document RI-8-T12 Rev_18 03-06   Tang yong sheng_Equipment List 12_Q37 Budget UPH120_2line Rev1d9_LH Q22 work book  6 2" xfId="8894"/>
    <cellStyle name="___LH P62 Document RI-8-T12 Rev_18 03-06   Tang yong sheng_Equipment List 12_Q37 Budget UPH120_2line Rev1d9_LH Q22 work book  7" xfId="8895"/>
    <cellStyle name="___LH P62 Document RI-8-T12 Rev_18 03-06   Tang yong sheng_Equipment List 12_Q37 Budget UPH120_2line Rev1d9_LH Q22 work book  7 2" xfId="8896"/>
    <cellStyle name="___LH P62 Document RI-8-T12 Rev_18 03-06   Tang yong sheng_Equipment List 12_Q37 Budget UPH120_2line Rev1d9_LH Q22 work book  8" xfId="8897"/>
    <cellStyle name="___LH P62 Document RI-8-T12 Rev_18 03-06   Tang yong sheng_Equipment List 12_Q37 Budget UPH120_2line Rev1d9_LH Q22 work book  8 2" xfId="8898"/>
    <cellStyle name="___LH P62 Document RI-8-T12 Rev_18 03-06   Tang yong sheng_Equipment List 12_Q37 Budget UPH120_2line Rev1d9_LH Q22 work book  9" xfId="8899"/>
    <cellStyle name="___LH P62 Document RI-8-T12 Rev_18 03-06   Tang yong sheng_Equipment List 12_Q37 Budget UPH120_2line Rev1d9_LH Q77 Readiness v1.4.8" xfId="8900"/>
    <cellStyle name="___LH P62 Document RI-8-T12 Rev_18 03-06   Tang yong sheng_Equipment List 12_Q37 Budget UPH120_2line Rev1d9_LH Q77 Readiness v1.4.8 2" xfId="8901"/>
    <cellStyle name="___LH P62 Document RI-8-T12 Rev_18 03-06   Tang yong sheng_Equipment List 12_Q37 Budget UPH120_2line Rev1d9_LH Q77 Readiness v1.4.8 2 2" xfId="8902"/>
    <cellStyle name="___LH P62 Document RI-8-T12 Rev_18 03-06   Tang yong sheng_Equipment List 12_Q37 Budget UPH120_2line Rev1d9_LH Q77 Readiness v1.4.8 3" xfId="8903"/>
    <cellStyle name="___LH P62 Document RI-8-T12 Rev_18 03-06   Tang yong sheng_Equipment List 12_Q37 Budget UPH120_2line Rev1d9_LH Q77 Readiness v1.4.8 3 2" xfId="8904"/>
    <cellStyle name="___LH P62 Document RI-8-T12 Rev_18 03-06   Tang yong sheng_Equipment List 12_Q37 Budget UPH120_2line Rev1d9_LH Q77 Readiness v1.4.8 4" xfId="8905"/>
    <cellStyle name="___LH P62 Document RI-8-T12 Rev_18 03-06   Tang yong sheng_Equipment List 12_Q37 Budget UPH120_2line Rev1d9_LH Q77 Readiness v1.4.8 4 2" xfId="8906"/>
    <cellStyle name="___LH P62 Document RI-8-T12 Rev_18 03-06   Tang yong sheng_Equipment List 12_Q37 Budget UPH120_2line Rev1d9_LH Q77 Readiness v1.4.8 5" xfId="8907"/>
    <cellStyle name="___LH P62 Document RI-8-T12 Rev_18 03-06   Tang yong sheng_Equipment List 12_Q37 Budget UPH120_2line Rev1d9_LH Q77 Readiness v1.4.8 5 2" xfId="8908"/>
    <cellStyle name="___LH P62 Document RI-8-T12 Rev_18 03-06   Tang yong sheng_Equipment List 12_Q37 Budget UPH120_2line Rev1d9_LH Q77 Readiness v1.4.8 6" xfId="8909"/>
    <cellStyle name="___LH P62 Document RI-8-T12 Rev_18 03-06   Tang yong sheng_Equipment List 12_Q37 Budget UPH120_2line Rev1d9_LH Q77 Readiness v1.4.8 6 2" xfId="8910"/>
    <cellStyle name="___LH P62 Document RI-8-T12 Rev_18 03-06   Tang yong sheng_Equipment List 12_Q37 Budget UPH120_2line Rev1d9_LH Q77 Readiness v1.4.8 7" xfId="8911"/>
    <cellStyle name="___LH P62 Document RI-8-T12 Rev_18 03-06   Tang yong sheng_Equipment List 12_Q37 Budget UPH120_2line Rev1d9_LH Q77 Readiness v1.4.8 7 2" xfId="8912"/>
    <cellStyle name="___LH P62 Document RI-8-T12 Rev_18 03-06   Tang yong sheng_Equipment List 12_Q37 Budget UPH120_2line Rev1d9_LH Q77 Readiness v1.4.8 8" xfId="8913"/>
    <cellStyle name="___LH P62 Document RI-8-T12 Rev_18 03-06   Tang yong sheng_Equipment List 12_Q37 Budget UPH120_2line Rev1d9_LH Q77 Readiness v1.4.8 8 2" xfId="8914"/>
    <cellStyle name="___LH P62 Document RI-8-T12 Rev_18 03-06   Tang yong sheng_Equipment List 12_Q37 Budget UPH120_2line Rev1d9_LH Q77 Readiness v1.4.8 9" xfId="8915"/>
    <cellStyle name="___LH P62 Document RI-8-T12 Rev_18 03-06   Tang yong sheng_Equipment List 12_Q37 Budget UPH120_2line Rev2d3" xfId="8916"/>
    <cellStyle name="___LH P62 Document RI-8-T12 Rev_18 03-06   Tang yong sheng_Equipment List 12_Q37 Budget UPH120_2line Rev2d3 2" xfId="8917"/>
    <cellStyle name="___LH P62 Document RI-8-T12 Rev_18 03-06   Tang yong sheng_Equipment List 12_Q37 Budget UPH120_2line Rev2d3 2 2" xfId="8918"/>
    <cellStyle name="___LH P62 Document RI-8-T12 Rev_18 03-06   Tang yong sheng_Equipment List 12_Q37 Budget UPH120_2line Rev2d3 3" xfId="8919"/>
    <cellStyle name="___LH P62 Document RI-8-T12 Rev_18 03-06   Tang yong sheng_Equipment List 12_Q37 Budget UPH120_2line Rev2d3 3 2" xfId="8920"/>
    <cellStyle name="___LH P62 Document RI-8-T12 Rev_18 03-06   Tang yong sheng_Equipment List 12_Q37 Budget UPH120_2line Rev2d3 4" xfId="8921"/>
    <cellStyle name="___LH P62 Document RI-8-T12 Rev_18 03-06   Tang yong sheng_Equipment List 12_Q37 Budget UPH120_2line Rev2d3 4 2" xfId="8922"/>
    <cellStyle name="___LH P62 Document RI-8-T12 Rev_18 03-06   Tang yong sheng_Equipment List 12_Q37 Budget UPH120_2line Rev2d3 5" xfId="8923"/>
    <cellStyle name="___LH P62 Document RI-8-T12 Rev_18 03-06   Tang yong sheng_Equipment List 12_Q37 Budget UPH120_2line Rev2d3 5 2" xfId="8924"/>
    <cellStyle name="___LH P62 Document RI-8-T12 Rev_18 03-06   Tang yong sheng_Equipment List 12_Q37 Budget UPH120_2line Rev2d3 6" xfId="8925"/>
    <cellStyle name="___LH P62 Document RI-8-T12 Rev_18 03-06   Tang yong sheng_Equipment List 12_Q37 Budget UPH120_2line Rev2d3 6 2" xfId="8926"/>
    <cellStyle name="___LH P62 Document RI-8-T12 Rev_18 03-06   Tang yong sheng_Equipment List 12_Q37 Budget UPH120_2line Rev2d3 7" xfId="8927"/>
    <cellStyle name="___LH P62 Document RI-8-T12 Rev_18 03-06   Tang yong sheng_Equipment List 12_Q37 Budget UPH120_2line Rev2d3 7 2" xfId="8928"/>
    <cellStyle name="___LH P62 Document RI-8-T12 Rev_18 03-06   Tang yong sheng_Equipment List 12_Q37 Budget UPH120_2line Rev2d3 8" xfId="8929"/>
    <cellStyle name="___LH P62 Document RI-8-T12 Rev_18 03-06   Tang yong sheng_Equipment List 12_Q37 Budget UPH120_2line Rev2d3 8 2" xfId="8930"/>
    <cellStyle name="___LH P62 Document RI-8-T12 Rev_18 03-06   Tang yong sheng_Equipment List 12_Q37 Budget UPH120_2line Rev2d3 9" xfId="8931"/>
    <cellStyle name="___LH P62 Document RI-8-T12 Rev_18 03-06   Tang yong sheng_Equipment List 12_Q37 Budget UPH120_2line Rev2d5" xfId="8932"/>
    <cellStyle name="___LH P62 Document RI-8-T12 Rev_18 03-06   Tang yong sheng_Equipment List 12_Q37 Budget UPH120_2line Rev2d5 2" xfId="8933"/>
    <cellStyle name="___LH P62 Document RI-8-T12 Rev_18 03-06   Tang yong sheng_Equipment List 12_Q37 Budget UPH120_2line Rev2d5 2 2" xfId="8934"/>
    <cellStyle name="___LH P62 Document RI-8-T12 Rev_18 03-06   Tang yong sheng_Equipment List 12_Q37 Budget UPH120_2line Rev2d5 3" xfId="8935"/>
    <cellStyle name="___LH P62 Document RI-8-T12 Rev_18 03-06   Tang yong sheng_Equipment List 12_Q37 Budget UPH120_2line Rev2d5 3 2" xfId="8936"/>
    <cellStyle name="___LH P62 Document RI-8-T12 Rev_18 03-06   Tang yong sheng_Equipment List 12_Q37 Budget UPH120_2line Rev2d5 4" xfId="8937"/>
    <cellStyle name="___LH P62 Document RI-8-T12 Rev_18 03-06   Tang yong sheng_Equipment List 12_Q37 Budget UPH120_2line Rev2d5 4 2" xfId="8938"/>
    <cellStyle name="___LH P62 Document RI-8-T12 Rev_18 03-06   Tang yong sheng_Equipment List 12_Q37 Budget UPH120_2line Rev2d5 5" xfId="8939"/>
    <cellStyle name="___LH P62 Document RI-8-T12 Rev_18 03-06   Tang yong sheng_Equipment List 12_Q37 Budget UPH120_2line Rev2d5 5 2" xfId="8940"/>
    <cellStyle name="___LH P62 Document RI-8-T12 Rev_18 03-06   Tang yong sheng_Equipment List 12_Q37 Budget UPH120_2line Rev2d5 6" xfId="8941"/>
    <cellStyle name="___LH P62 Document RI-8-T12 Rev_18 03-06   Tang yong sheng_Equipment List 12_Q37 Budget UPH120_2line Rev2d5 6 2" xfId="8942"/>
    <cellStyle name="___LH P62 Document RI-8-T12 Rev_18 03-06   Tang yong sheng_Equipment List 12_Q37 Budget UPH120_2line Rev2d5 7" xfId="8943"/>
    <cellStyle name="___LH P62 Document RI-8-T12 Rev_18 03-06   Tang yong sheng_Equipment List 12_Q37 Budget UPH120_2line Rev2d5 7 2" xfId="8944"/>
    <cellStyle name="___LH P62 Document RI-8-T12 Rev_18 03-06   Tang yong sheng_Equipment List 12_Q37 Budget UPH120_2line Rev2d5 8" xfId="8945"/>
    <cellStyle name="___LH P62 Document RI-8-T12 Rev_18 03-06   Tang yong sheng_Equipment List 12_Q37 Budget UPH120_2line Rev2d5 8 2" xfId="8946"/>
    <cellStyle name="___LH P62 Document RI-8-T12 Rev_18 03-06   Tang yong sheng_Equipment List 12_Q37 Budget UPH120_2line Rev2d5 9" xfId="8947"/>
    <cellStyle name="___LH P62 Document RI-8-T12 Rev_18 03-06   Tang yong sheng_LH Q22 work book " xfId="8948"/>
    <cellStyle name="___LH P62 Document RI-8-T12 Rev_18 03-06   Tang yong sheng_LH Q22 work book  2" xfId="8949"/>
    <cellStyle name="___LH P62 Document RI-8-T12 Rev_18 03-06   Tang yong sheng_LH Q22 work book  2 2" xfId="8950"/>
    <cellStyle name="___LH P62 Document RI-8-T12 Rev_18 03-06   Tang yong sheng_LH Q22 work book  3" xfId="8951"/>
    <cellStyle name="___LH P62 Document RI-8-T12 Rev_18 03-06   Tang yong sheng_LH Q22 work book  3 2" xfId="8952"/>
    <cellStyle name="___LH P62 Document RI-8-T12 Rev_18 03-06   Tang yong sheng_LH Q22 work book  4" xfId="8953"/>
    <cellStyle name="___LH P62 Document RI-8-T12 Rev_18 03-06   Tang yong sheng_LH Q22 work book  4 2" xfId="8954"/>
    <cellStyle name="___LH P62 Document RI-8-T12 Rev_18 03-06   Tang yong sheng_LH Q22 work book  5" xfId="8955"/>
    <cellStyle name="___LH P62 Document RI-8-T12 Rev_18 03-06   Tang yong sheng_LH Q22 work book  5 2" xfId="8956"/>
    <cellStyle name="___LH P62 Document RI-8-T12 Rev_18 03-06   Tang yong sheng_LH Q22 work book  6" xfId="8957"/>
    <cellStyle name="___LH P62 Document RI-8-T12 Rev_18 03-06   Tang yong sheng_LH Q22 work book  6 2" xfId="8958"/>
    <cellStyle name="___LH P62 Document RI-8-T12 Rev_18 03-06   Tang yong sheng_LH Q22 work book  7" xfId="8959"/>
    <cellStyle name="___LH P62 Document RI-8-T12 Rev_18 03-06   Tang yong sheng_LH Q22 work book  7 2" xfId="8960"/>
    <cellStyle name="___LH P62 Document RI-8-T12 Rev_18 03-06   Tang yong sheng_LH Q22 work book  8" xfId="8961"/>
    <cellStyle name="___LH P62 Document RI-8-T12 Rev_18 03-06   Tang yong sheng_LH Q22 work book  8 2" xfId="8962"/>
    <cellStyle name="___LH P62 Document RI-8-T12 Rev_18 03-06   Tang yong sheng_LH Q22 work book  9" xfId="8963"/>
    <cellStyle name="___LH P62 Document RI-8-T12 Rev_18 03-06   Tang yong sheng_LH Q77 Readiness v1.4.8" xfId="8964"/>
    <cellStyle name="___LH P62 Document RI-8-T12 Rev_18 03-06   Tang yong sheng_LH Q77 Readiness v1.4.8 2" xfId="8965"/>
    <cellStyle name="___LH P62 Document RI-8-T12 Rev_18 03-06   Tang yong sheng_LH Q77 Readiness v1.4.8 2 2" xfId="8966"/>
    <cellStyle name="___LH P62 Document RI-8-T12 Rev_18 03-06   Tang yong sheng_LH Q77 Readiness v1.4.8 3" xfId="8967"/>
    <cellStyle name="___LH P62 Document RI-8-T12 Rev_18 03-06   Tang yong sheng_LH Q77 Readiness v1.4.8 3 2" xfId="8968"/>
    <cellStyle name="___LH P62 Document RI-8-T12 Rev_18 03-06   Tang yong sheng_LH Q77 Readiness v1.4.8 4" xfId="8969"/>
    <cellStyle name="___LH P62 Document RI-8-T12 Rev_18 03-06   Tang yong sheng_LH Q77 Readiness v1.4.8 4 2" xfId="8970"/>
    <cellStyle name="___LH P62 Document RI-8-T12 Rev_18 03-06   Tang yong sheng_LH Q77 Readiness v1.4.8 5" xfId="8971"/>
    <cellStyle name="___LH P62 Document RI-8-T12 Rev_18 03-06   Tang yong sheng_LH Q77 Readiness v1.4.8 5 2" xfId="8972"/>
    <cellStyle name="___LH P62 Document RI-8-T12 Rev_18 03-06   Tang yong sheng_LH Q77 Readiness v1.4.8 6" xfId="8973"/>
    <cellStyle name="___LH P62 Document RI-8-T12 Rev_18 03-06   Tang yong sheng_LH Q77 Readiness v1.4.8 6 2" xfId="8974"/>
    <cellStyle name="___LH P62 Document RI-8-T12 Rev_18 03-06   Tang yong sheng_LH Q77 Readiness v1.4.8 7" xfId="8975"/>
    <cellStyle name="___LH P62 Document RI-8-T12 Rev_18 03-06   Tang yong sheng_LH Q77 Readiness v1.4.8 7 2" xfId="8976"/>
    <cellStyle name="___LH P62 Document RI-8-T12 Rev_18 03-06   Tang yong sheng_LH Q77 Readiness v1.4.8 8" xfId="8977"/>
    <cellStyle name="___LH P62 Document RI-8-T12 Rev_18 03-06   Tang yong sheng_LH Q77 Readiness v1.4.8 8 2" xfId="8978"/>
    <cellStyle name="___LH P62 Document RI-8-T12 Rev_18 03-06   Tang yong sheng_LH Q77 Readiness v1.4.8 9" xfId="8979"/>
    <cellStyle name="___LH P62 Document RI-8-T12 Rev_18 03-06   Tang yong sheng_P58B Project Report 1.16.03" xfId="8980"/>
    <cellStyle name="___LH P62 Document RI-8-T12 Rev_18 03-06   Tang yong sheng_P58B Project Report 1.16.03 2" xfId="8981"/>
    <cellStyle name="___LH P62 Document RI-8-T12 Rev_18 03-06   Tang yong sheng_P58B Project Report 1.16.03 2 2" xfId="8982"/>
    <cellStyle name="___LH P62 Document RI-8-T12 Rev_18 03-06   Tang yong sheng_P58B Project Report 1.16.03 3" xfId="8983"/>
    <cellStyle name="___LH P62 Document RI-8-T12 Rev_18 03-06   Tang yong sheng_P58B Project Report 1.16.03 3 2" xfId="8984"/>
    <cellStyle name="___LH P62 Document RI-8-T12 Rev_18 03-06   Tang yong sheng_P58B Project Report 1.16.03 4" xfId="8985"/>
    <cellStyle name="___LH P62 Document RI-8-T12 Rev_18 03-06   Tang yong sheng_P58B Project Report 1.16.03 4 2" xfId="8986"/>
    <cellStyle name="___LH P62 Document RI-8-T12 Rev_18 03-06   Tang yong sheng_P58B Project Report 1.16.03 5" xfId="8987"/>
    <cellStyle name="___LH P62 Document RI-8-T12 Rev_18 03-06   Tang yong sheng_P58B Project Report 1.16.03 5 2" xfId="8988"/>
    <cellStyle name="___LH P62 Document RI-8-T12 Rev_18 03-06   Tang yong sheng_P58B Project Report 1.16.03 6" xfId="8989"/>
    <cellStyle name="___LH P62 Document RI-8-T12 Rev_18 03-06   Tang yong sheng_P58B Project Report 1.16.03 6 2" xfId="8990"/>
    <cellStyle name="___LH P62 Document RI-8-T12 Rev_18 03-06   Tang yong sheng_P58B Project Report 1.16.03 7" xfId="8991"/>
    <cellStyle name="___LH P62 Document RI-8-T12 Rev_18 03-06   Tang yong sheng_P58B Project Report 1.16.03 7 2" xfId="8992"/>
    <cellStyle name="___LH P62 Document RI-8-T12 Rev_18 03-06   Tang yong sheng_P58B Project Report 1.16.03 8" xfId="8993"/>
    <cellStyle name="___LH P62 Document RI-8-T12 Rev_18 03-06   Tang yong sheng_P58B Project Report 1.16.03 8 2" xfId="8994"/>
    <cellStyle name="___LH P62 Document RI-8-T12 Rev_18 03-06   Tang yong sheng_P58B Project Report 1.16.03 9" xfId="8995"/>
    <cellStyle name="___LH P62 Document RI-8-T12 Rev_18 03-06   Tang yong sheng_P58B Project Report 1.16.03_LH Q22 work book " xfId="8996"/>
    <cellStyle name="___LH P62 Document RI-8-T12 Rev_18 03-06   Tang yong sheng_P58B Project Report 1.16.03_LH Q22 work book  2" xfId="8997"/>
    <cellStyle name="___LH P62 Document RI-8-T12 Rev_18 03-06   Tang yong sheng_P58B Project Report 1.16.03_LH Q22 work book  2 2" xfId="8998"/>
    <cellStyle name="___LH P62 Document RI-8-T12 Rev_18 03-06   Tang yong sheng_P58B Project Report 1.16.03_LH Q22 work book  3" xfId="8999"/>
    <cellStyle name="___LH P62 Document RI-8-T12 Rev_18 03-06   Tang yong sheng_P58B Project Report 1.16.03_LH Q22 work book  3 2" xfId="9000"/>
    <cellStyle name="___LH P62 Document RI-8-T12 Rev_18 03-06   Tang yong sheng_P58B Project Report 1.16.03_LH Q22 work book  4" xfId="9001"/>
    <cellStyle name="___LH P62 Document RI-8-T12 Rev_18 03-06   Tang yong sheng_P58B Project Report 1.16.03_LH Q22 work book  4 2" xfId="9002"/>
    <cellStyle name="___LH P62 Document RI-8-T12 Rev_18 03-06   Tang yong sheng_P58B Project Report 1.16.03_LH Q22 work book  5" xfId="9003"/>
    <cellStyle name="___LH P62 Document RI-8-T12 Rev_18 03-06   Tang yong sheng_P58B Project Report 1.16.03_LH Q22 work book  5 2" xfId="9004"/>
    <cellStyle name="___LH P62 Document RI-8-T12 Rev_18 03-06   Tang yong sheng_P58B Project Report 1.16.03_LH Q22 work book  6" xfId="9005"/>
    <cellStyle name="___LH P62 Document RI-8-T12 Rev_18 03-06   Tang yong sheng_P58B Project Report 1.16.03_LH Q22 work book  6 2" xfId="9006"/>
    <cellStyle name="___LH P62 Document RI-8-T12 Rev_18 03-06   Tang yong sheng_P58B Project Report 1.16.03_LH Q22 work book  7" xfId="9007"/>
    <cellStyle name="___LH P62 Document RI-8-T12 Rev_18 03-06   Tang yong sheng_P58B Project Report 1.16.03_LH Q22 work book  7 2" xfId="9008"/>
    <cellStyle name="___LH P62 Document RI-8-T12 Rev_18 03-06   Tang yong sheng_P58B Project Report 1.16.03_LH Q22 work book  8" xfId="9009"/>
    <cellStyle name="___LH P62 Document RI-8-T12 Rev_18 03-06   Tang yong sheng_P58B Project Report 1.16.03_LH Q22 work book  8 2" xfId="9010"/>
    <cellStyle name="___LH P62 Document RI-8-T12 Rev_18 03-06   Tang yong sheng_P58B Project Report 1.16.03_LH Q22 work book  9" xfId="9011"/>
    <cellStyle name="___LH P62 Document RI-8-T12 Rev_18 03-06   Tang yong sheng_P58B Project Report 1.16.03_LH Q77 Readiness v1.4.8" xfId="9012"/>
    <cellStyle name="___LH P62 Document RI-8-T12 Rev_18 03-06   Tang yong sheng_P58B Project Report 1.16.03_LH Q77 Readiness v1.4.8 2" xfId="9013"/>
    <cellStyle name="___LH P62 Document RI-8-T12 Rev_18 03-06   Tang yong sheng_P58B Project Report 1.16.03_LH Q77 Readiness v1.4.8 2 2" xfId="9014"/>
    <cellStyle name="___LH P62 Document RI-8-T12 Rev_18 03-06   Tang yong sheng_P58B Project Report 1.16.03_LH Q77 Readiness v1.4.8 3" xfId="9015"/>
    <cellStyle name="___LH P62 Document RI-8-T12 Rev_18 03-06   Tang yong sheng_P58B Project Report 1.16.03_LH Q77 Readiness v1.4.8 3 2" xfId="9016"/>
    <cellStyle name="___LH P62 Document RI-8-T12 Rev_18 03-06   Tang yong sheng_P58B Project Report 1.16.03_LH Q77 Readiness v1.4.8 4" xfId="9017"/>
    <cellStyle name="___LH P62 Document RI-8-T12 Rev_18 03-06   Tang yong sheng_P58B Project Report 1.16.03_LH Q77 Readiness v1.4.8 4 2" xfId="9018"/>
    <cellStyle name="___LH P62 Document RI-8-T12 Rev_18 03-06   Tang yong sheng_P58B Project Report 1.16.03_LH Q77 Readiness v1.4.8 5" xfId="9019"/>
    <cellStyle name="___LH P62 Document RI-8-T12 Rev_18 03-06   Tang yong sheng_P58B Project Report 1.16.03_LH Q77 Readiness v1.4.8 5 2" xfId="9020"/>
    <cellStyle name="___LH P62 Document RI-8-T12 Rev_18 03-06   Tang yong sheng_P58B Project Report 1.16.03_LH Q77 Readiness v1.4.8 6" xfId="9021"/>
    <cellStyle name="___LH P62 Document RI-8-T12 Rev_18 03-06   Tang yong sheng_P58B Project Report 1.16.03_LH Q77 Readiness v1.4.8 6 2" xfId="9022"/>
    <cellStyle name="___LH P62 Document RI-8-T12 Rev_18 03-06   Tang yong sheng_P58B Project Report 1.16.03_LH Q77 Readiness v1.4.8 7" xfId="9023"/>
    <cellStyle name="___LH P62 Document RI-8-T12 Rev_18 03-06   Tang yong sheng_P58B Project Report 1.16.03_LH Q77 Readiness v1.4.8 7 2" xfId="9024"/>
    <cellStyle name="___LH P62 Document RI-8-T12 Rev_18 03-06   Tang yong sheng_P58B Project Report 1.16.03_LH Q77 Readiness v1.4.8 8" xfId="9025"/>
    <cellStyle name="___LH P62 Document RI-8-T12 Rev_18 03-06   Tang yong sheng_P58B Project Report 1.16.03_LH Q77 Readiness v1.4.8 8 2" xfId="9026"/>
    <cellStyle name="___LH P62 Document RI-8-T12 Rev_18 03-06   Tang yong sheng_P58B Project Report 1.16.03_LH Q77 Readiness v1.4.8 9" xfId="9027"/>
    <cellStyle name="___LH P62 Document RI-8-T12 Rev_18 03-06   Tang yong sheng_P58B Project Report 1.16.03_Q37 Budget UPH120_2line Rev1d9" xfId="9028"/>
    <cellStyle name="___LH P62 Document RI-8-T12 Rev_18 03-06   Tang yong sheng_P58B Project Report 1.16.03_Q37 Budget UPH120_2line Rev1d9 2" xfId="9029"/>
    <cellStyle name="___LH P62 Document RI-8-T12 Rev_18 03-06   Tang yong sheng_P58B Project Report 1.16.03_Q37 Budget UPH120_2line Rev1d9 2 2" xfId="9030"/>
    <cellStyle name="___LH P62 Document RI-8-T12 Rev_18 03-06   Tang yong sheng_P58B Project Report 1.16.03_Q37 Budget UPH120_2line Rev1d9 3" xfId="9031"/>
    <cellStyle name="___LH P62 Document RI-8-T12 Rev_18 03-06   Tang yong sheng_P58B Project Report 1.16.03_Q37 Budget UPH120_2line Rev1d9 3 2" xfId="9032"/>
    <cellStyle name="___LH P62 Document RI-8-T12 Rev_18 03-06   Tang yong sheng_P58B Project Report 1.16.03_Q37 Budget UPH120_2line Rev1d9 4" xfId="9033"/>
    <cellStyle name="___LH P62 Document RI-8-T12 Rev_18 03-06   Tang yong sheng_P58B Project Report 1.16.03_Q37 Budget UPH120_2line Rev1d9 4 2" xfId="9034"/>
    <cellStyle name="___LH P62 Document RI-8-T12 Rev_18 03-06   Tang yong sheng_P58B Project Report 1.16.03_Q37 Budget UPH120_2line Rev1d9 5" xfId="9035"/>
    <cellStyle name="___LH P62 Document RI-8-T12 Rev_18 03-06   Tang yong sheng_P58B Project Report 1.16.03_Q37 Budget UPH120_2line Rev1d9 5 2" xfId="9036"/>
    <cellStyle name="___LH P62 Document RI-8-T12 Rev_18 03-06   Tang yong sheng_P58B Project Report 1.16.03_Q37 Budget UPH120_2line Rev1d9 6" xfId="9037"/>
    <cellStyle name="___LH P62 Document RI-8-T12 Rev_18 03-06   Tang yong sheng_P58B Project Report 1.16.03_Q37 Budget UPH120_2line Rev1d9 6 2" xfId="9038"/>
    <cellStyle name="___LH P62 Document RI-8-T12 Rev_18 03-06   Tang yong sheng_P58B Project Report 1.16.03_Q37 Budget UPH120_2line Rev1d9 7" xfId="9039"/>
    <cellStyle name="___LH P62 Document RI-8-T12 Rev_18 03-06   Tang yong sheng_P58B Project Report 1.16.03_Q37 Budget UPH120_2line Rev1d9 7 2" xfId="9040"/>
    <cellStyle name="___LH P62 Document RI-8-T12 Rev_18 03-06   Tang yong sheng_P58B Project Report 1.16.03_Q37 Budget UPH120_2line Rev1d9 8" xfId="9041"/>
    <cellStyle name="___LH P62 Document RI-8-T12 Rev_18 03-06   Tang yong sheng_P58B Project Report 1.16.03_Q37 Budget UPH120_2line Rev1d9 8 2" xfId="9042"/>
    <cellStyle name="___LH P62 Document RI-8-T12 Rev_18 03-06   Tang yong sheng_P58B Project Report 1.16.03_Q37 Budget UPH120_2line Rev1d9 9" xfId="9043"/>
    <cellStyle name="___LH P62 Document RI-8-T12 Rev_18 03-06   Tang yong sheng_P58B Project Report 1.16.03_Q37 Budget UPH120_2line Rev1d9_LH Q22 work book " xfId="9044"/>
    <cellStyle name="___LH P62 Document RI-8-T12 Rev_18 03-06   Tang yong sheng_P58B Project Report 1.16.03_Q37 Budget UPH120_2line Rev1d9_LH Q22 work book  2" xfId="9045"/>
    <cellStyle name="___LH P62 Document RI-8-T12 Rev_18 03-06   Tang yong sheng_P58B Project Report 1.16.03_Q37 Budget UPH120_2line Rev1d9_LH Q22 work book  2 2" xfId="9046"/>
    <cellStyle name="___LH P62 Document RI-8-T12 Rev_18 03-06   Tang yong sheng_P58B Project Report 1.16.03_Q37 Budget UPH120_2line Rev1d9_LH Q22 work book  3" xfId="9047"/>
    <cellStyle name="___LH P62 Document RI-8-T12 Rev_18 03-06   Tang yong sheng_P58B Project Report 1.16.03_Q37 Budget UPH120_2line Rev1d9_LH Q22 work book  3 2" xfId="9048"/>
    <cellStyle name="___LH P62 Document RI-8-T12 Rev_18 03-06   Tang yong sheng_P58B Project Report 1.16.03_Q37 Budget UPH120_2line Rev1d9_LH Q22 work book  4" xfId="9049"/>
    <cellStyle name="___LH P62 Document RI-8-T12 Rev_18 03-06   Tang yong sheng_P58B Project Report 1.16.03_Q37 Budget UPH120_2line Rev1d9_LH Q22 work book  4 2" xfId="9050"/>
    <cellStyle name="___LH P62 Document RI-8-T12 Rev_18 03-06   Tang yong sheng_P58B Project Report 1.16.03_Q37 Budget UPH120_2line Rev1d9_LH Q22 work book  5" xfId="9051"/>
    <cellStyle name="___LH P62 Document RI-8-T12 Rev_18 03-06   Tang yong sheng_P58B Project Report 1.16.03_Q37 Budget UPH120_2line Rev1d9_LH Q22 work book  5 2" xfId="9052"/>
    <cellStyle name="___LH P62 Document RI-8-T12 Rev_18 03-06   Tang yong sheng_P58B Project Report 1.16.03_Q37 Budget UPH120_2line Rev1d9_LH Q22 work book  6" xfId="9053"/>
    <cellStyle name="___LH P62 Document RI-8-T12 Rev_18 03-06   Tang yong sheng_P58B Project Report 1.16.03_Q37 Budget UPH120_2line Rev1d9_LH Q22 work book  6 2" xfId="9054"/>
    <cellStyle name="___LH P62 Document RI-8-T12 Rev_18 03-06   Tang yong sheng_P58B Project Report 1.16.03_Q37 Budget UPH120_2line Rev1d9_LH Q22 work book  7" xfId="9055"/>
    <cellStyle name="___LH P62 Document RI-8-T12 Rev_18 03-06   Tang yong sheng_P58B Project Report 1.16.03_Q37 Budget UPH120_2line Rev1d9_LH Q22 work book  7 2" xfId="9056"/>
    <cellStyle name="___LH P62 Document RI-8-T12 Rev_18 03-06   Tang yong sheng_P58B Project Report 1.16.03_Q37 Budget UPH120_2line Rev1d9_LH Q22 work book  8" xfId="9057"/>
    <cellStyle name="___LH P62 Document RI-8-T12 Rev_18 03-06   Tang yong sheng_P58B Project Report 1.16.03_Q37 Budget UPH120_2line Rev1d9_LH Q22 work book  8 2" xfId="9058"/>
    <cellStyle name="___LH P62 Document RI-8-T12 Rev_18 03-06   Tang yong sheng_P58B Project Report 1.16.03_Q37 Budget UPH120_2line Rev1d9_LH Q22 work book  9" xfId="9059"/>
    <cellStyle name="___LH P62 Document RI-8-T12 Rev_18 03-06   Tang yong sheng_P58B Project Report 1.16.03_Q37 Budget UPH120_2line Rev1d9_LH Q77 Readiness v1.4.8" xfId="9060"/>
    <cellStyle name="___LH P62 Document RI-8-T12 Rev_18 03-06   Tang yong sheng_P58B Project Report 1.16.03_Q37 Budget UPH120_2line Rev1d9_LH Q77 Readiness v1.4.8 2" xfId="9061"/>
    <cellStyle name="___LH P62 Document RI-8-T12 Rev_18 03-06   Tang yong sheng_P58B Project Report 1.16.03_Q37 Budget UPH120_2line Rev1d9_LH Q77 Readiness v1.4.8 2 2" xfId="9062"/>
    <cellStyle name="___LH P62 Document RI-8-T12 Rev_18 03-06   Tang yong sheng_P58B Project Report 1.16.03_Q37 Budget UPH120_2line Rev1d9_LH Q77 Readiness v1.4.8 3" xfId="9063"/>
    <cellStyle name="___LH P62 Document RI-8-T12 Rev_18 03-06   Tang yong sheng_P58B Project Report 1.16.03_Q37 Budget UPH120_2line Rev1d9_LH Q77 Readiness v1.4.8 3 2" xfId="9064"/>
    <cellStyle name="___LH P62 Document RI-8-T12 Rev_18 03-06   Tang yong sheng_P58B Project Report 1.16.03_Q37 Budget UPH120_2line Rev1d9_LH Q77 Readiness v1.4.8 4" xfId="9065"/>
    <cellStyle name="___LH P62 Document RI-8-T12 Rev_18 03-06   Tang yong sheng_P58B Project Report 1.16.03_Q37 Budget UPH120_2line Rev1d9_LH Q77 Readiness v1.4.8 4 2" xfId="9066"/>
    <cellStyle name="___LH P62 Document RI-8-T12 Rev_18 03-06   Tang yong sheng_P58B Project Report 1.16.03_Q37 Budget UPH120_2line Rev1d9_LH Q77 Readiness v1.4.8 5" xfId="9067"/>
    <cellStyle name="___LH P62 Document RI-8-T12 Rev_18 03-06   Tang yong sheng_P58B Project Report 1.16.03_Q37 Budget UPH120_2line Rev1d9_LH Q77 Readiness v1.4.8 5 2" xfId="9068"/>
    <cellStyle name="___LH P62 Document RI-8-T12 Rev_18 03-06   Tang yong sheng_P58B Project Report 1.16.03_Q37 Budget UPH120_2line Rev1d9_LH Q77 Readiness v1.4.8 6" xfId="9069"/>
    <cellStyle name="___LH P62 Document RI-8-T12 Rev_18 03-06   Tang yong sheng_P58B Project Report 1.16.03_Q37 Budget UPH120_2line Rev1d9_LH Q77 Readiness v1.4.8 6 2" xfId="9070"/>
    <cellStyle name="___LH P62 Document RI-8-T12 Rev_18 03-06   Tang yong sheng_P58B Project Report 1.16.03_Q37 Budget UPH120_2line Rev1d9_LH Q77 Readiness v1.4.8 7" xfId="9071"/>
    <cellStyle name="___LH P62 Document RI-8-T12 Rev_18 03-06   Tang yong sheng_P58B Project Report 1.16.03_Q37 Budget UPH120_2line Rev1d9_LH Q77 Readiness v1.4.8 7 2" xfId="9072"/>
    <cellStyle name="___LH P62 Document RI-8-T12 Rev_18 03-06   Tang yong sheng_P58B Project Report 1.16.03_Q37 Budget UPH120_2line Rev1d9_LH Q77 Readiness v1.4.8 8" xfId="9073"/>
    <cellStyle name="___LH P62 Document RI-8-T12 Rev_18 03-06   Tang yong sheng_P58B Project Report 1.16.03_Q37 Budget UPH120_2line Rev1d9_LH Q77 Readiness v1.4.8 8 2" xfId="9074"/>
    <cellStyle name="___LH P62 Document RI-8-T12 Rev_18 03-06   Tang yong sheng_P58B Project Report 1.16.03_Q37 Budget UPH120_2line Rev1d9_LH Q77 Readiness v1.4.8 9" xfId="9075"/>
    <cellStyle name="___LH P62 Document RI-8-T12 Rev_18 03-06   Tang yong sheng_P58B Project Report 1.16.03_Q37 Budget UPH120_2line Rev2d3" xfId="9076"/>
    <cellStyle name="___LH P62 Document RI-8-T12 Rev_18 03-06   Tang yong sheng_P58B Project Report 1.16.03_Q37 Budget UPH120_2line Rev2d3 2" xfId="9077"/>
    <cellStyle name="___LH P62 Document RI-8-T12 Rev_18 03-06   Tang yong sheng_P58B Project Report 1.16.03_Q37 Budget UPH120_2line Rev2d3 2 2" xfId="9078"/>
    <cellStyle name="___LH P62 Document RI-8-T12 Rev_18 03-06   Tang yong sheng_P58B Project Report 1.16.03_Q37 Budget UPH120_2line Rev2d3 3" xfId="9079"/>
    <cellStyle name="___LH P62 Document RI-8-T12 Rev_18 03-06   Tang yong sheng_P58B Project Report 1.16.03_Q37 Budget UPH120_2line Rev2d3 3 2" xfId="9080"/>
    <cellStyle name="___LH P62 Document RI-8-T12 Rev_18 03-06   Tang yong sheng_P58B Project Report 1.16.03_Q37 Budget UPH120_2line Rev2d3 4" xfId="9081"/>
    <cellStyle name="___LH P62 Document RI-8-T12 Rev_18 03-06   Tang yong sheng_P58B Project Report 1.16.03_Q37 Budget UPH120_2line Rev2d3 4 2" xfId="9082"/>
    <cellStyle name="___LH P62 Document RI-8-T12 Rev_18 03-06   Tang yong sheng_P58B Project Report 1.16.03_Q37 Budget UPH120_2line Rev2d3 5" xfId="9083"/>
    <cellStyle name="___LH P62 Document RI-8-T12 Rev_18 03-06   Tang yong sheng_P58B Project Report 1.16.03_Q37 Budget UPH120_2line Rev2d3 5 2" xfId="9084"/>
    <cellStyle name="___LH P62 Document RI-8-T12 Rev_18 03-06   Tang yong sheng_P58B Project Report 1.16.03_Q37 Budget UPH120_2line Rev2d3 6" xfId="9085"/>
    <cellStyle name="___LH P62 Document RI-8-T12 Rev_18 03-06   Tang yong sheng_P58B Project Report 1.16.03_Q37 Budget UPH120_2line Rev2d3 6 2" xfId="9086"/>
    <cellStyle name="___LH P62 Document RI-8-T12 Rev_18 03-06   Tang yong sheng_P58B Project Report 1.16.03_Q37 Budget UPH120_2line Rev2d3 7" xfId="9087"/>
    <cellStyle name="___LH P62 Document RI-8-T12 Rev_18 03-06   Tang yong sheng_P58B Project Report 1.16.03_Q37 Budget UPH120_2line Rev2d3 7 2" xfId="9088"/>
    <cellStyle name="___LH P62 Document RI-8-T12 Rev_18 03-06   Tang yong sheng_P58B Project Report 1.16.03_Q37 Budget UPH120_2line Rev2d3 8" xfId="9089"/>
    <cellStyle name="___LH P62 Document RI-8-T12 Rev_18 03-06   Tang yong sheng_P58B Project Report 1.16.03_Q37 Budget UPH120_2line Rev2d3 8 2" xfId="9090"/>
    <cellStyle name="___LH P62 Document RI-8-T12 Rev_18 03-06   Tang yong sheng_P58B Project Report 1.16.03_Q37 Budget UPH120_2line Rev2d3 9" xfId="9091"/>
    <cellStyle name="___LH P62 Document RI-8-T12 Rev_18 03-06   Tang yong sheng_P58B Project Report 1.16.03_Q37 Budget UPH120_2line Rev2d5" xfId="9092"/>
    <cellStyle name="___LH P62 Document RI-8-T12 Rev_18 03-06   Tang yong sheng_P58B Project Report 1.16.03_Q37 Budget UPH120_2line Rev2d5 2" xfId="9093"/>
    <cellStyle name="___LH P62 Document RI-8-T12 Rev_18 03-06   Tang yong sheng_P58B Project Report 1.16.03_Q37 Budget UPH120_2line Rev2d5 2 2" xfId="9094"/>
    <cellStyle name="___LH P62 Document RI-8-T12 Rev_18 03-06   Tang yong sheng_P58B Project Report 1.16.03_Q37 Budget UPH120_2line Rev2d5 3" xfId="9095"/>
    <cellStyle name="___LH P62 Document RI-8-T12 Rev_18 03-06   Tang yong sheng_P58B Project Report 1.16.03_Q37 Budget UPH120_2line Rev2d5 3 2" xfId="9096"/>
    <cellStyle name="___LH P62 Document RI-8-T12 Rev_18 03-06   Tang yong sheng_P58B Project Report 1.16.03_Q37 Budget UPH120_2line Rev2d5 4" xfId="9097"/>
    <cellStyle name="___LH P62 Document RI-8-T12 Rev_18 03-06   Tang yong sheng_P58B Project Report 1.16.03_Q37 Budget UPH120_2line Rev2d5 4 2" xfId="9098"/>
    <cellStyle name="___LH P62 Document RI-8-T12 Rev_18 03-06   Tang yong sheng_P58B Project Report 1.16.03_Q37 Budget UPH120_2line Rev2d5 5" xfId="9099"/>
    <cellStyle name="___LH P62 Document RI-8-T12 Rev_18 03-06   Tang yong sheng_P58B Project Report 1.16.03_Q37 Budget UPH120_2line Rev2d5 5 2" xfId="9100"/>
    <cellStyle name="___LH P62 Document RI-8-T12 Rev_18 03-06   Tang yong sheng_P58B Project Report 1.16.03_Q37 Budget UPH120_2line Rev2d5 6" xfId="9101"/>
    <cellStyle name="___LH P62 Document RI-8-T12 Rev_18 03-06   Tang yong sheng_P58B Project Report 1.16.03_Q37 Budget UPH120_2line Rev2d5 6 2" xfId="9102"/>
    <cellStyle name="___LH P62 Document RI-8-T12 Rev_18 03-06   Tang yong sheng_P58B Project Report 1.16.03_Q37 Budget UPH120_2line Rev2d5 7" xfId="9103"/>
    <cellStyle name="___LH P62 Document RI-8-T12 Rev_18 03-06   Tang yong sheng_P58B Project Report 1.16.03_Q37 Budget UPH120_2line Rev2d5 7 2" xfId="9104"/>
    <cellStyle name="___LH P62 Document RI-8-T12 Rev_18 03-06   Tang yong sheng_P58B Project Report 1.16.03_Q37 Budget UPH120_2line Rev2d5 8" xfId="9105"/>
    <cellStyle name="___LH P62 Document RI-8-T12 Rev_18 03-06   Tang yong sheng_P58B Project Report 1.16.03_Q37 Budget UPH120_2line Rev2d5 8 2" xfId="9106"/>
    <cellStyle name="___LH P62 Document RI-8-T12 Rev_18 03-06   Tang yong sheng_P58B Project Report 1.16.03_Q37 Budget UPH120_2line Rev2d5 9" xfId="9107"/>
    <cellStyle name="___LH P62 Document RI-8-T12 Rev_18 03-06   Tang yong sheng_P58B Project Report 1.25New.03" xfId="9108"/>
    <cellStyle name="___LH P62 Document RI-8-T12 Rev_18 03-06   Tang yong sheng_P58B Project Report 1.25New.03 2" xfId="9109"/>
    <cellStyle name="___LH P62 Document RI-8-T12 Rev_18 03-06   Tang yong sheng_P58B Project Report 1.25New.03 2 2" xfId="9110"/>
    <cellStyle name="___LH P62 Document RI-8-T12 Rev_18 03-06   Tang yong sheng_P58B Project Report 1.25New.03 3" xfId="9111"/>
    <cellStyle name="___LH P62 Document RI-8-T12 Rev_18 03-06   Tang yong sheng_P58B Project Report 1.25New.03 3 2" xfId="9112"/>
    <cellStyle name="___LH P62 Document RI-8-T12 Rev_18 03-06   Tang yong sheng_P58B Project Report 1.25New.03 4" xfId="9113"/>
    <cellStyle name="___LH P62 Document RI-8-T12 Rev_18 03-06   Tang yong sheng_P58B Project Report 1.25New.03 4 2" xfId="9114"/>
    <cellStyle name="___LH P62 Document RI-8-T12 Rev_18 03-06   Tang yong sheng_P58B Project Report 1.25New.03 5" xfId="9115"/>
    <cellStyle name="___LH P62 Document RI-8-T12 Rev_18 03-06   Tang yong sheng_P58B Project Report 1.25New.03 5 2" xfId="9116"/>
    <cellStyle name="___LH P62 Document RI-8-T12 Rev_18 03-06   Tang yong sheng_P58B Project Report 1.25New.03 6" xfId="9117"/>
    <cellStyle name="___LH P62 Document RI-8-T12 Rev_18 03-06   Tang yong sheng_P58B Project Report 1.25New.03 6 2" xfId="9118"/>
    <cellStyle name="___LH P62 Document RI-8-T12 Rev_18 03-06   Tang yong sheng_P58B Project Report 1.25New.03 7" xfId="9119"/>
    <cellStyle name="___LH P62 Document RI-8-T12 Rev_18 03-06   Tang yong sheng_P58B Project Report 1.25New.03 7 2" xfId="9120"/>
    <cellStyle name="___LH P62 Document RI-8-T12 Rev_18 03-06   Tang yong sheng_P58B Project Report 1.25New.03 8" xfId="9121"/>
    <cellStyle name="___LH P62 Document RI-8-T12 Rev_18 03-06   Tang yong sheng_P58B Project Report 1.25New.03 8 2" xfId="9122"/>
    <cellStyle name="___LH P62 Document RI-8-T12 Rev_18 03-06   Tang yong sheng_P58B Project Report 1.25New.03 9" xfId="9123"/>
    <cellStyle name="___LH P62 Document RI-8-T12 Rev_18 03-06   Tang yong sheng_P58B Project Report 1.25New.03_LH Q22 work book " xfId="9124"/>
    <cellStyle name="___LH P62 Document RI-8-T12 Rev_18 03-06   Tang yong sheng_P58B Project Report 1.25New.03_LH Q22 work book  2" xfId="9125"/>
    <cellStyle name="___LH P62 Document RI-8-T12 Rev_18 03-06   Tang yong sheng_P58B Project Report 1.25New.03_LH Q22 work book  2 2" xfId="9126"/>
    <cellStyle name="___LH P62 Document RI-8-T12 Rev_18 03-06   Tang yong sheng_P58B Project Report 1.25New.03_LH Q22 work book  3" xfId="9127"/>
    <cellStyle name="___LH P62 Document RI-8-T12 Rev_18 03-06   Tang yong sheng_P58B Project Report 1.25New.03_LH Q22 work book  3 2" xfId="9128"/>
    <cellStyle name="___LH P62 Document RI-8-T12 Rev_18 03-06   Tang yong sheng_P58B Project Report 1.25New.03_LH Q22 work book  4" xfId="9129"/>
    <cellStyle name="___LH P62 Document RI-8-T12 Rev_18 03-06   Tang yong sheng_P58B Project Report 1.25New.03_LH Q22 work book  4 2" xfId="9130"/>
    <cellStyle name="___LH P62 Document RI-8-T12 Rev_18 03-06   Tang yong sheng_P58B Project Report 1.25New.03_LH Q22 work book  5" xfId="9131"/>
    <cellStyle name="___LH P62 Document RI-8-T12 Rev_18 03-06   Tang yong sheng_P58B Project Report 1.25New.03_LH Q22 work book  5 2" xfId="9132"/>
    <cellStyle name="___LH P62 Document RI-8-T12 Rev_18 03-06   Tang yong sheng_P58B Project Report 1.25New.03_LH Q22 work book  6" xfId="9133"/>
    <cellStyle name="___LH P62 Document RI-8-T12 Rev_18 03-06   Tang yong sheng_P58B Project Report 1.25New.03_LH Q22 work book  6 2" xfId="9134"/>
    <cellStyle name="___LH P62 Document RI-8-T12 Rev_18 03-06   Tang yong sheng_P58B Project Report 1.25New.03_LH Q22 work book  7" xfId="9135"/>
    <cellStyle name="___LH P62 Document RI-8-T12 Rev_18 03-06   Tang yong sheng_P58B Project Report 1.25New.03_LH Q22 work book  7 2" xfId="9136"/>
    <cellStyle name="___LH P62 Document RI-8-T12 Rev_18 03-06   Tang yong sheng_P58B Project Report 1.25New.03_LH Q22 work book  8" xfId="9137"/>
    <cellStyle name="___LH P62 Document RI-8-T12 Rev_18 03-06   Tang yong sheng_P58B Project Report 1.25New.03_LH Q22 work book  8 2" xfId="9138"/>
    <cellStyle name="___LH P62 Document RI-8-T12 Rev_18 03-06   Tang yong sheng_P58B Project Report 1.25New.03_LH Q22 work book  9" xfId="9139"/>
    <cellStyle name="___LH P62 Document RI-8-T12 Rev_18 03-06   Tang yong sheng_P58B Project Report 1.25New.03_LH Q77 Readiness v1.4.8" xfId="9140"/>
    <cellStyle name="___LH P62 Document RI-8-T12 Rev_18 03-06   Tang yong sheng_P58B Project Report 1.25New.03_LH Q77 Readiness v1.4.8 2" xfId="9141"/>
    <cellStyle name="___LH P62 Document RI-8-T12 Rev_18 03-06   Tang yong sheng_P58B Project Report 1.25New.03_LH Q77 Readiness v1.4.8 2 2" xfId="9142"/>
    <cellStyle name="___LH P62 Document RI-8-T12 Rev_18 03-06   Tang yong sheng_P58B Project Report 1.25New.03_LH Q77 Readiness v1.4.8 3" xfId="9143"/>
    <cellStyle name="___LH P62 Document RI-8-T12 Rev_18 03-06   Tang yong sheng_P58B Project Report 1.25New.03_LH Q77 Readiness v1.4.8 3 2" xfId="9144"/>
    <cellStyle name="___LH P62 Document RI-8-T12 Rev_18 03-06   Tang yong sheng_P58B Project Report 1.25New.03_LH Q77 Readiness v1.4.8 4" xfId="9145"/>
    <cellStyle name="___LH P62 Document RI-8-T12 Rev_18 03-06   Tang yong sheng_P58B Project Report 1.25New.03_LH Q77 Readiness v1.4.8 4 2" xfId="9146"/>
    <cellStyle name="___LH P62 Document RI-8-T12 Rev_18 03-06   Tang yong sheng_P58B Project Report 1.25New.03_LH Q77 Readiness v1.4.8 5" xfId="9147"/>
    <cellStyle name="___LH P62 Document RI-8-T12 Rev_18 03-06   Tang yong sheng_P58B Project Report 1.25New.03_LH Q77 Readiness v1.4.8 5 2" xfId="9148"/>
    <cellStyle name="___LH P62 Document RI-8-T12 Rev_18 03-06   Tang yong sheng_P58B Project Report 1.25New.03_LH Q77 Readiness v1.4.8 6" xfId="9149"/>
    <cellStyle name="___LH P62 Document RI-8-T12 Rev_18 03-06   Tang yong sheng_P58B Project Report 1.25New.03_LH Q77 Readiness v1.4.8 6 2" xfId="9150"/>
    <cellStyle name="___LH P62 Document RI-8-T12 Rev_18 03-06   Tang yong sheng_P58B Project Report 1.25New.03_LH Q77 Readiness v1.4.8 7" xfId="9151"/>
    <cellStyle name="___LH P62 Document RI-8-T12 Rev_18 03-06   Tang yong sheng_P58B Project Report 1.25New.03_LH Q77 Readiness v1.4.8 7 2" xfId="9152"/>
    <cellStyle name="___LH P62 Document RI-8-T12 Rev_18 03-06   Tang yong sheng_P58B Project Report 1.25New.03_LH Q77 Readiness v1.4.8 8" xfId="9153"/>
    <cellStyle name="___LH P62 Document RI-8-T12 Rev_18 03-06   Tang yong sheng_P58B Project Report 1.25New.03_LH Q77 Readiness v1.4.8 8 2" xfId="9154"/>
    <cellStyle name="___LH P62 Document RI-8-T12 Rev_18 03-06   Tang yong sheng_P58B Project Report 1.25New.03_LH Q77 Readiness v1.4.8 9" xfId="9155"/>
    <cellStyle name="___LH P62 Document RI-8-T12 Rev_18 03-06   Tang yong sheng_P58B Project Report 1.25New.03_Q37 Budget UPH120_2line Rev1d9" xfId="9156"/>
    <cellStyle name="___LH P62 Document RI-8-T12 Rev_18 03-06   Tang yong sheng_P58B Project Report 1.25New.03_Q37 Budget UPH120_2line Rev1d9 2" xfId="9157"/>
    <cellStyle name="___LH P62 Document RI-8-T12 Rev_18 03-06   Tang yong sheng_P58B Project Report 1.25New.03_Q37 Budget UPH120_2line Rev1d9 2 2" xfId="9158"/>
    <cellStyle name="___LH P62 Document RI-8-T12 Rev_18 03-06   Tang yong sheng_P58B Project Report 1.25New.03_Q37 Budget UPH120_2line Rev1d9 3" xfId="9159"/>
    <cellStyle name="___LH P62 Document RI-8-T12 Rev_18 03-06   Tang yong sheng_P58B Project Report 1.25New.03_Q37 Budget UPH120_2line Rev1d9 3 2" xfId="9160"/>
    <cellStyle name="___LH P62 Document RI-8-T12 Rev_18 03-06   Tang yong sheng_P58B Project Report 1.25New.03_Q37 Budget UPH120_2line Rev1d9 4" xfId="9161"/>
    <cellStyle name="___LH P62 Document RI-8-T12 Rev_18 03-06   Tang yong sheng_P58B Project Report 1.25New.03_Q37 Budget UPH120_2line Rev1d9 4 2" xfId="9162"/>
    <cellStyle name="___LH P62 Document RI-8-T12 Rev_18 03-06   Tang yong sheng_P58B Project Report 1.25New.03_Q37 Budget UPH120_2line Rev1d9 5" xfId="9163"/>
    <cellStyle name="___LH P62 Document RI-8-T12 Rev_18 03-06   Tang yong sheng_P58B Project Report 1.25New.03_Q37 Budget UPH120_2line Rev1d9 5 2" xfId="9164"/>
    <cellStyle name="___LH P62 Document RI-8-T12 Rev_18 03-06   Tang yong sheng_P58B Project Report 1.25New.03_Q37 Budget UPH120_2line Rev1d9 6" xfId="9165"/>
    <cellStyle name="___LH P62 Document RI-8-T12 Rev_18 03-06   Tang yong sheng_P58B Project Report 1.25New.03_Q37 Budget UPH120_2line Rev1d9 6 2" xfId="9166"/>
    <cellStyle name="___LH P62 Document RI-8-T12 Rev_18 03-06   Tang yong sheng_P58B Project Report 1.25New.03_Q37 Budget UPH120_2line Rev1d9 7" xfId="9167"/>
    <cellStyle name="___LH P62 Document RI-8-T12 Rev_18 03-06   Tang yong sheng_P58B Project Report 1.25New.03_Q37 Budget UPH120_2line Rev1d9 7 2" xfId="9168"/>
    <cellStyle name="___LH P62 Document RI-8-T12 Rev_18 03-06   Tang yong sheng_P58B Project Report 1.25New.03_Q37 Budget UPH120_2line Rev1d9 8" xfId="9169"/>
    <cellStyle name="___LH P62 Document RI-8-T12 Rev_18 03-06   Tang yong sheng_P58B Project Report 1.25New.03_Q37 Budget UPH120_2line Rev1d9 8 2" xfId="9170"/>
    <cellStyle name="___LH P62 Document RI-8-T12 Rev_18 03-06   Tang yong sheng_P58B Project Report 1.25New.03_Q37 Budget UPH120_2line Rev1d9 9" xfId="9171"/>
    <cellStyle name="___LH P62 Document RI-8-T12 Rev_18 03-06   Tang yong sheng_P58B Project Report 1.25New.03_Q37 Budget UPH120_2line Rev1d9_LH Q22 work book " xfId="9172"/>
    <cellStyle name="___LH P62 Document RI-8-T12 Rev_18 03-06   Tang yong sheng_P58B Project Report 1.25New.03_Q37 Budget UPH120_2line Rev1d9_LH Q22 work book  2" xfId="9173"/>
    <cellStyle name="___LH P62 Document RI-8-T12 Rev_18 03-06   Tang yong sheng_P58B Project Report 1.25New.03_Q37 Budget UPH120_2line Rev1d9_LH Q22 work book  2 2" xfId="9174"/>
    <cellStyle name="___LH P62 Document RI-8-T12 Rev_18 03-06   Tang yong sheng_P58B Project Report 1.25New.03_Q37 Budget UPH120_2line Rev1d9_LH Q22 work book  3" xfId="9175"/>
    <cellStyle name="___LH P62 Document RI-8-T12 Rev_18 03-06   Tang yong sheng_P58B Project Report 1.25New.03_Q37 Budget UPH120_2line Rev1d9_LH Q22 work book  3 2" xfId="9176"/>
    <cellStyle name="___LH P62 Document RI-8-T12 Rev_18 03-06   Tang yong sheng_P58B Project Report 1.25New.03_Q37 Budget UPH120_2line Rev1d9_LH Q22 work book  4" xfId="9177"/>
    <cellStyle name="___LH P62 Document RI-8-T12 Rev_18 03-06   Tang yong sheng_P58B Project Report 1.25New.03_Q37 Budget UPH120_2line Rev1d9_LH Q22 work book  4 2" xfId="9178"/>
    <cellStyle name="___LH P62 Document RI-8-T12 Rev_18 03-06   Tang yong sheng_P58B Project Report 1.25New.03_Q37 Budget UPH120_2line Rev1d9_LH Q22 work book  5" xfId="9179"/>
    <cellStyle name="___LH P62 Document RI-8-T12 Rev_18 03-06   Tang yong sheng_P58B Project Report 1.25New.03_Q37 Budget UPH120_2line Rev1d9_LH Q22 work book  5 2" xfId="9180"/>
    <cellStyle name="___LH P62 Document RI-8-T12 Rev_18 03-06   Tang yong sheng_P58B Project Report 1.25New.03_Q37 Budget UPH120_2line Rev1d9_LH Q22 work book  6" xfId="9181"/>
    <cellStyle name="___LH P62 Document RI-8-T12 Rev_18 03-06   Tang yong sheng_P58B Project Report 1.25New.03_Q37 Budget UPH120_2line Rev1d9_LH Q22 work book  6 2" xfId="9182"/>
    <cellStyle name="___LH P62 Document RI-8-T12 Rev_18 03-06   Tang yong sheng_P58B Project Report 1.25New.03_Q37 Budget UPH120_2line Rev1d9_LH Q22 work book  7" xfId="9183"/>
    <cellStyle name="___LH P62 Document RI-8-T12 Rev_18 03-06   Tang yong sheng_P58B Project Report 1.25New.03_Q37 Budget UPH120_2line Rev1d9_LH Q22 work book  7 2" xfId="9184"/>
    <cellStyle name="___LH P62 Document RI-8-T12 Rev_18 03-06   Tang yong sheng_P58B Project Report 1.25New.03_Q37 Budget UPH120_2line Rev1d9_LH Q22 work book  8" xfId="9185"/>
    <cellStyle name="___LH P62 Document RI-8-T12 Rev_18 03-06   Tang yong sheng_P58B Project Report 1.25New.03_Q37 Budget UPH120_2line Rev1d9_LH Q22 work book  8 2" xfId="9186"/>
    <cellStyle name="___LH P62 Document RI-8-T12 Rev_18 03-06   Tang yong sheng_P58B Project Report 1.25New.03_Q37 Budget UPH120_2line Rev1d9_LH Q22 work book  9" xfId="9187"/>
    <cellStyle name="___LH P62 Document RI-8-T12 Rev_18 03-06   Tang yong sheng_P58B Project Report 1.25New.03_Q37 Budget UPH120_2line Rev1d9_LH Q77 Readiness v1.4.8" xfId="9188"/>
    <cellStyle name="___LH P62 Document RI-8-T12 Rev_18 03-06   Tang yong sheng_P58B Project Report 1.25New.03_Q37 Budget UPH120_2line Rev1d9_LH Q77 Readiness v1.4.8 2" xfId="9189"/>
    <cellStyle name="___LH P62 Document RI-8-T12 Rev_18 03-06   Tang yong sheng_P58B Project Report 1.25New.03_Q37 Budget UPH120_2line Rev1d9_LH Q77 Readiness v1.4.8 2 2" xfId="9190"/>
    <cellStyle name="___LH P62 Document RI-8-T12 Rev_18 03-06   Tang yong sheng_P58B Project Report 1.25New.03_Q37 Budget UPH120_2line Rev1d9_LH Q77 Readiness v1.4.8 3" xfId="9191"/>
    <cellStyle name="___LH P62 Document RI-8-T12 Rev_18 03-06   Tang yong sheng_P58B Project Report 1.25New.03_Q37 Budget UPH120_2line Rev1d9_LH Q77 Readiness v1.4.8 3 2" xfId="9192"/>
    <cellStyle name="___LH P62 Document RI-8-T12 Rev_18 03-06   Tang yong sheng_P58B Project Report 1.25New.03_Q37 Budget UPH120_2line Rev1d9_LH Q77 Readiness v1.4.8 4" xfId="9193"/>
    <cellStyle name="___LH P62 Document RI-8-T12 Rev_18 03-06   Tang yong sheng_P58B Project Report 1.25New.03_Q37 Budget UPH120_2line Rev1d9_LH Q77 Readiness v1.4.8 4 2" xfId="9194"/>
    <cellStyle name="___LH P62 Document RI-8-T12 Rev_18 03-06   Tang yong sheng_P58B Project Report 1.25New.03_Q37 Budget UPH120_2line Rev1d9_LH Q77 Readiness v1.4.8 5" xfId="9195"/>
    <cellStyle name="___LH P62 Document RI-8-T12 Rev_18 03-06   Tang yong sheng_P58B Project Report 1.25New.03_Q37 Budget UPH120_2line Rev1d9_LH Q77 Readiness v1.4.8 5 2" xfId="9196"/>
    <cellStyle name="___LH P62 Document RI-8-T12 Rev_18 03-06   Tang yong sheng_P58B Project Report 1.25New.03_Q37 Budget UPH120_2line Rev1d9_LH Q77 Readiness v1.4.8 6" xfId="9197"/>
    <cellStyle name="___LH P62 Document RI-8-T12 Rev_18 03-06   Tang yong sheng_P58B Project Report 1.25New.03_Q37 Budget UPH120_2line Rev1d9_LH Q77 Readiness v1.4.8 6 2" xfId="9198"/>
    <cellStyle name="___LH P62 Document RI-8-T12 Rev_18 03-06   Tang yong sheng_P58B Project Report 1.25New.03_Q37 Budget UPH120_2line Rev1d9_LH Q77 Readiness v1.4.8 7" xfId="9199"/>
    <cellStyle name="___LH P62 Document RI-8-T12 Rev_18 03-06   Tang yong sheng_P58B Project Report 1.25New.03_Q37 Budget UPH120_2line Rev1d9_LH Q77 Readiness v1.4.8 7 2" xfId="9200"/>
    <cellStyle name="___LH P62 Document RI-8-T12 Rev_18 03-06   Tang yong sheng_P58B Project Report 1.25New.03_Q37 Budget UPH120_2line Rev1d9_LH Q77 Readiness v1.4.8 8" xfId="9201"/>
    <cellStyle name="___LH P62 Document RI-8-T12 Rev_18 03-06   Tang yong sheng_P58B Project Report 1.25New.03_Q37 Budget UPH120_2line Rev1d9_LH Q77 Readiness v1.4.8 8 2" xfId="9202"/>
    <cellStyle name="___LH P62 Document RI-8-T12 Rev_18 03-06   Tang yong sheng_P58B Project Report 1.25New.03_Q37 Budget UPH120_2line Rev1d9_LH Q77 Readiness v1.4.8 9" xfId="9203"/>
    <cellStyle name="___LH P62 Document RI-8-T12 Rev_18 03-06   Tang yong sheng_P58B Project Report 1.25New.03_Q37 Budget UPH120_2line Rev2d3" xfId="9204"/>
    <cellStyle name="___LH P62 Document RI-8-T12 Rev_18 03-06   Tang yong sheng_P58B Project Report 1.25New.03_Q37 Budget UPH120_2line Rev2d3 2" xfId="9205"/>
    <cellStyle name="___LH P62 Document RI-8-T12 Rev_18 03-06   Tang yong sheng_P58B Project Report 1.25New.03_Q37 Budget UPH120_2line Rev2d3 2 2" xfId="9206"/>
    <cellStyle name="___LH P62 Document RI-8-T12 Rev_18 03-06   Tang yong sheng_P58B Project Report 1.25New.03_Q37 Budget UPH120_2line Rev2d3 3" xfId="9207"/>
    <cellStyle name="___LH P62 Document RI-8-T12 Rev_18 03-06   Tang yong sheng_P58B Project Report 1.25New.03_Q37 Budget UPH120_2line Rev2d3 3 2" xfId="9208"/>
    <cellStyle name="___LH P62 Document RI-8-T12 Rev_18 03-06   Tang yong sheng_P58B Project Report 1.25New.03_Q37 Budget UPH120_2line Rev2d3 4" xfId="9209"/>
    <cellStyle name="___LH P62 Document RI-8-T12 Rev_18 03-06   Tang yong sheng_P58B Project Report 1.25New.03_Q37 Budget UPH120_2line Rev2d3 4 2" xfId="9210"/>
    <cellStyle name="___LH P62 Document RI-8-T12 Rev_18 03-06   Tang yong sheng_P58B Project Report 1.25New.03_Q37 Budget UPH120_2line Rev2d3 5" xfId="9211"/>
    <cellStyle name="___LH P62 Document RI-8-T12 Rev_18 03-06   Tang yong sheng_P58B Project Report 1.25New.03_Q37 Budget UPH120_2line Rev2d3 5 2" xfId="9212"/>
    <cellStyle name="___LH P62 Document RI-8-T12 Rev_18 03-06   Tang yong sheng_P58B Project Report 1.25New.03_Q37 Budget UPH120_2line Rev2d3 6" xfId="9213"/>
    <cellStyle name="___LH P62 Document RI-8-T12 Rev_18 03-06   Tang yong sheng_P58B Project Report 1.25New.03_Q37 Budget UPH120_2line Rev2d3 6 2" xfId="9214"/>
    <cellStyle name="___LH P62 Document RI-8-T12 Rev_18 03-06   Tang yong sheng_P58B Project Report 1.25New.03_Q37 Budget UPH120_2line Rev2d3 7" xfId="9215"/>
    <cellStyle name="___LH P62 Document RI-8-T12 Rev_18 03-06   Tang yong sheng_P58B Project Report 1.25New.03_Q37 Budget UPH120_2line Rev2d3 7 2" xfId="9216"/>
    <cellStyle name="___LH P62 Document RI-8-T12 Rev_18 03-06   Tang yong sheng_P58B Project Report 1.25New.03_Q37 Budget UPH120_2line Rev2d3 8" xfId="9217"/>
    <cellStyle name="___LH P62 Document RI-8-T12 Rev_18 03-06   Tang yong sheng_P58B Project Report 1.25New.03_Q37 Budget UPH120_2line Rev2d3 8 2" xfId="9218"/>
    <cellStyle name="___LH P62 Document RI-8-T12 Rev_18 03-06   Tang yong sheng_P58B Project Report 1.25New.03_Q37 Budget UPH120_2line Rev2d3 9" xfId="9219"/>
    <cellStyle name="___LH P62 Document RI-8-T12 Rev_18 03-06   Tang yong sheng_P58B Project Report 1.25New.03_Q37 Budget UPH120_2line Rev2d5" xfId="9220"/>
    <cellStyle name="___LH P62 Document RI-8-T12 Rev_18 03-06   Tang yong sheng_P58B Project Report 1.25New.03_Q37 Budget UPH120_2line Rev2d5 2" xfId="9221"/>
    <cellStyle name="___LH P62 Document RI-8-T12 Rev_18 03-06   Tang yong sheng_P58B Project Report 1.25New.03_Q37 Budget UPH120_2line Rev2d5 2 2" xfId="9222"/>
    <cellStyle name="___LH P62 Document RI-8-T12 Rev_18 03-06   Tang yong sheng_P58B Project Report 1.25New.03_Q37 Budget UPH120_2line Rev2d5 3" xfId="9223"/>
    <cellStyle name="___LH P62 Document RI-8-T12 Rev_18 03-06   Tang yong sheng_P58B Project Report 1.25New.03_Q37 Budget UPH120_2line Rev2d5 3 2" xfId="9224"/>
    <cellStyle name="___LH P62 Document RI-8-T12 Rev_18 03-06   Tang yong sheng_P58B Project Report 1.25New.03_Q37 Budget UPH120_2line Rev2d5 4" xfId="9225"/>
    <cellStyle name="___LH P62 Document RI-8-T12 Rev_18 03-06   Tang yong sheng_P58B Project Report 1.25New.03_Q37 Budget UPH120_2line Rev2d5 4 2" xfId="9226"/>
    <cellStyle name="___LH P62 Document RI-8-T12 Rev_18 03-06   Tang yong sheng_P58B Project Report 1.25New.03_Q37 Budget UPH120_2line Rev2d5 5" xfId="9227"/>
    <cellStyle name="___LH P62 Document RI-8-T12 Rev_18 03-06   Tang yong sheng_P58B Project Report 1.25New.03_Q37 Budget UPH120_2line Rev2d5 5 2" xfId="9228"/>
    <cellStyle name="___LH P62 Document RI-8-T12 Rev_18 03-06   Tang yong sheng_P58B Project Report 1.25New.03_Q37 Budget UPH120_2line Rev2d5 6" xfId="9229"/>
    <cellStyle name="___LH P62 Document RI-8-T12 Rev_18 03-06   Tang yong sheng_P58B Project Report 1.25New.03_Q37 Budget UPH120_2line Rev2d5 6 2" xfId="9230"/>
    <cellStyle name="___LH P62 Document RI-8-T12 Rev_18 03-06   Tang yong sheng_P58B Project Report 1.25New.03_Q37 Budget UPH120_2line Rev2d5 7" xfId="9231"/>
    <cellStyle name="___LH P62 Document RI-8-T12 Rev_18 03-06   Tang yong sheng_P58B Project Report 1.25New.03_Q37 Budget UPH120_2line Rev2d5 7 2" xfId="9232"/>
    <cellStyle name="___LH P62 Document RI-8-T12 Rev_18 03-06   Tang yong sheng_P58B Project Report 1.25New.03_Q37 Budget UPH120_2line Rev2d5 8" xfId="9233"/>
    <cellStyle name="___LH P62 Document RI-8-T12 Rev_18 03-06   Tang yong sheng_P58B Project Report 1.25New.03_Q37 Budget UPH120_2line Rev2d5 8 2" xfId="9234"/>
    <cellStyle name="___LH P62 Document RI-8-T12 Rev_18 03-06   Tang yong sheng_P58B Project Report 1.25New.03_Q37 Budget UPH120_2line Rev2d5 9" xfId="9235"/>
    <cellStyle name="___LH P62 Document RI-8-T12 Rev_18 03-06   Tang yong sheng_P58B Project Report 12.17" xfId="9236"/>
    <cellStyle name="___LH P62 Document RI-8-T12 Rev_18 03-06   Tang yong sheng_P58B Project Report 12.17 2" xfId="9237"/>
    <cellStyle name="___LH P62 Document RI-8-T12 Rev_18 03-06   Tang yong sheng_P58B Project Report 12.17 2 2" xfId="9238"/>
    <cellStyle name="___LH P62 Document RI-8-T12 Rev_18 03-06   Tang yong sheng_P58B Project Report 12.17 3" xfId="9239"/>
    <cellStyle name="___LH P62 Document RI-8-T12 Rev_18 03-06   Tang yong sheng_P58B Project Report 12.17 3 2" xfId="9240"/>
    <cellStyle name="___LH P62 Document RI-8-T12 Rev_18 03-06   Tang yong sheng_P58B Project Report 12.17 4" xfId="9241"/>
    <cellStyle name="___LH P62 Document RI-8-T12 Rev_18 03-06   Tang yong sheng_P58B Project Report 12.17 4 2" xfId="9242"/>
    <cellStyle name="___LH P62 Document RI-8-T12 Rev_18 03-06   Tang yong sheng_P58B Project Report 12.17 5" xfId="9243"/>
    <cellStyle name="___LH P62 Document RI-8-T12 Rev_18 03-06   Tang yong sheng_P58B Project Report 12.17 5 2" xfId="9244"/>
    <cellStyle name="___LH P62 Document RI-8-T12 Rev_18 03-06   Tang yong sheng_P58B Project Report 12.17 6" xfId="9245"/>
    <cellStyle name="___LH P62 Document RI-8-T12 Rev_18 03-06   Tang yong sheng_P58B Project Report 12.17 6 2" xfId="9246"/>
    <cellStyle name="___LH P62 Document RI-8-T12 Rev_18 03-06   Tang yong sheng_P58B Project Report 12.17 7" xfId="9247"/>
    <cellStyle name="___LH P62 Document RI-8-T12 Rev_18 03-06   Tang yong sheng_P58B Project Report 12.17 7 2" xfId="9248"/>
    <cellStyle name="___LH P62 Document RI-8-T12 Rev_18 03-06   Tang yong sheng_P58B Project Report 12.17 8" xfId="9249"/>
    <cellStyle name="___LH P62 Document RI-8-T12 Rev_18 03-06   Tang yong sheng_P58B Project Report 12.17 8 2" xfId="9250"/>
    <cellStyle name="___LH P62 Document RI-8-T12 Rev_18 03-06   Tang yong sheng_P58B Project Report 12.17 9" xfId="9251"/>
    <cellStyle name="___LH P62 Document RI-8-T12 Rev_18 03-06   Tang yong sheng_P58B Project Report 12.17_LH Q22 work book " xfId="9252"/>
    <cellStyle name="___LH P62 Document RI-8-T12 Rev_18 03-06   Tang yong sheng_P58B Project Report 12.17_LH Q22 work book  2" xfId="9253"/>
    <cellStyle name="___LH P62 Document RI-8-T12 Rev_18 03-06   Tang yong sheng_P58B Project Report 12.17_LH Q22 work book  2 2" xfId="9254"/>
    <cellStyle name="___LH P62 Document RI-8-T12 Rev_18 03-06   Tang yong sheng_P58B Project Report 12.17_LH Q22 work book  3" xfId="9255"/>
    <cellStyle name="___LH P62 Document RI-8-T12 Rev_18 03-06   Tang yong sheng_P58B Project Report 12.17_LH Q22 work book  3 2" xfId="9256"/>
    <cellStyle name="___LH P62 Document RI-8-T12 Rev_18 03-06   Tang yong sheng_P58B Project Report 12.17_LH Q22 work book  4" xfId="9257"/>
    <cellStyle name="___LH P62 Document RI-8-T12 Rev_18 03-06   Tang yong sheng_P58B Project Report 12.17_LH Q22 work book  4 2" xfId="9258"/>
    <cellStyle name="___LH P62 Document RI-8-T12 Rev_18 03-06   Tang yong sheng_P58B Project Report 12.17_LH Q22 work book  5" xfId="9259"/>
    <cellStyle name="___LH P62 Document RI-8-T12 Rev_18 03-06   Tang yong sheng_P58B Project Report 12.17_LH Q22 work book  5 2" xfId="9260"/>
    <cellStyle name="___LH P62 Document RI-8-T12 Rev_18 03-06   Tang yong sheng_P58B Project Report 12.17_LH Q22 work book  6" xfId="9261"/>
    <cellStyle name="___LH P62 Document RI-8-T12 Rev_18 03-06   Tang yong sheng_P58B Project Report 12.17_LH Q22 work book  6 2" xfId="9262"/>
    <cellStyle name="___LH P62 Document RI-8-T12 Rev_18 03-06   Tang yong sheng_P58B Project Report 12.17_LH Q22 work book  7" xfId="9263"/>
    <cellStyle name="___LH P62 Document RI-8-T12 Rev_18 03-06   Tang yong sheng_P58B Project Report 12.17_LH Q22 work book  7 2" xfId="9264"/>
    <cellStyle name="___LH P62 Document RI-8-T12 Rev_18 03-06   Tang yong sheng_P58B Project Report 12.17_LH Q22 work book  8" xfId="9265"/>
    <cellStyle name="___LH P62 Document RI-8-T12 Rev_18 03-06   Tang yong sheng_P58B Project Report 12.17_LH Q22 work book  8 2" xfId="9266"/>
    <cellStyle name="___LH P62 Document RI-8-T12 Rev_18 03-06   Tang yong sheng_P58B Project Report 12.17_LH Q22 work book  9" xfId="9267"/>
    <cellStyle name="___LH P62 Document RI-8-T12 Rev_18 03-06   Tang yong sheng_P58B Project Report 12.17_LH Q77 Readiness v1.4.8" xfId="9268"/>
    <cellStyle name="___LH P62 Document RI-8-T12 Rev_18 03-06   Tang yong sheng_P58B Project Report 12.17_LH Q77 Readiness v1.4.8 2" xfId="9269"/>
    <cellStyle name="___LH P62 Document RI-8-T12 Rev_18 03-06   Tang yong sheng_P58B Project Report 12.17_LH Q77 Readiness v1.4.8 2 2" xfId="9270"/>
    <cellStyle name="___LH P62 Document RI-8-T12 Rev_18 03-06   Tang yong sheng_P58B Project Report 12.17_LH Q77 Readiness v1.4.8 3" xfId="9271"/>
    <cellStyle name="___LH P62 Document RI-8-T12 Rev_18 03-06   Tang yong sheng_P58B Project Report 12.17_LH Q77 Readiness v1.4.8 3 2" xfId="9272"/>
    <cellStyle name="___LH P62 Document RI-8-T12 Rev_18 03-06   Tang yong sheng_P58B Project Report 12.17_LH Q77 Readiness v1.4.8 4" xfId="9273"/>
    <cellStyle name="___LH P62 Document RI-8-T12 Rev_18 03-06   Tang yong sheng_P58B Project Report 12.17_LH Q77 Readiness v1.4.8 4 2" xfId="9274"/>
    <cellStyle name="___LH P62 Document RI-8-T12 Rev_18 03-06   Tang yong sheng_P58B Project Report 12.17_LH Q77 Readiness v1.4.8 5" xfId="9275"/>
    <cellStyle name="___LH P62 Document RI-8-T12 Rev_18 03-06   Tang yong sheng_P58B Project Report 12.17_LH Q77 Readiness v1.4.8 5 2" xfId="9276"/>
    <cellStyle name="___LH P62 Document RI-8-T12 Rev_18 03-06   Tang yong sheng_P58B Project Report 12.17_LH Q77 Readiness v1.4.8 6" xfId="9277"/>
    <cellStyle name="___LH P62 Document RI-8-T12 Rev_18 03-06   Tang yong sheng_P58B Project Report 12.17_LH Q77 Readiness v1.4.8 6 2" xfId="9278"/>
    <cellStyle name="___LH P62 Document RI-8-T12 Rev_18 03-06   Tang yong sheng_P58B Project Report 12.17_LH Q77 Readiness v1.4.8 7" xfId="9279"/>
    <cellStyle name="___LH P62 Document RI-8-T12 Rev_18 03-06   Tang yong sheng_P58B Project Report 12.17_LH Q77 Readiness v1.4.8 7 2" xfId="9280"/>
    <cellStyle name="___LH P62 Document RI-8-T12 Rev_18 03-06   Tang yong sheng_P58B Project Report 12.17_LH Q77 Readiness v1.4.8 8" xfId="9281"/>
    <cellStyle name="___LH P62 Document RI-8-T12 Rev_18 03-06   Tang yong sheng_P58B Project Report 12.17_LH Q77 Readiness v1.4.8 8 2" xfId="9282"/>
    <cellStyle name="___LH P62 Document RI-8-T12 Rev_18 03-06   Tang yong sheng_P58B Project Report 12.17_LH Q77 Readiness v1.4.8 9" xfId="9283"/>
    <cellStyle name="___LH P62 Document RI-8-T12 Rev_18 03-06   Tang yong sheng_P58B Project Report 12.17_Q37 Budget UPH120_2line Rev1d9" xfId="9284"/>
    <cellStyle name="___LH P62 Document RI-8-T12 Rev_18 03-06   Tang yong sheng_P58B Project Report 12.17_Q37 Budget UPH120_2line Rev1d9 2" xfId="9285"/>
    <cellStyle name="___LH P62 Document RI-8-T12 Rev_18 03-06   Tang yong sheng_P58B Project Report 12.17_Q37 Budget UPH120_2line Rev1d9 2 2" xfId="9286"/>
    <cellStyle name="___LH P62 Document RI-8-T12 Rev_18 03-06   Tang yong sheng_P58B Project Report 12.17_Q37 Budget UPH120_2line Rev1d9 3" xfId="9287"/>
    <cellStyle name="___LH P62 Document RI-8-T12 Rev_18 03-06   Tang yong sheng_P58B Project Report 12.17_Q37 Budget UPH120_2line Rev1d9 3 2" xfId="9288"/>
    <cellStyle name="___LH P62 Document RI-8-T12 Rev_18 03-06   Tang yong sheng_P58B Project Report 12.17_Q37 Budget UPH120_2line Rev1d9 4" xfId="9289"/>
    <cellStyle name="___LH P62 Document RI-8-T12 Rev_18 03-06   Tang yong sheng_P58B Project Report 12.17_Q37 Budget UPH120_2line Rev1d9 4 2" xfId="9290"/>
    <cellStyle name="___LH P62 Document RI-8-T12 Rev_18 03-06   Tang yong sheng_P58B Project Report 12.17_Q37 Budget UPH120_2line Rev1d9 5" xfId="9291"/>
    <cellStyle name="___LH P62 Document RI-8-T12 Rev_18 03-06   Tang yong sheng_P58B Project Report 12.17_Q37 Budget UPH120_2line Rev1d9 5 2" xfId="9292"/>
    <cellStyle name="___LH P62 Document RI-8-T12 Rev_18 03-06   Tang yong sheng_P58B Project Report 12.17_Q37 Budget UPH120_2line Rev1d9 6" xfId="9293"/>
    <cellStyle name="___LH P62 Document RI-8-T12 Rev_18 03-06   Tang yong sheng_P58B Project Report 12.17_Q37 Budget UPH120_2line Rev1d9 6 2" xfId="9294"/>
    <cellStyle name="___LH P62 Document RI-8-T12 Rev_18 03-06   Tang yong sheng_P58B Project Report 12.17_Q37 Budget UPH120_2line Rev1d9 7" xfId="9295"/>
    <cellStyle name="___LH P62 Document RI-8-T12 Rev_18 03-06   Tang yong sheng_P58B Project Report 12.17_Q37 Budget UPH120_2line Rev1d9 7 2" xfId="9296"/>
    <cellStyle name="___LH P62 Document RI-8-T12 Rev_18 03-06   Tang yong sheng_P58B Project Report 12.17_Q37 Budget UPH120_2line Rev1d9 8" xfId="9297"/>
    <cellStyle name="___LH P62 Document RI-8-T12 Rev_18 03-06   Tang yong sheng_P58B Project Report 12.17_Q37 Budget UPH120_2line Rev1d9 8 2" xfId="9298"/>
    <cellStyle name="___LH P62 Document RI-8-T12 Rev_18 03-06   Tang yong sheng_P58B Project Report 12.17_Q37 Budget UPH120_2line Rev1d9 9" xfId="9299"/>
    <cellStyle name="___LH P62 Document RI-8-T12 Rev_18 03-06   Tang yong sheng_P58B Project Report 12.17_Q37 Budget UPH120_2line Rev1d9_LH Q22 work book " xfId="9300"/>
    <cellStyle name="___LH P62 Document RI-8-T12 Rev_18 03-06   Tang yong sheng_P58B Project Report 12.17_Q37 Budget UPH120_2line Rev1d9_LH Q22 work book  2" xfId="9301"/>
    <cellStyle name="___LH P62 Document RI-8-T12 Rev_18 03-06   Tang yong sheng_P58B Project Report 12.17_Q37 Budget UPH120_2line Rev1d9_LH Q22 work book  2 2" xfId="9302"/>
    <cellStyle name="___LH P62 Document RI-8-T12 Rev_18 03-06   Tang yong sheng_P58B Project Report 12.17_Q37 Budget UPH120_2line Rev1d9_LH Q22 work book  3" xfId="9303"/>
    <cellStyle name="___LH P62 Document RI-8-T12 Rev_18 03-06   Tang yong sheng_P58B Project Report 12.17_Q37 Budget UPH120_2line Rev1d9_LH Q22 work book  3 2" xfId="9304"/>
    <cellStyle name="___LH P62 Document RI-8-T12 Rev_18 03-06   Tang yong sheng_P58B Project Report 12.17_Q37 Budget UPH120_2line Rev1d9_LH Q22 work book  4" xfId="9305"/>
    <cellStyle name="___LH P62 Document RI-8-T12 Rev_18 03-06   Tang yong sheng_P58B Project Report 12.17_Q37 Budget UPH120_2line Rev1d9_LH Q22 work book  4 2" xfId="9306"/>
    <cellStyle name="___LH P62 Document RI-8-T12 Rev_18 03-06   Tang yong sheng_P58B Project Report 12.17_Q37 Budget UPH120_2line Rev1d9_LH Q22 work book  5" xfId="9307"/>
    <cellStyle name="___LH P62 Document RI-8-T12 Rev_18 03-06   Tang yong sheng_P58B Project Report 12.17_Q37 Budget UPH120_2line Rev1d9_LH Q22 work book  5 2" xfId="9308"/>
    <cellStyle name="___LH P62 Document RI-8-T12 Rev_18 03-06   Tang yong sheng_P58B Project Report 12.17_Q37 Budget UPH120_2line Rev1d9_LH Q22 work book  6" xfId="9309"/>
    <cellStyle name="___LH P62 Document RI-8-T12 Rev_18 03-06   Tang yong sheng_P58B Project Report 12.17_Q37 Budget UPH120_2line Rev1d9_LH Q22 work book  6 2" xfId="9310"/>
    <cellStyle name="___LH P62 Document RI-8-T12 Rev_18 03-06   Tang yong sheng_P58B Project Report 12.17_Q37 Budget UPH120_2line Rev1d9_LH Q22 work book  7" xfId="9311"/>
    <cellStyle name="___LH P62 Document RI-8-T12 Rev_18 03-06   Tang yong sheng_P58B Project Report 12.17_Q37 Budget UPH120_2line Rev1d9_LH Q22 work book  7 2" xfId="9312"/>
    <cellStyle name="___LH P62 Document RI-8-T12 Rev_18 03-06   Tang yong sheng_P58B Project Report 12.17_Q37 Budget UPH120_2line Rev1d9_LH Q22 work book  8" xfId="9313"/>
    <cellStyle name="___LH P62 Document RI-8-T12 Rev_18 03-06   Tang yong sheng_P58B Project Report 12.17_Q37 Budget UPH120_2line Rev1d9_LH Q22 work book  8 2" xfId="9314"/>
    <cellStyle name="___LH P62 Document RI-8-T12 Rev_18 03-06   Tang yong sheng_P58B Project Report 12.17_Q37 Budget UPH120_2line Rev1d9_LH Q22 work book  9" xfId="9315"/>
    <cellStyle name="___LH P62 Document RI-8-T12 Rev_18 03-06   Tang yong sheng_P58B Project Report 12.17_Q37 Budget UPH120_2line Rev1d9_LH Q77 Readiness v1.4.8" xfId="9316"/>
    <cellStyle name="___LH P62 Document RI-8-T12 Rev_18 03-06   Tang yong sheng_P58B Project Report 12.17_Q37 Budget UPH120_2line Rev1d9_LH Q77 Readiness v1.4.8 2" xfId="9317"/>
    <cellStyle name="___LH P62 Document RI-8-T12 Rev_18 03-06   Tang yong sheng_P58B Project Report 12.17_Q37 Budget UPH120_2line Rev1d9_LH Q77 Readiness v1.4.8 2 2" xfId="9318"/>
    <cellStyle name="___LH P62 Document RI-8-T12 Rev_18 03-06   Tang yong sheng_P58B Project Report 12.17_Q37 Budget UPH120_2line Rev1d9_LH Q77 Readiness v1.4.8 3" xfId="9319"/>
    <cellStyle name="___LH P62 Document RI-8-T12 Rev_18 03-06   Tang yong sheng_P58B Project Report 12.17_Q37 Budget UPH120_2line Rev1d9_LH Q77 Readiness v1.4.8 3 2" xfId="9320"/>
    <cellStyle name="___LH P62 Document RI-8-T12 Rev_18 03-06   Tang yong sheng_P58B Project Report 12.17_Q37 Budget UPH120_2line Rev1d9_LH Q77 Readiness v1.4.8 4" xfId="9321"/>
    <cellStyle name="___LH P62 Document RI-8-T12 Rev_18 03-06   Tang yong sheng_P58B Project Report 12.17_Q37 Budget UPH120_2line Rev1d9_LH Q77 Readiness v1.4.8 4 2" xfId="9322"/>
    <cellStyle name="___LH P62 Document RI-8-T12 Rev_18 03-06   Tang yong sheng_P58B Project Report 12.17_Q37 Budget UPH120_2line Rev1d9_LH Q77 Readiness v1.4.8 5" xfId="9323"/>
    <cellStyle name="___LH P62 Document RI-8-T12 Rev_18 03-06   Tang yong sheng_P58B Project Report 12.17_Q37 Budget UPH120_2line Rev1d9_LH Q77 Readiness v1.4.8 5 2" xfId="9324"/>
    <cellStyle name="___LH P62 Document RI-8-T12 Rev_18 03-06   Tang yong sheng_P58B Project Report 12.17_Q37 Budget UPH120_2line Rev1d9_LH Q77 Readiness v1.4.8 6" xfId="9325"/>
    <cellStyle name="___LH P62 Document RI-8-T12 Rev_18 03-06   Tang yong sheng_P58B Project Report 12.17_Q37 Budget UPH120_2line Rev1d9_LH Q77 Readiness v1.4.8 6 2" xfId="9326"/>
    <cellStyle name="___LH P62 Document RI-8-T12 Rev_18 03-06   Tang yong sheng_P58B Project Report 12.17_Q37 Budget UPH120_2line Rev1d9_LH Q77 Readiness v1.4.8 7" xfId="9327"/>
    <cellStyle name="___LH P62 Document RI-8-T12 Rev_18 03-06   Tang yong sheng_P58B Project Report 12.17_Q37 Budget UPH120_2line Rev1d9_LH Q77 Readiness v1.4.8 7 2" xfId="9328"/>
    <cellStyle name="___LH P62 Document RI-8-T12 Rev_18 03-06   Tang yong sheng_P58B Project Report 12.17_Q37 Budget UPH120_2line Rev1d9_LH Q77 Readiness v1.4.8 8" xfId="9329"/>
    <cellStyle name="___LH P62 Document RI-8-T12 Rev_18 03-06   Tang yong sheng_P58B Project Report 12.17_Q37 Budget UPH120_2line Rev1d9_LH Q77 Readiness v1.4.8 8 2" xfId="9330"/>
    <cellStyle name="___LH P62 Document RI-8-T12 Rev_18 03-06   Tang yong sheng_P58B Project Report 12.17_Q37 Budget UPH120_2line Rev1d9_LH Q77 Readiness v1.4.8 9" xfId="9331"/>
    <cellStyle name="___LH P62 Document RI-8-T12 Rev_18 03-06   Tang yong sheng_P58B Project Report 12.17_Q37 Budget UPH120_2line Rev2d3" xfId="9332"/>
    <cellStyle name="___LH P62 Document RI-8-T12 Rev_18 03-06   Tang yong sheng_P58B Project Report 12.17_Q37 Budget UPH120_2line Rev2d3 2" xfId="9333"/>
    <cellStyle name="___LH P62 Document RI-8-T12 Rev_18 03-06   Tang yong sheng_P58B Project Report 12.17_Q37 Budget UPH120_2line Rev2d3 2 2" xfId="9334"/>
    <cellStyle name="___LH P62 Document RI-8-T12 Rev_18 03-06   Tang yong sheng_P58B Project Report 12.17_Q37 Budget UPH120_2line Rev2d3 3" xfId="9335"/>
    <cellStyle name="___LH P62 Document RI-8-T12 Rev_18 03-06   Tang yong sheng_P58B Project Report 12.17_Q37 Budget UPH120_2line Rev2d3 3 2" xfId="9336"/>
    <cellStyle name="___LH P62 Document RI-8-T12 Rev_18 03-06   Tang yong sheng_P58B Project Report 12.17_Q37 Budget UPH120_2line Rev2d3 4" xfId="9337"/>
    <cellStyle name="___LH P62 Document RI-8-T12 Rev_18 03-06   Tang yong sheng_P58B Project Report 12.17_Q37 Budget UPH120_2line Rev2d3 4 2" xfId="9338"/>
    <cellStyle name="___LH P62 Document RI-8-T12 Rev_18 03-06   Tang yong sheng_P58B Project Report 12.17_Q37 Budget UPH120_2line Rev2d3 5" xfId="9339"/>
    <cellStyle name="___LH P62 Document RI-8-T12 Rev_18 03-06   Tang yong sheng_P58B Project Report 12.17_Q37 Budget UPH120_2line Rev2d3 5 2" xfId="9340"/>
    <cellStyle name="___LH P62 Document RI-8-T12 Rev_18 03-06   Tang yong sheng_P58B Project Report 12.17_Q37 Budget UPH120_2line Rev2d3 6" xfId="9341"/>
    <cellStyle name="___LH P62 Document RI-8-T12 Rev_18 03-06   Tang yong sheng_P58B Project Report 12.17_Q37 Budget UPH120_2line Rev2d3 6 2" xfId="9342"/>
    <cellStyle name="___LH P62 Document RI-8-T12 Rev_18 03-06   Tang yong sheng_P58B Project Report 12.17_Q37 Budget UPH120_2line Rev2d3 7" xfId="9343"/>
    <cellStyle name="___LH P62 Document RI-8-T12 Rev_18 03-06   Tang yong sheng_P58B Project Report 12.17_Q37 Budget UPH120_2line Rev2d3 7 2" xfId="9344"/>
    <cellStyle name="___LH P62 Document RI-8-T12 Rev_18 03-06   Tang yong sheng_P58B Project Report 12.17_Q37 Budget UPH120_2line Rev2d3 8" xfId="9345"/>
    <cellStyle name="___LH P62 Document RI-8-T12 Rev_18 03-06   Tang yong sheng_P58B Project Report 12.17_Q37 Budget UPH120_2line Rev2d3 8 2" xfId="9346"/>
    <cellStyle name="___LH P62 Document RI-8-T12 Rev_18 03-06   Tang yong sheng_P58B Project Report 12.17_Q37 Budget UPH120_2line Rev2d3 9" xfId="9347"/>
    <cellStyle name="___LH P62 Document RI-8-T12 Rev_18 03-06   Tang yong sheng_P58B Project Report 12.17_Q37 Budget UPH120_2line Rev2d5" xfId="9348"/>
    <cellStyle name="___LH P62 Document RI-8-T12 Rev_18 03-06   Tang yong sheng_P58B Project Report 12.17_Q37 Budget UPH120_2line Rev2d5 2" xfId="9349"/>
    <cellStyle name="___LH P62 Document RI-8-T12 Rev_18 03-06   Tang yong sheng_P58B Project Report 12.17_Q37 Budget UPH120_2line Rev2d5 2 2" xfId="9350"/>
    <cellStyle name="___LH P62 Document RI-8-T12 Rev_18 03-06   Tang yong sheng_P58B Project Report 12.17_Q37 Budget UPH120_2line Rev2d5 3" xfId="9351"/>
    <cellStyle name="___LH P62 Document RI-8-T12 Rev_18 03-06   Tang yong sheng_P58B Project Report 12.17_Q37 Budget UPH120_2line Rev2d5 3 2" xfId="9352"/>
    <cellStyle name="___LH P62 Document RI-8-T12 Rev_18 03-06   Tang yong sheng_P58B Project Report 12.17_Q37 Budget UPH120_2line Rev2d5 4" xfId="9353"/>
    <cellStyle name="___LH P62 Document RI-8-T12 Rev_18 03-06   Tang yong sheng_P58B Project Report 12.17_Q37 Budget UPH120_2line Rev2d5 4 2" xfId="9354"/>
    <cellStyle name="___LH P62 Document RI-8-T12 Rev_18 03-06   Tang yong sheng_P58B Project Report 12.17_Q37 Budget UPH120_2line Rev2d5 5" xfId="9355"/>
    <cellStyle name="___LH P62 Document RI-8-T12 Rev_18 03-06   Tang yong sheng_P58B Project Report 12.17_Q37 Budget UPH120_2line Rev2d5 5 2" xfId="9356"/>
    <cellStyle name="___LH P62 Document RI-8-T12 Rev_18 03-06   Tang yong sheng_P58B Project Report 12.17_Q37 Budget UPH120_2line Rev2d5 6" xfId="9357"/>
    <cellStyle name="___LH P62 Document RI-8-T12 Rev_18 03-06   Tang yong sheng_P58B Project Report 12.17_Q37 Budget UPH120_2line Rev2d5 6 2" xfId="9358"/>
    <cellStyle name="___LH P62 Document RI-8-T12 Rev_18 03-06   Tang yong sheng_P58B Project Report 12.17_Q37 Budget UPH120_2line Rev2d5 7" xfId="9359"/>
    <cellStyle name="___LH P62 Document RI-8-T12 Rev_18 03-06   Tang yong sheng_P58B Project Report 12.17_Q37 Budget UPH120_2line Rev2d5 7 2" xfId="9360"/>
    <cellStyle name="___LH P62 Document RI-8-T12 Rev_18 03-06   Tang yong sheng_P58B Project Report 12.17_Q37 Budget UPH120_2line Rev2d5 8" xfId="9361"/>
    <cellStyle name="___LH P62 Document RI-8-T12 Rev_18 03-06   Tang yong sheng_P58B Project Report 12.17_Q37 Budget UPH120_2line Rev2d5 8 2" xfId="9362"/>
    <cellStyle name="___LH P62 Document RI-8-T12 Rev_18 03-06   Tang yong sheng_P58B Project Report 12.17_Q37 Budget UPH120_2line Rev2d5 9" xfId="9363"/>
    <cellStyle name="___LH P62 Document RI-8-T12 Rev_18 03-06   Tang yong sheng_P58B PVT  Engineering Preparation" xfId="9364"/>
    <cellStyle name="___LH P62 Document RI-8-T12 Rev_18 03-06   Tang yong sheng_P58B PVT  Engineering Preparation 2" xfId="9365"/>
    <cellStyle name="___LH P62 Document RI-8-T12 Rev_18 03-06   Tang yong sheng_P58B PVT  Engineering Preparation 2 2" xfId="9366"/>
    <cellStyle name="___LH P62 Document RI-8-T12 Rev_18 03-06   Tang yong sheng_P58B PVT  Engineering Preparation 3" xfId="9367"/>
    <cellStyle name="___LH P62 Document RI-8-T12 Rev_18 03-06   Tang yong sheng_P58B PVT  Engineering Preparation 3 2" xfId="9368"/>
    <cellStyle name="___LH P62 Document RI-8-T12 Rev_18 03-06   Tang yong sheng_P58B PVT  Engineering Preparation 4" xfId="9369"/>
    <cellStyle name="___LH P62 Document RI-8-T12 Rev_18 03-06   Tang yong sheng_P58B PVT  Engineering Preparation 4 2" xfId="9370"/>
    <cellStyle name="___LH P62 Document RI-8-T12 Rev_18 03-06   Tang yong sheng_P58B PVT  Engineering Preparation 5" xfId="9371"/>
    <cellStyle name="___LH P62 Document RI-8-T12 Rev_18 03-06   Tang yong sheng_P58B PVT  Engineering Preparation 5 2" xfId="9372"/>
    <cellStyle name="___LH P62 Document RI-8-T12 Rev_18 03-06   Tang yong sheng_P58B PVT  Engineering Preparation 6" xfId="9373"/>
    <cellStyle name="___LH P62 Document RI-8-T12 Rev_18 03-06   Tang yong sheng_P58B PVT  Engineering Preparation 6 2" xfId="9374"/>
    <cellStyle name="___LH P62 Document RI-8-T12 Rev_18 03-06   Tang yong sheng_P58B PVT  Engineering Preparation 7" xfId="9375"/>
    <cellStyle name="___LH P62 Document RI-8-T12 Rev_18 03-06   Tang yong sheng_P58B PVT  Engineering Preparation 7 2" xfId="9376"/>
    <cellStyle name="___LH P62 Document RI-8-T12 Rev_18 03-06   Tang yong sheng_P58B PVT  Engineering Preparation 8" xfId="9377"/>
    <cellStyle name="___LH P62 Document RI-8-T12 Rev_18 03-06   Tang yong sheng_P58B PVT  Engineering Preparation 8 2" xfId="9378"/>
    <cellStyle name="___LH P62 Document RI-8-T12 Rev_18 03-06   Tang yong sheng_P58B PVT  Engineering Preparation 9" xfId="9379"/>
    <cellStyle name="___LH P62 Document RI-8-T12 Rev_18 03-06   Tang yong sheng_P58B PVT  Engineering Preparation_LH Q22 work book " xfId="9380"/>
    <cellStyle name="___LH P62 Document RI-8-T12 Rev_18 03-06   Tang yong sheng_P58B PVT  Engineering Preparation_LH Q22 work book  2" xfId="9381"/>
    <cellStyle name="___LH P62 Document RI-8-T12 Rev_18 03-06   Tang yong sheng_P58B PVT  Engineering Preparation_LH Q22 work book  2 2" xfId="9382"/>
    <cellStyle name="___LH P62 Document RI-8-T12 Rev_18 03-06   Tang yong sheng_P58B PVT  Engineering Preparation_LH Q22 work book  3" xfId="9383"/>
    <cellStyle name="___LH P62 Document RI-8-T12 Rev_18 03-06   Tang yong sheng_P58B PVT  Engineering Preparation_LH Q22 work book  3 2" xfId="9384"/>
    <cellStyle name="___LH P62 Document RI-8-T12 Rev_18 03-06   Tang yong sheng_P58B PVT  Engineering Preparation_LH Q22 work book  4" xfId="9385"/>
    <cellStyle name="___LH P62 Document RI-8-T12 Rev_18 03-06   Tang yong sheng_P58B PVT  Engineering Preparation_LH Q22 work book  4 2" xfId="9386"/>
    <cellStyle name="___LH P62 Document RI-8-T12 Rev_18 03-06   Tang yong sheng_P58B PVT  Engineering Preparation_LH Q22 work book  5" xfId="9387"/>
    <cellStyle name="___LH P62 Document RI-8-T12 Rev_18 03-06   Tang yong sheng_P58B PVT  Engineering Preparation_LH Q22 work book  5 2" xfId="9388"/>
    <cellStyle name="___LH P62 Document RI-8-T12 Rev_18 03-06   Tang yong sheng_P58B PVT  Engineering Preparation_LH Q22 work book  6" xfId="9389"/>
    <cellStyle name="___LH P62 Document RI-8-T12 Rev_18 03-06   Tang yong sheng_P58B PVT  Engineering Preparation_LH Q22 work book  6 2" xfId="9390"/>
    <cellStyle name="___LH P62 Document RI-8-T12 Rev_18 03-06   Tang yong sheng_P58B PVT  Engineering Preparation_LH Q22 work book  7" xfId="9391"/>
    <cellStyle name="___LH P62 Document RI-8-T12 Rev_18 03-06   Tang yong sheng_P58B PVT  Engineering Preparation_LH Q22 work book  7 2" xfId="9392"/>
    <cellStyle name="___LH P62 Document RI-8-T12 Rev_18 03-06   Tang yong sheng_P58B PVT  Engineering Preparation_LH Q22 work book  8" xfId="9393"/>
    <cellStyle name="___LH P62 Document RI-8-T12 Rev_18 03-06   Tang yong sheng_P58B PVT  Engineering Preparation_LH Q22 work book  8 2" xfId="9394"/>
    <cellStyle name="___LH P62 Document RI-8-T12 Rev_18 03-06   Tang yong sheng_P58B PVT  Engineering Preparation_LH Q22 work book  9" xfId="9395"/>
    <cellStyle name="___LH P62 Document RI-8-T12 Rev_18 03-06   Tang yong sheng_P58B PVT  Engineering Preparation_LH Q77 Readiness v1.4.8" xfId="9396"/>
    <cellStyle name="___LH P62 Document RI-8-T12 Rev_18 03-06   Tang yong sheng_P58B PVT  Engineering Preparation_LH Q77 Readiness v1.4.8 2" xfId="9397"/>
    <cellStyle name="___LH P62 Document RI-8-T12 Rev_18 03-06   Tang yong sheng_P58B PVT  Engineering Preparation_LH Q77 Readiness v1.4.8 2 2" xfId="9398"/>
    <cellStyle name="___LH P62 Document RI-8-T12 Rev_18 03-06   Tang yong sheng_P58B PVT  Engineering Preparation_LH Q77 Readiness v1.4.8 3" xfId="9399"/>
    <cellStyle name="___LH P62 Document RI-8-T12 Rev_18 03-06   Tang yong sheng_P58B PVT  Engineering Preparation_LH Q77 Readiness v1.4.8 3 2" xfId="9400"/>
    <cellStyle name="___LH P62 Document RI-8-T12 Rev_18 03-06   Tang yong sheng_P58B PVT  Engineering Preparation_LH Q77 Readiness v1.4.8 4" xfId="9401"/>
    <cellStyle name="___LH P62 Document RI-8-T12 Rev_18 03-06   Tang yong sheng_P58B PVT  Engineering Preparation_LH Q77 Readiness v1.4.8 4 2" xfId="9402"/>
    <cellStyle name="___LH P62 Document RI-8-T12 Rev_18 03-06   Tang yong sheng_P58B PVT  Engineering Preparation_LH Q77 Readiness v1.4.8 5" xfId="9403"/>
    <cellStyle name="___LH P62 Document RI-8-T12 Rev_18 03-06   Tang yong sheng_P58B PVT  Engineering Preparation_LH Q77 Readiness v1.4.8 5 2" xfId="9404"/>
    <cellStyle name="___LH P62 Document RI-8-T12 Rev_18 03-06   Tang yong sheng_P58B PVT  Engineering Preparation_LH Q77 Readiness v1.4.8 6" xfId="9405"/>
    <cellStyle name="___LH P62 Document RI-8-T12 Rev_18 03-06   Tang yong sheng_P58B PVT  Engineering Preparation_LH Q77 Readiness v1.4.8 6 2" xfId="9406"/>
    <cellStyle name="___LH P62 Document RI-8-T12 Rev_18 03-06   Tang yong sheng_P58B PVT  Engineering Preparation_LH Q77 Readiness v1.4.8 7" xfId="9407"/>
    <cellStyle name="___LH P62 Document RI-8-T12 Rev_18 03-06   Tang yong sheng_P58B PVT  Engineering Preparation_LH Q77 Readiness v1.4.8 7 2" xfId="9408"/>
    <cellStyle name="___LH P62 Document RI-8-T12 Rev_18 03-06   Tang yong sheng_P58B PVT  Engineering Preparation_LH Q77 Readiness v1.4.8 8" xfId="9409"/>
    <cellStyle name="___LH P62 Document RI-8-T12 Rev_18 03-06   Tang yong sheng_P58B PVT  Engineering Preparation_LH Q77 Readiness v1.4.8 8 2" xfId="9410"/>
    <cellStyle name="___LH P62 Document RI-8-T12 Rev_18 03-06   Tang yong sheng_P58B PVT  Engineering Preparation_LH Q77 Readiness v1.4.8 9" xfId="9411"/>
    <cellStyle name="___LH P62 Document RI-8-T12 Rev_18 03-06   Tang yong sheng_P58B PVT  Engineering Preparation_Q37 Budget UPH120_2line Rev1d9" xfId="9412"/>
    <cellStyle name="___LH P62 Document RI-8-T12 Rev_18 03-06   Tang yong sheng_P58B PVT  Engineering Preparation_Q37 Budget UPH120_2line Rev1d9 2" xfId="9413"/>
    <cellStyle name="___LH P62 Document RI-8-T12 Rev_18 03-06   Tang yong sheng_P58B PVT  Engineering Preparation_Q37 Budget UPH120_2line Rev1d9 2 2" xfId="9414"/>
    <cellStyle name="___LH P62 Document RI-8-T12 Rev_18 03-06   Tang yong sheng_P58B PVT  Engineering Preparation_Q37 Budget UPH120_2line Rev1d9 3" xfId="9415"/>
    <cellStyle name="___LH P62 Document RI-8-T12 Rev_18 03-06   Tang yong sheng_P58B PVT  Engineering Preparation_Q37 Budget UPH120_2line Rev1d9 3 2" xfId="9416"/>
    <cellStyle name="___LH P62 Document RI-8-T12 Rev_18 03-06   Tang yong sheng_P58B PVT  Engineering Preparation_Q37 Budget UPH120_2line Rev1d9 4" xfId="9417"/>
    <cellStyle name="___LH P62 Document RI-8-T12 Rev_18 03-06   Tang yong sheng_P58B PVT  Engineering Preparation_Q37 Budget UPH120_2line Rev1d9 4 2" xfId="9418"/>
    <cellStyle name="___LH P62 Document RI-8-T12 Rev_18 03-06   Tang yong sheng_P58B PVT  Engineering Preparation_Q37 Budget UPH120_2line Rev1d9 5" xfId="9419"/>
    <cellStyle name="___LH P62 Document RI-8-T12 Rev_18 03-06   Tang yong sheng_P58B PVT  Engineering Preparation_Q37 Budget UPH120_2line Rev1d9 5 2" xfId="9420"/>
    <cellStyle name="___LH P62 Document RI-8-T12 Rev_18 03-06   Tang yong sheng_P58B PVT  Engineering Preparation_Q37 Budget UPH120_2line Rev1d9 6" xfId="9421"/>
    <cellStyle name="___LH P62 Document RI-8-T12 Rev_18 03-06   Tang yong sheng_P58B PVT  Engineering Preparation_Q37 Budget UPH120_2line Rev1d9 6 2" xfId="9422"/>
    <cellStyle name="___LH P62 Document RI-8-T12 Rev_18 03-06   Tang yong sheng_P58B PVT  Engineering Preparation_Q37 Budget UPH120_2line Rev1d9 7" xfId="9423"/>
    <cellStyle name="___LH P62 Document RI-8-T12 Rev_18 03-06   Tang yong sheng_P58B PVT  Engineering Preparation_Q37 Budget UPH120_2line Rev1d9 7 2" xfId="9424"/>
    <cellStyle name="___LH P62 Document RI-8-T12 Rev_18 03-06   Tang yong sheng_P58B PVT  Engineering Preparation_Q37 Budget UPH120_2line Rev1d9 8" xfId="9425"/>
    <cellStyle name="___LH P62 Document RI-8-T12 Rev_18 03-06   Tang yong sheng_P58B PVT  Engineering Preparation_Q37 Budget UPH120_2line Rev1d9 8 2" xfId="9426"/>
    <cellStyle name="___LH P62 Document RI-8-T12 Rev_18 03-06   Tang yong sheng_P58B PVT  Engineering Preparation_Q37 Budget UPH120_2line Rev1d9 9" xfId="9427"/>
    <cellStyle name="___LH P62 Document RI-8-T12 Rev_18 03-06   Tang yong sheng_P58B PVT  Engineering Preparation_Q37 Budget UPH120_2line Rev1d9_LH Q22 work book " xfId="9428"/>
    <cellStyle name="___LH P62 Document RI-8-T12 Rev_18 03-06   Tang yong sheng_P58B PVT  Engineering Preparation_Q37 Budget UPH120_2line Rev1d9_LH Q22 work book  2" xfId="9429"/>
    <cellStyle name="___LH P62 Document RI-8-T12 Rev_18 03-06   Tang yong sheng_P58B PVT  Engineering Preparation_Q37 Budget UPH120_2line Rev1d9_LH Q22 work book  2 2" xfId="9430"/>
    <cellStyle name="___LH P62 Document RI-8-T12 Rev_18 03-06   Tang yong sheng_P58B PVT  Engineering Preparation_Q37 Budget UPH120_2line Rev1d9_LH Q22 work book  3" xfId="9431"/>
    <cellStyle name="___LH P62 Document RI-8-T12 Rev_18 03-06   Tang yong sheng_P58B PVT  Engineering Preparation_Q37 Budget UPH120_2line Rev1d9_LH Q22 work book  3 2" xfId="9432"/>
    <cellStyle name="___LH P62 Document RI-8-T12 Rev_18 03-06   Tang yong sheng_P58B PVT  Engineering Preparation_Q37 Budget UPH120_2line Rev1d9_LH Q22 work book  4" xfId="9433"/>
    <cellStyle name="___LH P62 Document RI-8-T12 Rev_18 03-06   Tang yong sheng_P58B PVT  Engineering Preparation_Q37 Budget UPH120_2line Rev1d9_LH Q22 work book  4 2" xfId="9434"/>
    <cellStyle name="___LH P62 Document RI-8-T12 Rev_18 03-06   Tang yong sheng_P58B PVT  Engineering Preparation_Q37 Budget UPH120_2line Rev1d9_LH Q22 work book  5" xfId="9435"/>
    <cellStyle name="___LH P62 Document RI-8-T12 Rev_18 03-06   Tang yong sheng_P58B PVT  Engineering Preparation_Q37 Budget UPH120_2line Rev1d9_LH Q22 work book  5 2" xfId="9436"/>
    <cellStyle name="___LH P62 Document RI-8-T12 Rev_18 03-06   Tang yong sheng_P58B PVT  Engineering Preparation_Q37 Budget UPH120_2line Rev1d9_LH Q22 work book  6" xfId="9437"/>
    <cellStyle name="___LH P62 Document RI-8-T12 Rev_18 03-06   Tang yong sheng_P58B PVT  Engineering Preparation_Q37 Budget UPH120_2line Rev1d9_LH Q22 work book  6 2" xfId="9438"/>
    <cellStyle name="___LH P62 Document RI-8-T12 Rev_18 03-06   Tang yong sheng_P58B PVT  Engineering Preparation_Q37 Budget UPH120_2line Rev1d9_LH Q22 work book  7" xfId="9439"/>
    <cellStyle name="___LH P62 Document RI-8-T12 Rev_18 03-06   Tang yong sheng_P58B PVT  Engineering Preparation_Q37 Budget UPH120_2line Rev1d9_LH Q22 work book  7 2" xfId="9440"/>
    <cellStyle name="___LH P62 Document RI-8-T12 Rev_18 03-06   Tang yong sheng_P58B PVT  Engineering Preparation_Q37 Budget UPH120_2line Rev1d9_LH Q22 work book  8" xfId="9441"/>
    <cellStyle name="___LH P62 Document RI-8-T12 Rev_18 03-06   Tang yong sheng_P58B PVT  Engineering Preparation_Q37 Budget UPH120_2line Rev1d9_LH Q22 work book  8 2" xfId="9442"/>
    <cellStyle name="___LH P62 Document RI-8-T12 Rev_18 03-06   Tang yong sheng_P58B PVT  Engineering Preparation_Q37 Budget UPH120_2line Rev1d9_LH Q22 work book  9" xfId="9443"/>
    <cellStyle name="___LH P62 Document RI-8-T12 Rev_18 03-06   Tang yong sheng_P58B PVT  Engineering Preparation_Q37 Budget UPH120_2line Rev1d9_LH Q77 Readiness v1.4.8" xfId="9444"/>
    <cellStyle name="___LH P62 Document RI-8-T12 Rev_18 03-06   Tang yong sheng_P58B PVT  Engineering Preparation_Q37 Budget UPH120_2line Rev1d9_LH Q77 Readiness v1.4.8 2" xfId="9445"/>
    <cellStyle name="___LH P62 Document RI-8-T12 Rev_18 03-06   Tang yong sheng_P58B PVT  Engineering Preparation_Q37 Budget UPH120_2line Rev1d9_LH Q77 Readiness v1.4.8 2 2" xfId="9446"/>
    <cellStyle name="___LH P62 Document RI-8-T12 Rev_18 03-06   Tang yong sheng_P58B PVT  Engineering Preparation_Q37 Budget UPH120_2line Rev1d9_LH Q77 Readiness v1.4.8 3" xfId="9447"/>
    <cellStyle name="___LH P62 Document RI-8-T12 Rev_18 03-06   Tang yong sheng_P58B PVT  Engineering Preparation_Q37 Budget UPH120_2line Rev1d9_LH Q77 Readiness v1.4.8 3 2" xfId="9448"/>
    <cellStyle name="___LH P62 Document RI-8-T12 Rev_18 03-06   Tang yong sheng_P58B PVT  Engineering Preparation_Q37 Budget UPH120_2line Rev1d9_LH Q77 Readiness v1.4.8 4" xfId="9449"/>
    <cellStyle name="___LH P62 Document RI-8-T12 Rev_18 03-06   Tang yong sheng_P58B PVT  Engineering Preparation_Q37 Budget UPH120_2line Rev1d9_LH Q77 Readiness v1.4.8 4 2" xfId="9450"/>
    <cellStyle name="___LH P62 Document RI-8-T12 Rev_18 03-06   Tang yong sheng_P58B PVT  Engineering Preparation_Q37 Budget UPH120_2line Rev1d9_LH Q77 Readiness v1.4.8 5" xfId="9451"/>
    <cellStyle name="___LH P62 Document RI-8-T12 Rev_18 03-06   Tang yong sheng_P58B PVT  Engineering Preparation_Q37 Budget UPH120_2line Rev1d9_LH Q77 Readiness v1.4.8 5 2" xfId="9452"/>
    <cellStyle name="___LH P62 Document RI-8-T12 Rev_18 03-06   Tang yong sheng_P58B PVT  Engineering Preparation_Q37 Budget UPH120_2line Rev1d9_LH Q77 Readiness v1.4.8 6" xfId="9453"/>
    <cellStyle name="___LH P62 Document RI-8-T12 Rev_18 03-06   Tang yong sheng_P58B PVT  Engineering Preparation_Q37 Budget UPH120_2line Rev1d9_LH Q77 Readiness v1.4.8 6 2" xfId="9454"/>
    <cellStyle name="___LH P62 Document RI-8-T12 Rev_18 03-06   Tang yong sheng_P58B PVT  Engineering Preparation_Q37 Budget UPH120_2line Rev1d9_LH Q77 Readiness v1.4.8 7" xfId="9455"/>
    <cellStyle name="___LH P62 Document RI-8-T12 Rev_18 03-06   Tang yong sheng_P58B PVT  Engineering Preparation_Q37 Budget UPH120_2line Rev1d9_LH Q77 Readiness v1.4.8 7 2" xfId="9456"/>
    <cellStyle name="___LH P62 Document RI-8-T12 Rev_18 03-06   Tang yong sheng_P58B PVT  Engineering Preparation_Q37 Budget UPH120_2line Rev1d9_LH Q77 Readiness v1.4.8 8" xfId="9457"/>
    <cellStyle name="___LH P62 Document RI-8-T12 Rev_18 03-06   Tang yong sheng_P58B PVT  Engineering Preparation_Q37 Budget UPH120_2line Rev1d9_LH Q77 Readiness v1.4.8 8 2" xfId="9458"/>
    <cellStyle name="___LH P62 Document RI-8-T12 Rev_18 03-06   Tang yong sheng_P58B PVT  Engineering Preparation_Q37 Budget UPH120_2line Rev1d9_LH Q77 Readiness v1.4.8 9" xfId="9459"/>
    <cellStyle name="___LH P62 Document RI-8-T12 Rev_18 03-06   Tang yong sheng_P58B PVT  Engineering Preparation_Q37 Budget UPH120_2line Rev2d3" xfId="9460"/>
    <cellStyle name="___LH P62 Document RI-8-T12 Rev_18 03-06   Tang yong sheng_P58B PVT  Engineering Preparation_Q37 Budget UPH120_2line Rev2d3 2" xfId="9461"/>
    <cellStyle name="___LH P62 Document RI-8-T12 Rev_18 03-06   Tang yong sheng_P58B PVT  Engineering Preparation_Q37 Budget UPH120_2line Rev2d3 2 2" xfId="9462"/>
    <cellStyle name="___LH P62 Document RI-8-T12 Rev_18 03-06   Tang yong sheng_P58B PVT  Engineering Preparation_Q37 Budget UPH120_2line Rev2d3 3" xfId="9463"/>
    <cellStyle name="___LH P62 Document RI-8-T12 Rev_18 03-06   Tang yong sheng_P58B PVT  Engineering Preparation_Q37 Budget UPH120_2line Rev2d3 3 2" xfId="9464"/>
    <cellStyle name="___LH P62 Document RI-8-T12 Rev_18 03-06   Tang yong sheng_P58B PVT  Engineering Preparation_Q37 Budget UPH120_2line Rev2d3 4" xfId="9465"/>
    <cellStyle name="___LH P62 Document RI-8-T12 Rev_18 03-06   Tang yong sheng_P58B PVT  Engineering Preparation_Q37 Budget UPH120_2line Rev2d3 4 2" xfId="9466"/>
    <cellStyle name="___LH P62 Document RI-8-T12 Rev_18 03-06   Tang yong sheng_P58B PVT  Engineering Preparation_Q37 Budget UPH120_2line Rev2d3 5" xfId="9467"/>
    <cellStyle name="___LH P62 Document RI-8-T12 Rev_18 03-06   Tang yong sheng_P58B PVT  Engineering Preparation_Q37 Budget UPH120_2line Rev2d3 5 2" xfId="9468"/>
    <cellStyle name="___LH P62 Document RI-8-T12 Rev_18 03-06   Tang yong sheng_P58B PVT  Engineering Preparation_Q37 Budget UPH120_2line Rev2d3 6" xfId="9469"/>
    <cellStyle name="___LH P62 Document RI-8-T12 Rev_18 03-06   Tang yong sheng_P58B PVT  Engineering Preparation_Q37 Budget UPH120_2line Rev2d3 6 2" xfId="9470"/>
    <cellStyle name="___LH P62 Document RI-8-T12 Rev_18 03-06   Tang yong sheng_P58B PVT  Engineering Preparation_Q37 Budget UPH120_2line Rev2d3 7" xfId="9471"/>
    <cellStyle name="___LH P62 Document RI-8-T12 Rev_18 03-06   Tang yong sheng_P58B PVT  Engineering Preparation_Q37 Budget UPH120_2line Rev2d3 7 2" xfId="9472"/>
    <cellStyle name="___LH P62 Document RI-8-T12 Rev_18 03-06   Tang yong sheng_P58B PVT  Engineering Preparation_Q37 Budget UPH120_2line Rev2d3 8" xfId="9473"/>
    <cellStyle name="___LH P62 Document RI-8-T12 Rev_18 03-06   Tang yong sheng_P58B PVT  Engineering Preparation_Q37 Budget UPH120_2line Rev2d3 8 2" xfId="9474"/>
    <cellStyle name="___LH P62 Document RI-8-T12 Rev_18 03-06   Tang yong sheng_P58B PVT  Engineering Preparation_Q37 Budget UPH120_2line Rev2d3 9" xfId="9475"/>
    <cellStyle name="___LH P62 Document RI-8-T12 Rev_18 03-06   Tang yong sheng_P58B PVT  Engineering Preparation_Q37 Budget UPH120_2line Rev2d5" xfId="9476"/>
    <cellStyle name="___LH P62 Document RI-8-T12 Rev_18 03-06   Tang yong sheng_P58B PVT  Engineering Preparation_Q37 Budget UPH120_2line Rev2d5 2" xfId="9477"/>
    <cellStyle name="___LH P62 Document RI-8-T12 Rev_18 03-06   Tang yong sheng_P58B PVT  Engineering Preparation_Q37 Budget UPH120_2line Rev2d5 2 2" xfId="9478"/>
    <cellStyle name="___LH P62 Document RI-8-T12 Rev_18 03-06   Tang yong sheng_P58B PVT  Engineering Preparation_Q37 Budget UPH120_2line Rev2d5 3" xfId="9479"/>
    <cellStyle name="___LH P62 Document RI-8-T12 Rev_18 03-06   Tang yong sheng_P58B PVT  Engineering Preparation_Q37 Budget UPH120_2line Rev2d5 3 2" xfId="9480"/>
    <cellStyle name="___LH P62 Document RI-8-T12 Rev_18 03-06   Tang yong sheng_P58B PVT  Engineering Preparation_Q37 Budget UPH120_2line Rev2d5 4" xfId="9481"/>
    <cellStyle name="___LH P62 Document RI-8-T12 Rev_18 03-06   Tang yong sheng_P58B PVT  Engineering Preparation_Q37 Budget UPH120_2line Rev2d5 4 2" xfId="9482"/>
    <cellStyle name="___LH P62 Document RI-8-T12 Rev_18 03-06   Tang yong sheng_P58B PVT  Engineering Preparation_Q37 Budget UPH120_2line Rev2d5 5" xfId="9483"/>
    <cellStyle name="___LH P62 Document RI-8-T12 Rev_18 03-06   Tang yong sheng_P58B PVT  Engineering Preparation_Q37 Budget UPH120_2line Rev2d5 5 2" xfId="9484"/>
    <cellStyle name="___LH P62 Document RI-8-T12 Rev_18 03-06   Tang yong sheng_P58B PVT  Engineering Preparation_Q37 Budget UPH120_2line Rev2d5 6" xfId="9485"/>
    <cellStyle name="___LH P62 Document RI-8-T12 Rev_18 03-06   Tang yong sheng_P58B PVT  Engineering Preparation_Q37 Budget UPH120_2line Rev2d5 6 2" xfId="9486"/>
    <cellStyle name="___LH P62 Document RI-8-T12 Rev_18 03-06   Tang yong sheng_P58B PVT  Engineering Preparation_Q37 Budget UPH120_2line Rev2d5 7" xfId="9487"/>
    <cellStyle name="___LH P62 Document RI-8-T12 Rev_18 03-06   Tang yong sheng_P58B PVT  Engineering Preparation_Q37 Budget UPH120_2line Rev2d5 7 2" xfId="9488"/>
    <cellStyle name="___LH P62 Document RI-8-T12 Rev_18 03-06   Tang yong sheng_P58B PVT  Engineering Preparation_Q37 Budget UPH120_2line Rev2d5 8" xfId="9489"/>
    <cellStyle name="___LH P62 Document RI-8-T12 Rev_18 03-06   Tang yong sheng_P58B PVT  Engineering Preparation_Q37 Budget UPH120_2line Rev2d5 8 2" xfId="9490"/>
    <cellStyle name="___LH P62 Document RI-8-T12 Rev_18 03-06   Tang yong sheng_P58B PVT  Engineering Preparation_Q37 Budget UPH120_2line Rev2d5 9" xfId="9491"/>
    <cellStyle name="___LH P62 Document RI-8-T12 Rev_18 03-06   Tang yong sheng_P58B_UPH50Equipmentnewline" xfId="9492"/>
    <cellStyle name="___LH P62 Document RI-8-T12 Rev_18 03-06   Tang yong sheng_P58B_UPH50Equipmentnewline 2" xfId="9493"/>
    <cellStyle name="___LH P62 Document RI-8-T12 Rev_18 03-06   Tang yong sheng_P58B_UPH50Equipmentnewline 2 2" xfId="9494"/>
    <cellStyle name="___LH P62 Document RI-8-T12 Rev_18 03-06   Tang yong sheng_P58B_UPH50Equipmentnewline 3" xfId="9495"/>
    <cellStyle name="___LH P62 Document RI-8-T12 Rev_18 03-06   Tang yong sheng_P58B_UPH50Equipmentnewline 3 2" xfId="9496"/>
    <cellStyle name="___LH P62 Document RI-8-T12 Rev_18 03-06   Tang yong sheng_P58B_UPH50Equipmentnewline 4" xfId="9497"/>
    <cellStyle name="___LH P62 Document RI-8-T12 Rev_18 03-06   Tang yong sheng_P58B_UPH50Equipmentnewline 4 2" xfId="9498"/>
    <cellStyle name="___LH P62 Document RI-8-T12 Rev_18 03-06   Tang yong sheng_P58B_UPH50Equipmentnewline 5" xfId="9499"/>
    <cellStyle name="___LH P62 Document RI-8-T12 Rev_18 03-06   Tang yong sheng_P58B_UPH50Equipmentnewline 5 2" xfId="9500"/>
    <cellStyle name="___LH P62 Document RI-8-T12 Rev_18 03-06   Tang yong sheng_P58B_UPH50Equipmentnewline 6" xfId="9501"/>
    <cellStyle name="___LH P62 Document RI-8-T12 Rev_18 03-06   Tang yong sheng_P58B_UPH50Equipmentnewline 6 2" xfId="9502"/>
    <cellStyle name="___LH P62 Document RI-8-T12 Rev_18 03-06   Tang yong sheng_P58B_UPH50Equipmentnewline 7" xfId="9503"/>
    <cellStyle name="___LH P62 Document RI-8-T12 Rev_18 03-06   Tang yong sheng_P58B_UPH50Equipmentnewline 7 2" xfId="9504"/>
    <cellStyle name="___LH P62 Document RI-8-T12 Rev_18 03-06   Tang yong sheng_P58B_UPH50Equipmentnewline 8" xfId="9505"/>
    <cellStyle name="___LH P62 Document RI-8-T12 Rev_18 03-06   Tang yong sheng_P58B_UPH50Equipmentnewline 8 2" xfId="9506"/>
    <cellStyle name="___LH P62 Document RI-8-T12 Rev_18 03-06   Tang yong sheng_P58B_UPH50Equipmentnewline 9" xfId="9507"/>
    <cellStyle name="___LH P62 Document RI-8-T12 Rev_18 03-06   Tang yong sheng_P58B_UPH50Equipmentnewline_LH Q22 work book " xfId="9508"/>
    <cellStyle name="___LH P62 Document RI-8-T12 Rev_18 03-06   Tang yong sheng_P58B_UPH50Equipmentnewline_LH Q22 work book  2" xfId="9509"/>
    <cellStyle name="___LH P62 Document RI-8-T12 Rev_18 03-06   Tang yong sheng_P58B_UPH50Equipmentnewline_LH Q22 work book  2 2" xfId="9510"/>
    <cellStyle name="___LH P62 Document RI-8-T12 Rev_18 03-06   Tang yong sheng_P58B_UPH50Equipmentnewline_LH Q22 work book  3" xfId="9511"/>
    <cellStyle name="___LH P62 Document RI-8-T12 Rev_18 03-06   Tang yong sheng_P58B_UPH50Equipmentnewline_LH Q22 work book  3 2" xfId="9512"/>
    <cellStyle name="___LH P62 Document RI-8-T12 Rev_18 03-06   Tang yong sheng_P58B_UPH50Equipmentnewline_LH Q22 work book  4" xfId="9513"/>
    <cellStyle name="___LH P62 Document RI-8-T12 Rev_18 03-06   Tang yong sheng_P58B_UPH50Equipmentnewline_LH Q22 work book  4 2" xfId="9514"/>
    <cellStyle name="___LH P62 Document RI-8-T12 Rev_18 03-06   Tang yong sheng_P58B_UPH50Equipmentnewline_LH Q22 work book  5" xfId="9515"/>
    <cellStyle name="___LH P62 Document RI-8-T12 Rev_18 03-06   Tang yong sheng_P58B_UPH50Equipmentnewline_LH Q22 work book  5 2" xfId="9516"/>
    <cellStyle name="___LH P62 Document RI-8-T12 Rev_18 03-06   Tang yong sheng_P58B_UPH50Equipmentnewline_LH Q22 work book  6" xfId="9517"/>
    <cellStyle name="___LH P62 Document RI-8-T12 Rev_18 03-06   Tang yong sheng_P58B_UPH50Equipmentnewline_LH Q22 work book  6 2" xfId="9518"/>
    <cellStyle name="___LH P62 Document RI-8-T12 Rev_18 03-06   Tang yong sheng_P58B_UPH50Equipmentnewline_LH Q22 work book  7" xfId="9519"/>
    <cellStyle name="___LH P62 Document RI-8-T12 Rev_18 03-06   Tang yong sheng_P58B_UPH50Equipmentnewline_LH Q22 work book  7 2" xfId="9520"/>
    <cellStyle name="___LH P62 Document RI-8-T12 Rev_18 03-06   Tang yong sheng_P58B_UPH50Equipmentnewline_LH Q22 work book  8" xfId="9521"/>
    <cellStyle name="___LH P62 Document RI-8-T12 Rev_18 03-06   Tang yong sheng_P58B_UPH50Equipmentnewline_LH Q22 work book  8 2" xfId="9522"/>
    <cellStyle name="___LH P62 Document RI-8-T12 Rev_18 03-06   Tang yong sheng_P58B_UPH50Equipmentnewline_LH Q22 work book  9" xfId="9523"/>
    <cellStyle name="___LH P62 Document RI-8-T12 Rev_18 03-06   Tang yong sheng_P58B_UPH50Equipmentnewline_LH Q77 Readiness v1.4.8" xfId="9524"/>
    <cellStyle name="___LH P62 Document RI-8-T12 Rev_18 03-06   Tang yong sheng_P58B_UPH50Equipmentnewline_LH Q77 Readiness v1.4.8 2" xfId="9525"/>
    <cellStyle name="___LH P62 Document RI-8-T12 Rev_18 03-06   Tang yong sheng_P58B_UPH50Equipmentnewline_LH Q77 Readiness v1.4.8 2 2" xfId="9526"/>
    <cellStyle name="___LH P62 Document RI-8-T12 Rev_18 03-06   Tang yong sheng_P58B_UPH50Equipmentnewline_LH Q77 Readiness v1.4.8 3" xfId="9527"/>
    <cellStyle name="___LH P62 Document RI-8-T12 Rev_18 03-06   Tang yong sheng_P58B_UPH50Equipmentnewline_LH Q77 Readiness v1.4.8 3 2" xfId="9528"/>
    <cellStyle name="___LH P62 Document RI-8-T12 Rev_18 03-06   Tang yong sheng_P58B_UPH50Equipmentnewline_LH Q77 Readiness v1.4.8 4" xfId="9529"/>
    <cellStyle name="___LH P62 Document RI-8-T12 Rev_18 03-06   Tang yong sheng_P58B_UPH50Equipmentnewline_LH Q77 Readiness v1.4.8 4 2" xfId="9530"/>
    <cellStyle name="___LH P62 Document RI-8-T12 Rev_18 03-06   Tang yong sheng_P58B_UPH50Equipmentnewline_LH Q77 Readiness v1.4.8 5" xfId="9531"/>
    <cellStyle name="___LH P62 Document RI-8-T12 Rev_18 03-06   Tang yong sheng_P58B_UPH50Equipmentnewline_LH Q77 Readiness v1.4.8 5 2" xfId="9532"/>
    <cellStyle name="___LH P62 Document RI-8-T12 Rev_18 03-06   Tang yong sheng_P58B_UPH50Equipmentnewline_LH Q77 Readiness v1.4.8 6" xfId="9533"/>
    <cellStyle name="___LH P62 Document RI-8-T12 Rev_18 03-06   Tang yong sheng_P58B_UPH50Equipmentnewline_LH Q77 Readiness v1.4.8 6 2" xfId="9534"/>
    <cellStyle name="___LH P62 Document RI-8-T12 Rev_18 03-06   Tang yong sheng_P58B_UPH50Equipmentnewline_LH Q77 Readiness v1.4.8 7" xfId="9535"/>
    <cellStyle name="___LH P62 Document RI-8-T12 Rev_18 03-06   Tang yong sheng_P58B_UPH50Equipmentnewline_LH Q77 Readiness v1.4.8 7 2" xfId="9536"/>
    <cellStyle name="___LH P62 Document RI-8-T12 Rev_18 03-06   Tang yong sheng_P58B_UPH50Equipmentnewline_LH Q77 Readiness v1.4.8 8" xfId="9537"/>
    <cellStyle name="___LH P62 Document RI-8-T12 Rev_18 03-06   Tang yong sheng_P58B_UPH50Equipmentnewline_LH Q77 Readiness v1.4.8 8 2" xfId="9538"/>
    <cellStyle name="___LH P62 Document RI-8-T12 Rev_18 03-06   Tang yong sheng_P58B_UPH50Equipmentnewline_LH Q77 Readiness v1.4.8 9" xfId="9539"/>
    <cellStyle name="___LH P62 Document RI-8-T12 Rev_18 03-06   Tang yong sheng_P58B_UPH50Equipmentnewline_Q37 Budget UPH120_2line Rev1d9" xfId="9540"/>
    <cellStyle name="___LH P62 Document RI-8-T12 Rev_18 03-06   Tang yong sheng_P58B_UPH50Equipmentnewline_Q37 Budget UPH120_2line Rev1d9 2" xfId="9541"/>
    <cellStyle name="___LH P62 Document RI-8-T12 Rev_18 03-06   Tang yong sheng_P58B_UPH50Equipmentnewline_Q37 Budget UPH120_2line Rev1d9 2 2" xfId="9542"/>
    <cellStyle name="___LH P62 Document RI-8-T12 Rev_18 03-06   Tang yong sheng_P58B_UPH50Equipmentnewline_Q37 Budget UPH120_2line Rev1d9 3" xfId="9543"/>
    <cellStyle name="___LH P62 Document RI-8-T12 Rev_18 03-06   Tang yong sheng_P58B_UPH50Equipmentnewline_Q37 Budget UPH120_2line Rev1d9 3 2" xfId="9544"/>
    <cellStyle name="___LH P62 Document RI-8-T12 Rev_18 03-06   Tang yong sheng_P58B_UPH50Equipmentnewline_Q37 Budget UPH120_2line Rev1d9 4" xfId="9545"/>
    <cellStyle name="___LH P62 Document RI-8-T12 Rev_18 03-06   Tang yong sheng_P58B_UPH50Equipmentnewline_Q37 Budget UPH120_2line Rev1d9 4 2" xfId="9546"/>
    <cellStyle name="___LH P62 Document RI-8-T12 Rev_18 03-06   Tang yong sheng_P58B_UPH50Equipmentnewline_Q37 Budget UPH120_2line Rev1d9 5" xfId="9547"/>
    <cellStyle name="___LH P62 Document RI-8-T12 Rev_18 03-06   Tang yong sheng_P58B_UPH50Equipmentnewline_Q37 Budget UPH120_2line Rev1d9 5 2" xfId="9548"/>
    <cellStyle name="___LH P62 Document RI-8-T12 Rev_18 03-06   Tang yong sheng_P58B_UPH50Equipmentnewline_Q37 Budget UPH120_2line Rev1d9 6" xfId="9549"/>
    <cellStyle name="___LH P62 Document RI-8-T12 Rev_18 03-06   Tang yong sheng_P58B_UPH50Equipmentnewline_Q37 Budget UPH120_2line Rev1d9 6 2" xfId="9550"/>
    <cellStyle name="___LH P62 Document RI-8-T12 Rev_18 03-06   Tang yong sheng_P58B_UPH50Equipmentnewline_Q37 Budget UPH120_2line Rev1d9 7" xfId="9551"/>
    <cellStyle name="___LH P62 Document RI-8-T12 Rev_18 03-06   Tang yong sheng_P58B_UPH50Equipmentnewline_Q37 Budget UPH120_2line Rev1d9 7 2" xfId="9552"/>
    <cellStyle name="___LH P62 Document RI-8-T12 Rev_18 03-06   Tang yong sheng_P58B_UPH50Equipmentnewline_Q37 Budget UPH120_2line Rev1d9 8" xfId="9553"/>
    <cellStyle name="___LH P62 Document RI-8-T12 Rev_18 03-06   Tang yong sheng_P58B_UPH50Equipmentnewline_Q37 Budget UPH120_2line Rev1d9 8 2" xfId="9554"/>
    <cellStyle name="___LH P62 Document RI-8-T12 Rev_18 03-06   Tang yong sheng_P58B_UPH50Equipmentnewline_Q37 Budget UPH120_2line Rev1d9 9" xfId="9555"/>
    <cellStyle name="___LH P62 Document RI-8-T12 Rev_18 03-06   Tang yong sheng_P58B_UPH50Equipmentnewline_Q37 Budget UPH120_2line Rev1d9_LH Q22 work book " xfId="9556"/>
    <cellStyle name="___LH P62 Document RI-8-T12 Rev_18 03-06   Tang yong sheng_P58B_UPH50Equipmentnewline_Q37 Budget UPH120_2line Rev1d9_LH Q22 work book  2" xfId="9557"/>
    <cellStyle name="___LH P62 Document RI-8-T12 Rev_18 03-06   Tang yong sheng_P58B_UPH50Equipmentnewline_Q37 Budget UPH120_2line Rev1d9_LH Q22 work book  2 2" xfId="9558"/>
    <cellStyle name="___LH P62 Document RI-8-T12 Rev_18 03-06   Tang yong sheng_P58B_UPH50Equipmentnewline_Q37 Budget UPH120_2line Rev1d9_LH Q22 work book  3" xfId="9559"/>
    <cellStyle name="___LH P62 Document RI-8-T12 Rev_18 03-06   Tang yong sheng_P58B_UPH50Equipmentnewline_Q37 Budget UPH120_2line Rev1d9_LH Q22 work book  3 2" xfId="9560"/>
    <cellStyle name="___LH P62 Document RI-8-T12 Rev_18 03-06   Tang yong sheng_P58B_UPH50Equipmentnewline_Q37 Budget UPH120_2line Rev1d9_LH Q22 work book  4" xfId="9561"/>
    <cellStyle name="___LH P62 Document RI-8-T12 Rev_18 03-06   Tang yong sheng_P58B_UPH50Equipmentnewline_Q37 Budget UPH120_2line Rev1d9_LH Q22 work book  4 2" xfId="9562"/>
    <cellStyle name="___LH P62 Document RI-8-T12 Rev_18 03-06   Tang yong sheng_P58B_UPH50Equipmentnewline_Q37 Budget UPH120_2line Rev1d9_LH Q22 work book  5" xfId="9563"/>
    <cellStyle name="___LH P62 Document RI-8-T12 Rev_18 03-06   Tang yong sheng_P58B_UPH50Equipmentnewline_Q37 Budget UPH120_2line Rev1d9_LH Q22 work book  5 2" xfId="9564"/>
    <cellStyle name="___LH P62 Document RI-8-T12 Rev_18 03-06   Tang yong sheng_P58B_UPH50Equipmentnewline_Q37 Budget UPH120_2line Rev1d9_LH Q22 work book  6" xfId="9565"/>
    <cellStyle name="___LH P62 Document RI-8-T12 Rev_18 03-06   Tang yong sheng_P58B_UPH50Equipmentnewline_Q37 Budget UPH120_2line Rev1d9_LH Q22 work book  6 2" xfId="9566"/>
    <cellStyle name="___LH P62 Document RI-8-T12 Rev_18 03-06   Tang yong sheng_P58B_UPH50Equipmentnewline_Q37 Budget UPH120_2line Rev1d9_LH Q22 work book  7" xfId="9567"/>
    <cellStyle name="___LH P62 Document RI-8-T12 Rev_18 03-06   Tang yong sheng_P58B_UPH50Equipmentnewline_Q37 Budget UPH120_2line Rev1d9_LH Q22 work book  7 2" xfId="9568"/>
    <cellStyle name="___LH P62 Document RI-8-T12 Rev_18 03-06   Tang yong sheng_P58B_UPH50Equipmentnewline_Q37 Budget UPH120_2line Rev1d9_LH Q22 work book  8" xfId="9569"/>
    <cellStyle name="___LH P62 Document RI-8-T12 Rev_18 03-06   Tang yong sheng_P58B_UPH50Equipmentnewline_Q37 Budget UPH120_2line Rev1d9_LH Q22 work book  8 2" xfId="9570"/>
    <cellStyle name="___LH P62 Document RI-8-T12 Rev_18 03-06   Tang yong sheng_P58B_UPH50Equipmentnewline_Q37 Budget UPH120_2line Rev1d9_LH Q22 work book  9" xfId="9571"/>
    <cellStyle name="___LH P62 Document RI-8-T12 Rev_18 03-06   Tang yong sheng_P58B_UPH50Equipmentnewline_Q37 Budget UPH120_2line Rev1d9_LH Q77 Readiness v1.4.8" xfId="9572"/>
    <cellStyle name="___LH P62 Document RI-8-T12 Rev_18 03-06   Tang yong sheng_P58B_UPH50Equipmentnewline_Q37 Budget UPH120_2line Rev1d9_LH Q77 Readiness v1.4.8 2" xfId="9573"/>
    <cellStyle name="___LH P62 Document RI-8-T12 Rev_18 03-06   Tang yong sheng_P58B_UPH50Equipmentnewline_Q37 Budget UPH120_2line Rev1d9_LH Q77 Readiness v1.4.8 2 2" xfId="9574"/>
    <cellStyle name="___LH P62 Document RI-8-T12 Rev_18 03-06   Tang yong sheng_P58B_UPH50Equipmentnewline_Q37 Budget UPH120_2line Rev1d9_LH Q77 Readiness v1.4.8 3" xfId="9575"/>
    <cellStyle name="___LH P62 Document RI-8-T12 Rev_18 03-06   Tang yong sheng_P58B_UPH50Equipmentnewline_Q37 Budget UPH120_2line Rev1d9_LH Q77 Readiness v1.4.8 3 2" xfId="9576"/>
    <cellStyle name="___LH P62 Document RI-8-T12 Rev_18 03-06   Tang yong sheng_P58B_UPH50Equipmentnewline_Q37 Budget UPH120_2line Rev1d9_LH Q77 Readiness v1.4.8 4" xfId="9577"/>
    <cellStyle name="___LH P62 Document RI-8-T12 Rev_18 03-06   Tang yong sheng_P58B_UPH50Equipmentnewline_Q37 Budget UPH120_2line Rev1d9_LH Q77 Readiness v1.4.8 4 2" xfId="9578"/>
    <cellStyle name="___LH P62 Document RI-8-T12 Rev_18 03-06   Tang yong sheng_P58B_UPH50Equipmentnewline_Q37 Budget UPH120_2line Rev1d9_LH Q77 Readiness v1.4.8 5" xfId="9579"/>
    <cellStyle name="___LH P62 Document RI-8-T12 Rev_18 03-06   Tang yong sheng_P58B_UPH50Equipmentnewline_Q37 Budget UPH120_2line Rev1d9_LH Q77 Readiness v1.4.8 5 2" xfId="9580"/>
    <cellStyle name="___LH P62 Document RI-8-T12 Rev_18 03-06   Tang yong sheng_P58B_UPH50Equipmentnewline_Q37 Budget UPH120_2line Rev1d9_LH Q77 Readiness v1.4.8 6" xfId="9581"/>
    <cellStyle name="___LH P62 Document RI-8-T12 Rev_18 03-06   Tang yong sheng_P58B_UPH50Equipmentnewline_Q37 Budget UPH120_2line Rev1d9_LH Q77 Readiness v1.4.8 6 2" xfId="9582"/>
    <cellStyle name="___LH P62 Document RI-8-T12 Rev_18 03-06   Tang yong sheng_P58B_UPH50Equipmentnewline_Q37 Budget UPH120_2line Rev1d9_LH Q77 Readiness v1.4.8 7" xfId="9583"/>
    <cellStyle name="___LH P62 Document RI-8-T12 Rev_18 03-06   Tang yong sheng_P58B_UPH50Equipmentnewline_Q37 Budget UPH120_2line Rev1d9_LH Q77 Readiness v1.4.8 7 2" xfId="9584"/>
    <cellStyle name="___LH P62 Document RI-8-T12 Rev_18 03-06   Tang yong sheng_P58B_UPH50Equipmentnewline_Q37 Budget UPH120_2line Rev1d9_LH Q77 Readiness v1.4.8 8" xfId="9585"/>
    <cellStyle name="___LH P62 Document RI-8-T12 Rev_18 03-06   Tang yong sheng_P58B_UPH50Equipmentnewline_Q37 Budget UPH120_2line Rev1d9_LH Q77 Readiness v1.4.8 8 2" xfId="9586"/>
    <cellStyle name="___LH P62 Document RI-8-T12 Rev_18 03-06   Tang yong sheng_P58B_UPH50Equipmentnewline_Q37 Budget UPH120_2line Rev1d9_LH Q77 Readiness v1.4.8 9" xfId="9587"/>
    <cellStyle name="___LH P62 Document RI-8-T12 Rev_18 03-06   Tang yong sheng_P58B_UPH50Equipmentnewline_Q37 Budget UPH120_2line Rev2d3" xfId="9588"/>
    <cellStyle name="___LH P62 Document RI-8-T12 Rev_18 03-06   Tang yong sheng_P58B_UPH50Equipmentnewline_Q37 Budget UPH120_2line Rev2d3 2" xfId="9589"/>
    <cellStyle name="___LH P62 Document RI-8-T12 Rev_18 03-06   Tang yong sheng_P58B_UPH50Equipmentnewline_Q37 Budget UPH120_2line Rev2d3 2 2" xfId="9590"/>
    <cellStyle name="___LH P62 Document RI-8-T12 Rev_18 03-06   Tang yong sheng_P58B_UPH50Equipmentnewline_Q37 Budget UPH120_2line Rev2d3 3" xfId="9591"/>
    <cellStyle name="___LH P62 Document RI-8-T12 Rev_18 03-06   Tang yong sheng_P58B_UPH50Equipmentnewline_Q37 Budget UPH120_2line Rev2d3 3 2" xfId="9592"/>
    <cellStyle name="___LH P62 Document RI-8-T12 Rev_18 03-06   Tang yong sheng_P58B_UPH50Equipmentnewline_Q37 Budget UPH120_2line Rev2d3 4" xfId="9593"/>
    <cellStyle name="___LH P62 Document RI-8-T12 Rev_18 03-06   Tang yong sheng_P58B_UPH50Equipmentnewline_Q37 Budget UPH120_2line Rev2d3 4 2" xfId="9594"/>
    <cellStyle name="___LH P62 Document RI-8-T12 Rev_18 03-06   Tang yong sheng_P58B_UPH50Equipmentnewline_Q37 Budget UPH120_2line Rev2d3 5" xfId="9595"/>
    <cellStyle name="___LH P62 Document RI-8-T12 Rev_18 03-06   Tang yong sheng_P58B_UPH50Equipmentnewline_Q37 Budget UPH120_2line Rev2d3 5 2" xfId="9596"/>
    <cellStyle name="___LH P62 Document RI-8-T12 Rev_18 03-06   Tang yong sheng_P58B_UPH50Equipmentnewline_Q37 Budget UPH120_2line Rev2d3 6" xfId="9597"/>
    <cellStyle name="___LH P62 Document RI-8-T12 Rev_18 03-06   Tang yong sheng_P58B_UPH50Equipmentnewline_Q37 Budget UPH120_2line Rev2d3 6 2" xfId="9598"/>
    <cellStyle name="___LH P62 Document RI-8-T12 Rev_18 03-06   Tang yong sheng_P58B_UPH50Equipmentnewline_Q37 Budget UPH120_2line Rev2d3 7" xfId="9599"/>
    <cellStyle name="___LH P62 Document RI-8-T12 Rev_18 03-06   Tang yong sheng_P58B_UPH50Equipmentnewline_Q37 Budget UPH120_2line Rev2d3 7 2" xfId="9600"/>
    <cellStyle name="___LH P62 Document RI-8-T12 Rev_18 03-06   Tang yong sheng_P58B_UPH50Equipmentnewline_Q37 Budget UPH120_2line Rev2d3 8" xfId="9601"/>
    <cellStyle name="___LH P62 Document RI-8-T12 Rev_18 03-06   Tang yong sheng_P58B_UPH50Equipmentnewline_Q37 Budget UPH120_2line Rev2d3 8 2" xfId="9602"/>
    <cellStyle name="___LH P62 Document RI-8-T12 Rev_18 03-06   Tang yong sheng_P58B_UPH50Equipmentnewline_Q37 Budget UPH120_2line Rev2d3 9" xfId="9603"/>
    <cellStyle name="___LH P62 Document RI-8-T12 Rev_18 03-06   Tang yong sheng_P58B_UPH50Equipmentnewline_Q37 Budget UPH120_2line Rev2d5" xfId="9604"/>
    <cellStyle name="___LH P62 Document RI-8-T12 Rev_18 03-06   Tang yong sheng_P58B_UPH50Equipmentnewline_Q37 Budget UPH120_2line Rev2d5 2" xfId="9605"/>
    <cellStyle name="___LH P62 Document RI-8-T12 Rev_18 03-06   Tang yong sheng_P58B_UPH50Equipmentnewline_Q37 Budget UPH120_2line Rev2d5 2 2" xfId="9606"/>
    <cellStyle name="___LH P62 Document RI-8-T12 Rev_18 03-06   Tang yong sheng_P58B_UPH50Equipmentnewline_Q37 Budget UPH120_2line Rev2d5 3" xfId="9607"/>
    <cellStyle name="___LH P62 Document RI-8-T12 Rev_18 03-06   Tang yong sheng_P58B_UPH50Equipmentnewline_Q37 Budget UPH120_2line Rev2d5 3 2" xfId="9608"/>
    <cellStyle name="___LH P62 Document RI-8-T12 Rev_18 03-06   Tang yong sheng_P58B_UPH50Equipmentnewline_Q37 Budget UPH120_2line Rev2d5 4" xfId="9609"/>
    <cellStyle name="___LH P62 Document RI-8-T12 Rev_18 03-06   Tang yong sheng_P58B_UPH50Equipmentnewline_Q37 Budget UPH120_2line Rev2d5 4 2" xfId="9610"/>
    <cellStyle name="___LH P62 Document RI-8-T12 Rev_18 03-06   Tang yong sheng_P58B_UPH50Equipmentnewline_Q37 Budget UPH120_2line Rev2d5 5" xfId="9611"/>
    <cellStyle name="___LH P62 Document RI-8-T12 Rev_18 03-06   Tang yong sheng_P58B_UPH50Equipmentnewline_Q37 Budget UPH120_2line Rev2d5 5 2" xfId="9612"/>
    <cellStyle name="___LH P62 Document RI-8-T12 Rev_18 03-06   Tang yong sheng_P58B_UPH50Equipmentnewline_Q37 Budget UPH120_2line Rev2d5 6" xfId="9613"/>
    <cellStyle name="___LH P62 Document RI-8-T12 Rev_18 03-06   Tang yong sheng_P58B_UPH50Equipmentnewline_Q37 Budget UPH120_2line Rev2d5 6 2" xfId="9614"/>
    <cellStyle name="___LH P62 Document RI-8-T12 Rev_18 03-06   Tang yong sheng_P58B_UPH50Equipmentnewline_Q37 Budget UPH120_2line Rev2d5 7" xfId="9615"/>
    <cellStyle name="___LH P62 Document RI-8-T12 Rev_18 03-06   Tang yong sheng_P58B_UPH50Equipmentnewline_Q37 Budget UPH120_2line Rev2d5 7 2" xfId="9616"/>
    <cellStyle name="___LH P62 Document RI-8-T12 Rev_18 03-06   Tang yong sheng_P58B_UPH50Equipmentnewline_Q37 Budget UPH120_2line Rev2d5 8" xfId="9617"/>
    <cellStyle name="___LH P62 Document RI-8-T12 Rev_18 03-06   Tang yong sheng_P58B_UPH50Equipmentnewline_Q37 Budget UPH120_2line Rev2d5 8 2" xfId="9618"/>
    <cellStyle name="___LH P62 Document RI-8-T12 Rev_18 03-06   Tang yong sheng_P58B_UPH50Equipmentnewline_Q37 Budget UPH120_2line Rev2d5 9" xfId="9619"/>
    <cellStyle name="___LH P62 Document RI-8-T12 Rev_18 03-06   Tang yong sheng_P58vsP86" xfId="9620"/>
    <cellStyle name="___LH P62 Document RI-8-T12 Rev_18 03-06   Tang yong sheng_P58vsP86 2" xfId="9621"/>
    <cellStyle name="___LH P62 Document RI-8-T12 Rev_18 03-06   Tang yong sheng_P58vsP86 2 2" xfId="9622"/>
    <cellStyle name="___LH P62 Document RI-8-T12 Rev_18 03-06   Tang yong sheng_P58vsP86 3" xfId="9623"/>
    <cellStyle name="___LH P62 Document RI-8-T12 Rev_18 03-06   Tang yong sheng_P58vsP86 3 2" xfId="9624"/>
    <cellStyle name="___LH P62 Document RI-8-T12 Rev_18 03-06   Tang yong sheng_P58vsP86 4" xfId="9625"/>
    <cellStyle name="___LH P62 Document RI-8-T12 Rev_18 03-06   Tang yong sheng_P58vsP86 4 2" xfId="9626"/>
    <cellStyle name="___LH P62 Document RI-8-T12 Rev_18 03-06   Tang yong sheng_P58vsP86 5" xfId="9627"/>
    <cellStyle name="___LH P62 Document RI-8-T12 Rev_18 03-06   Tang yong sheng_P58vsP86 5 2" xfId="9628"/>
    <cellStyle name="___LH P62 Document RI-8-T12 Rev_18 03-06   Tang yong sheng_P58vsP86 6" xfId="9629"/>
    <cellStyle name="___LH P62 Document RI-8-T12 Rev_18 03-06   Tang yong sheng_P58vsP86 6 2" xfId="9630"/>
    <cellStyle name="___LH P62 Document RI-8-T12 Rev_18 03-06   Tang yong sheng_P58vsP86 7" xfId="9631"/>
    <cellStyle name="___LH P62 Document RI-8-T12 Rev_18 03-06   Tang yong sheng_P58vsP86 7 2" xfId="9632"/>
    <cellStyle name="___LH P62 Document RI-8-T12 Rev_18 03-06   Tang yong sheng_P58vsP86 8" xfId="9633"/>
    <cellStyle name="___LH P62 Document RI-8-T12 Rev_18 03-06   Tang yong sheng_P58vsP86 8 2" xfId="9634"/>
    <cellStyle name="___LH P62 Document RI-8-T12 Rev_18 03-06   Tang yong sheng_P58vsP86 9" xfId="9635"/>
    <cellStyle name="___LH P62 Document RI-8-T12 Rev_18 03-06   Tang yong sheng_P58vsP86_LH Q22 work book " xfId="9636"/>
    <cellStyle name="___LH P62 Document RI-8-T12 Rev_18 03-06   Tang yong sheng_P58vsP86_LH Q22 work book  2" xfId="9637"/>
    <cellStyle name="___LH P62 Document RI-8-T12 Rev_18 03-06   Tang yong sheng_P58vsP86_LH Q22 work book  2 2" xfId="9638"/>
    <cellStyle name="___LH P62 Document RI-8-T12 Rev_18 03-06   Tang yong sheng_P58vsP86_LH Q22 work book  3" xfId="9639"/>
    <cellStyle name="___LH P62 Document RI-8-T12 Rev_18 03-06   Tang yong sheng_P58vsP86_LH Q22 work book  3 2" xfId="9640"/>
    <cellStyle name="___LH P62 Document RI-8-T12 Rev_18 03-06   Tang yong sheng_P58vsP86_LH Q22 work book  4" xfId="9641"/>
    <cellStyle name="___LH P62 Document RI-8-T12 Rev_18 03-06   Tang yong sheng_P58vsP86_LH Q22 work book  4 2" xfId="9642"/>
    <cellStyle name="___LH P62 Document RI-8-T12 Rev_18 03-06   Tang yong sheng_P58vsP86_LH Q22 work book  5" xfId="9643"/>
    <cellStyle name="___LH P62 Document RI-8-T12 Rev_18 03-06   Tang yong sheng_P58vsP86_LH Q22 work book  5 2" xfId="9644"/>
    <cellStyle name="___LH P62 Document RI-8-T12 Rev_18 03-06   Tang yong sheng_P58vsP86_LH Q22 work book  6" xfId="9645"/>
    <cellStyle name="___LH P62 Document RI-8-T12 Rev_18 03-06   Tang yong sheng_P58vsP86_LH Q22 work book  6 2" xfId="9646"/>
    <cellStyle name="___LH P62 Document RI-8-T12 Rev_18 03-06   Tang yong sheng_P58vsP86_LH Q22 work book  7" xfId="9647"/>
    <cellStyle name="___LH P62 Document RI-8-T12 Rev_18 03-06   Tang yong sheng_P58vsP86_LH Q22 work book  7 2" xfId="9648"/>
    <cellStyle name="___LH P62 Document RI-8-T12 Rev_18 03-06   Tang yong sheng_P58vsP86_LH Q22 work book  8" xfId="9649"/>
    <cellStyle name="___LH P62 Document RI-8-T12 Rev_18 03-06   Tang yong sheng_P58vsP86_LH Q22 work book  8 2" xfId="9650"/>
    <cellStyle name="___LH P62 Document RI-8-T12 Rev_18 03-06   Tang yong sheng_P58vsP86_LH Q22 work book  9" xfId="9651"/>
    <cellStyle name="___LH P62 Document RI-8-T12 Rev_18 03-06   Tang yong sheng_P58vsP86_LH Q77 Readiness v1.4.8" xfId="9652"/>
    <cellStyle name="___LH P62 Document RI-8-T12 Rev_18 03-06   Tang yong sheng_P58vsP86_LH Q77 Readiness v1.4.8 2" xfId="9653"/>
    <cellStyle name="___LH P62 Document RI-8-T12 Rev_18 03-06   Tang yong sheng_P58vsP86_LH Q77 Readiness v1.4.8 2 2" xfId="9654"/>
    <cellStyle name="___LH P62 Document RI-8-T12 Rev_18 03-06   Tang yong sheng_P58vsP86_LH Q77 Readiness v1.4.8 3" xfId="9655"/>
    <cellStyle name="___LH P62 Document RI-8-T12 Rev_18 03-06   Tang yong sheng_P58vsP86_LH Q77 Readiness v1.4.8 3 2" xfId="9656"/>
    <cellStyle name="___LH P62 Document RI-8-T12 Rev_18 03-06   Tang yong sheng_P58vsP86_LH Q77 Readiness v1.4.8 4" xfId="9657"/>
    <cellStyle name="___LH P62 Document RI-8-T12 Rev_18 03-06   Tang yong sheng_P58vsP86_LH Q77 Readiness v1.4.8 4 2" xfId="9658"/>
    <cellStyle name="___LH P62 Document RI-8-T12 Rev_18 03-06   Tang yong sheng_P58vsP86_LH Q77 Readiness v1.4.8 5" xfId="9659"/>
    <cellStyle name="___LH P62 Document RI-8-T12 Rev_18 03-06   Tang yong sheng_P58vsP86_LH Q77 Readiness v1.4.8 5 2" xfId="9660"/>
    <cellStyle name="___LH P62 Document RI-8-T12 Rev_18 03-06   Tang yong sheng_P58vsP86_LH Q77 Readiness v1.4.8 6" xfId="9661"/>
    <cellStyle name="___LH P62 Document RI-8-T12 Rev_18 03-06   Tang yong sheng_P58vsP86_LH Q77 Readiness v1.4.8 6 2" xfId="9662"/>
    <cellStyle name="___LH P62 Document RI-8-T12 Rev_18 03-06   Tang yong sheng_P58vsP86_LH Q77 Readiness v1.4.8 7" xfId="9663"/>
    <cellStyle name="___LH P62 Document RI-8-T12 Rev_18 03-06   Tang yong sheng_P58vsP86_LH Q77 Readiness v1.4.8 7 2" xfId="9664"/>
    <cellStyle name="___LH P62 Document RI-8-T12 Rev_18 03-06   Tang yong sheng_P58vsP86_LH Q77 Readiness v1.4.8 8" xfId="9665"/>
    <cellStyle name="___LH P62 Document RI-8-T12 Rev_18 03-06   Tang yong sheng_P58vsP86_LH Q77 Readiness v1.4.8 8 2" xfId="9666"/>
    <cellStyle name="___LH P62 Document RI-8-T12 Rev_18 03-06   Tang yong sheng_P58vsP86_LH Q77 Readiness v1.4.8 9" xfId="9667"/>
    <cellStyle name="___LH P62 Document RI-8-T12 Rev_18 03-06   Tang yong sheng_P58vsP86_Q37 Budget UPH120_2line Rev1d9" xfId="9668"/>
    <cellStyle name="___LH P62 Document RI-8-T12 Rev_18 03-06   Tang yong sheng_P58vsP86_Q37 Budget UPH120_2line Rev1d9 2" xfId="9669"/>
    <cellStyle name="___LH P62 Document RI-8-T12 Rev_18 03-06   Tang yong sheng_P58vsP86_Q37 Budget UPH120_2line Rev1d9 2 2" xfId="9670"/>
    <cellStyle name="___LH P62 Document RI-8-T12 Rev_18 03-06   Tang yong sheng_P58vsP86_Q37 Budget UPH120_2line Rev1d9 3" xfId="9671"/>
    <cellStyle name="___LH P62 Document RI-8-T12 Rev_18 03-06   Tang yong sheng_P58vsP86_Q37 Budget UPH120_2line Rev1d9 3 2" xfId="9672"/>
    <cellStyle name="___LH P62 Document RI-8-T12 Rev_18 03-06   Tang yong sheng_P58vsP86_Q37 Budget UPH120_2line Rev1d9 4" xfId="9673"/>
    <cellStyle name="___LH P62 Document RI-8-T12 Rev_18 03-06   Tang yong sheng_P58vsP86_Q37 Budget UPH120_2line Rev1d9 4 2" xfId="9674"/>
    <cellStyle name="___LH P62 Document RI-8-T12 Rev_18 03-06   Tang yong sheng_P58vsP86_Q37 Budget UPH120_2line Rev1d9 5" xfId="9675"/>
    <cellStyle name="___LH P62 Document RI-8-T12 Rev_18 03-06   Tang yong sheng_P58vsP86_Q37 Budget UPH120_2line Rev1d9 5 2" xfId="9676"/>
    <cellStyle name="___LH P62 Document RI-8-T12 Rev_18 03-06   Tang yong sheng_P58vsP86_Q37 Budget UPH120_2line Rev1d9 6" xfId="9677"/>
    <cellStyle name="___LH P62 Document RI-8-T12 Rev_18 03-06   Tang yong sheng_P58vsP86_Q37 Budget UPH120_2line Rev1d9 6 2" xfId="9678"/>
    <cellStyle name="___LH P62 Document RI-8-T12 Rev_18 03-06   Tang yong sheng_P58vsP86_Q37 Budget UPH120_2line Rev1d9 7" xfId="9679"/>
    <cellStyle name="___LH P62 Document RI-8-T12 Rev_18 03-06   Tang yong sheng_P58vsP86_Q37 Budget UPH120_2line Rev1d9 7 2" xfId="9680"/>
    <cellStyle name="___LH P62 Document RI-8-T12 Rev_18 03-06   Tang yong sheng_P58vsP86_Q37 Budget UPH120_2line Rev1d9 8" xfId="9681"/>
    <cellStyle name="___LH P62 Document RI-8-T12 Rev_18 03-06   Tang yong sheng_P58vsP86_Q37 Budget UPH120_2line Rev1d9 8 2" xfId="9682"/>
    <cellStyle name="___LH P62 Document RI-8-T12 Rev_18 03-06   Tang yong sheng_P58vsP86_Q37 Budget UPH120_2line Rev1d9 9" xfId="9683"/>
    <cellStyle name="___LH P62 Document RI-8-T12 Rev_18 03-06   Tang yong sheng_P58vsP86_Q37 Budget UPH120_2line Rev1d9_LH Q22 work book " xfId="9684"/>
    <cellStyle name="___LH P62 Document RI-8-T12 Rev_18 03-06   Tang yong sheng_P58vsP86_Q37 Budget UPH120_2line Rev1d9_LH Q22 work book  2" xfId="9685"/>
    <cellStyle name="___LH P62 Document RI-8-T12 Rev_18 03-06   Tang yong sheng_P58vsP86_Q37 Budget UPH120_2line Rev1d9_LH Q22 work book  2 2" xfId="9686"/>
    <cellStyle name="___LH P62 Document RI-8-T12 Rev_18 03-06   Tang yong sheng_P58vsP86_Q37 Budget UPH120_2line Rev1d9_LH Q22 work book  3" xfId="9687"/>
    <cellStyle name="___LH P62 Document RI-8-T12 Rev_18 03-06   Tang yong sheng_P58vsP86_Q37 Budget UPH120_2line Rev1d9_LH Q22 work book  3 2" xfId="9688"/>
    <cellStyle name="___LH P62 Document RI-8-T12 Rev_18 03-06   Tang yong sheng_P58vsP86_Q37 Budget UPH120_2line Rev1d9_LH Q22 work book  4" xfId="9689"/>
    <cellStyle name="___LH P62 Document RI-8-T12 Rev_18 03-06   Tang yong sheng_P58vsP86_Q37 Budget UPH120_2line Rev1d9_LH Q22 work book  4 2" xfId="9690"/>
    <cellStyle name="___LH P62 Document RI-8-T12 Rev_18 03-06   Tang yong sheng_P58vsP86_Q37 Budget UPH120_2line Rev1d9_LH Q22 work book  5" xfId="9691"/>
    <cellStyle name="___LH P62 Document RI-8-T12 Rev_18 03-06   Tang yong sheng_P58vsP86_Q37 Budget UPH120_2line Rev1d9_LH Q22 work book  5 2" xfId="9692"/>
    <cellStyle name="___LH P62 Document RI-8-T12 Rev_18 03-06   Tang yong sheng_P58vsP86_Q37 Budget UPH120_2line Rev1d9_LH Q22 work book  6" xfId="9693"/>
    <cellStyle name="___LH P62 Document RI-8-T12 Rev_18 03-06   Tang yong sheng_P58vsP86_Q37 Budget UPH120_2line Rev1d9_LH Q22 work book  6 2" xfId="9694"/>
    <cellStyle name="___LH P62 Document RI-8-T12 Rev_18 03-06   Tang yong sheng_P58vsP86_Q37 Budget UPH120_2line Rev1d9_LH Q22 work book  7" xfId="9695"/>
    <cellStyle name="___LH P62 Document RI-8-T12 Rev_18 03-06   Tang yong sheng_P58vsP86_Q37 Budget UPH120_2line Rev1d9_LH Q22 work book  7 2" xfId="9696"/>
    <cellStyle name="___LH P62 Document RI-8-T12 Rev_18 03-06   Tang yong sheng_P58vsP86_Q37 Budget UPH120_2line Rev1d9_LH Q22 work book  8" xfId="9697"/>
    <cellStyle name="___LH P62 Document RI-8-T12 Rev_18 03-06   Tang yong sheng_P58vsP86_Q37 Budget UPH120_2line Rev1d9_LH Q22 work book  8 2" xfId="9698"/>
    <cellStyle name="___LH P62 Document RI-8-T12 Rev_18 03-06   Tang yong sheng_P58vsP86_Q37 Budget UPH120_2line Rev1d9_LH Q22 work book  9" xfId="9699"/>
    <cellStyle name="___LH P62 Document RI-8-T12 Rev_18 03-06   Tang yong sheng_P58vsP86_Q37 Budget UPH120_2line Rev1d9_LH Q77 Readiness v1.4.8" xfId="9700"/>
    <cellStyle name="___LH P62 Document RI-8-T12 Rev_18 03-06   Tang yong sheng_P58vsP86_Q37 Budget UPH120_2line Rev1d9_LH Q77 Readiness v1.4.8 2" xfId="9701"/>
    <cellStyle name="___LH P62 Document RI-8-T12 Rev_18 03-06   Tang yong sheng_P58vsP86_Q37 Budget UPH120_2line Rev1d9_LH Q77 Readiness v1.4.8 2 2" xfId="9702"/>
    <cellStyle name="___LH P62 Document RI-8-T12 Rev_18 03-06   Tang yong sheng_P58vsP86_Q37 Budget UPH120_2line Rev1d9_LH Q77 Readiness v1.4.8 3" xfId="9703"/>
    <cellStyle name="___LH P62 Document RI-8-T12 Rev_18 03-06   Tang yong sheng_P58vsP86_Q37 Budget UPH120_2line Rev1d9_LH Q77 Readiness v1.4.8 3 2" xfId="9704"/>
    <cellStyle name="___LH P62 Document RI-8-T12 Rev_18 03-06   Tang yong sheng_P58vsP86_Q37 Budget UPH120_2line Rev1d9_LH Q77 Readiness v1.4.8 4" xfId="9705"/>
    <cellStyle name="___LH P62 Document RI-8-T12 Rev_18 03-06   Tang yong sheng_P58vsP86_Q37 Budget UPH120_2line Rev1d9_LH Q77 Readiness v1.4.8 4 2" xfId="9706"/>
    <cellStyle name="___LH P62 Document RI-8-T12 Rev_18 03-06   Tang yong sheng_P58vsP86_Q37 Budget UPH120_2line Rev1d9_LH Q77 Readiness v1.4.8 5" xfId="9707"/>
    <cellStyle name="___LH P62 Document RI-8-T12 Rev_18 03-06   Tang yong sheng_P58vsP86_Q37 Budget UPH120_2line Rev1d9_LH Q77 Readiness v1.4.8 5 2" xfId="9708"/>
    <cellStyle name="___LH P62 Document RI-8-T12 Rev_18 03-06   Tang yong sheng_P58vsP86_Q37 Budget UPH120_2line Rev1d9_LH Q77 Readiness v1.4.8 6" xfId="9709"/>
    <cellStyle name="___LH P62 Document RI-8-T12 Rev_18 03-06   Tang yong sheng_P58vsP86_Q37 Budget UPH120_2line Rev1d9_LH Q77 Readiness v1.4.8 6 2" xfId="9710"/>
    <cellStyle name="___LH P62 Document RI-8-T12 Rev_18 03-06   Tang yong sheng_P58vsP86_Q37 Budget UPH120_2line Rev1d9_LH Q77 Readiness v1.4.8 7" xfId="9711"/>
    <cellStyle name="___LH P62 Document RI-8-T12 Rev_18 03-06   Tang yong sheng_P58vsP86_Q37 Budget UPH120_2line Rev1d9_LH Q77 Readiness v1.4.8 7 2" xfId="9712"/>
    <cellStyle name="___LH P62 Document RI-8-T12 Rev_18 03-06   Tang yong sheng_P58vsP86_Q37 Budget UPH120_2line Rev1d9_LH Q77 Readiness v1.4.8 8" xfId="9713"/>
    <cellStyle name="___LH P62 Document RI-8-T12 Rev_18 03-06   Tang yong sheng_P58vsP86_Q37 Budget UPH120_2line Rev1d9_LH Q77 Readiness v1.4.8 8 2" xfId="9714"/>
    <cellStyle name="___LH P62 Document RI-8-T12 Rev_18 03-06   Tang yong sheng_P58vsP86_Q37 Budget UPH120_2line Rev1d9_LH Q77 Readiness v1.4.8 9" xfId="9715"/>
    <cellStyle name="___LH P62 Document RI-8-T12 Rev_18 03-06   Tang yong sheng_P58vsP86_Q37 Budget UPH120_2line Rev2d3" xfId="9716"/>
    <cellStyle name="___LH P62 Document RI-8-T12 Rev_18 03-06   Tang yong sheng_P58vsP86_Q37 Budget UPH120_2line Rev2d3 2" xfId="9717"/>
    <cellStyle name="___LH P62 Document RI-8-T12 Rev_18 03-06   Tang yong sheng_P58vsP86_Q37 Budget UPH120_2line Rev2d3 2 2" xfId="9718"/>
    <cellStyle name="___LH P62 Document RI-8-T12 Rev_18 03-06   Tang yong sheng_P58vsP86_Q37 Budget UPH120_2line Rev2d3 3" xfId="9719"/>
    <cellStyle name="___LH P62 Document RI-8-T12 Rev_18 03-06   Tang yong sheng_P58vsP86_Q37 Budget UPH120_2line Rev2d3 3 2" xfId="9720"/>
    <cellStyle name="___LH P62 Document RI-8-T12 Rev_18 03-06   Tang yong sheng_P58vsP86_Q37 Budget UPH120_2line Rev2d3 4" xfId="9721"/>
    <cellStyle name="___LH P62 Document RI-8-T12 Rev_18 03-06   Tang yong sheng_P58vsP86_Q37 Budget UPH120_2line Rev2d3 4 2" xfId="9722"/>
    <cellStyle name="___LH P62 Document RI-8-T12 Rev_18 03-06   Tang yong sheng_P58vsP86_Q37 Budget UPH120_2line Rev2d3 5" xfId="9723"/>
    <cellStyle name="___LH P62 Document RI-8-T12 Rev_18 03-06   Tang yong sheng_P58vsP86_Q37 Budget UPH120_2line Rev2d3 5 2" xfId="9724"/>
    <cellStyle name="___LH P62 Document RI-8-T12 Rev_18 03-06   Tang yong sheng_P58vsP86_Q37 Budget UPH120_2line Rev2d3 6" xfId="9725"/>
    <cellStyle name="___LH P62 Document RI-8-T12 Rev_18 03-06   Tang yong sheng_P58vsP86_Q37 Budget UPH120_2line Rev2d3 6 2" xfId="9726"/>
    <cellStyle name="___LH P62 Document RI-8-T12 Rev_18 03-06   Tang yong sheng_P58vsP86_Q37 Budget UPH120_2line Rev2d3 7" xfId="9727"/>
    <cellStyle name="___LH P62 Document RI-8-T12 Rev_18 03-06   Tang yong sheng_P58vsP86_Q37 Budget UPH120_2line Rev2d3 7 2" xfId="9728"/>
    <cellStyle name="___LH P62 Document RI-8-T12 Rev_18 03-06   Tang yong sheng_P58vsP86_Q37 Budget UPH120_2line Rev2d3 8" xfId="9729"/>
    <cellStyle name="___LH P62 Document RI-8-T12 Rev_18 03-06   Tang yong sheng_P58vsP86_Q37 Budget UPH120_2line Rev2d3 8 2" xfId="9730"/>
    <cellStyle name="___LH P62 Document RI-8-T12 Rev_18 03-06   Tang yong sheng_P58vsP86_Q37 Budget UPH120_2line Rev2d3 9" xfId="9731"/>
    <cellStyle name="___LH P62 Document RI-8-T12 Rev_18 03-06   Tang yong sheng_P58vsP86_Q37 Budget UPH120_2line Rev2d5" xfId="9732"/>
    <cellStyle name="___LH P62 Document RI-8-T12 Rev_18 03-06   Tang yong sheng_P58vsP86_Q37 Budget UPH120_2line Rev2d5 2" xfId="9733"/>
    <cellStyle name="___LH P62 Document RI-8-T12 Rev_18 03-06   Tang yong sheng_P58vsP86_Q37 Budget UPH120_2line Rev2d5 2 2" xfId="9734"/>
    <cellStyle name="___LH P62 Document RI-8-T12 Rev_18 03-06   Tang yong sheng_P58vsP86_Q37 Budget UPH120_2line Rev2d5 3" xfId="9735"/>
    <cellStyle name="___LH P62 Document RI-8-T12 Rev_18 03-06   Tang yong sheng_P58vsP86_Q37 Budget UPH120_2line Rev2d5 3 2" xfId="9736"/>
    <cellStyle name="___LH P62 Document RI-8-T12 Rev_18 03-06   Tang yong sheng_P58vsP86_Q37 Budget UPH120_2line Rev2d5 4" xfId="9737"/>
    <cellStyle name="___LH P62 Document RI-8-T12 Rev_18 03-06   Tang yong sheng_P58vsP86_Q37 Budget UPH120_2line Rev2d5 4 2" xfId="9738"/>
    <cellStyle name="___LH P62 Document RI-8-T12 Rev_18 03-06   Tang yong sheng_P58vsP86_Q37 Budget UPH120_2line Rev2d5 5" xfId="9739"/>
    <cellStyle name="___LH P62 Document RI-8-T12 Rev_18 03-06   Tang yong sheng_P58vsP86_Q37 Budget UPH120_2line Rev2d5 5 2" xfId="9740"/>
    <cellStyle name="___LH P62 Document RI-8-T12 Rev_18 03-06   Tang yong sheng_P58vsP86_Q37 Budget UPH120_2line Rev2d5 6" xfId="9741"/>
    <cellStyle name="___LH P62 Document RI-8-T12 Rev_18 03-06   Tang yong sheng_P58vsP86_Q37 Budget UPH120_2line Rev2d5 6 2" xfId="9742"/>
    <cellStyle name="___LH P62 Document RI-8-T12 Rev_18 03-06   Tang yong sheng_P58vsP86_Q37 Budget UPH120_2line Rev2d5 7" xfId="9743"/>
    <cellStyle name="___LH P62 Document RI-8-T12 Rev_18 03-06   Tang yong sheng_P58vsP86_Q37 Budget UPH120_2line Rev2d5 7 2" xfId="9744"/>
    <cellStyle name="___LH P62 Document RI-8-T12 Rev_18 03-06   Tang yong sheng_P58vsP86_Q37 Budget UPH120_2line Rev2d5 8" xfId="9745"/>
    <cellStyle name="___LH P62 Document RI-8-T12 Rev_18 03-06   Tang yong sheng_P58vsP86_Q37 Budget UPH120_2line Rev2d5 8 2" xfId="9746"/>
    <cellStyle name="___LH P62 Document RI-8-T12 Rev_18 03-06   Tang yong sheng_P58vsP86_Q37 Budget UPH120_2line Rev2d5 9" xfId="9747"/>
    <cellStyle name="___LH P62 Document RI-8-T12 Rev_18 03-06   Tang yong sheng_Q37 Budget UPH120_2line Rev1d9" xfId="9748"/>
    <cellStyle name="___LH P62 Document RI-8-T12 Rev_18 03-06   Tang yong sheng_Q37 Budget UPH120_2line Rev1d9 2" xfId="9749"/>
    <cellStyle name="___LH P62 Document RI-8-T12 Rev_18 03-06   Tang yong sheng_Q37 Budget UPH120_2line Rev1d9 2 2" xfId="9750"/>
    <cellStyle name="___LH P62 Document RI-8-T12 Rev_18 03-06   Tang yong sheng_Q37 Budget UPH120_2line Rev1d9 3" xfId="9751"/>
    <cellStyle name="___LH P62 Document RI-8-T12 Rev_18 03-06   Tang yong sheng_Q37 Budget UPH120_2line Rev1d9 3 2" xfId="9752"/>
    <cellStyle name="___LH P62 Document RI-8-T12 Rev_18 03-06   Tang yong sheng_Q37 Budget UPH120_2line Rev1d9 4" xfId="9753"/>
    <cellStyle name="___LH P62 Document RI-8-T12 Rev_18 03-06   Tang yong sheng_Q37 Budget UPH120_2line Rev1d9 4 2" xfId="9754"/>
    <cellStyle name="___LH P62 Document RI-8-T12 Rev_18 03-06   Tang yong sheng_Q37 Budget UPH120_2line Rev1d9 5" xfId="9755"/>
    <cellStyle name="___LH P62 Document RI-8-T12 Rev_18 03-06   Tang yong sheng_Q37 Budget UPH120_2line Rev1d9 5 2" xfId="9756"/>
    <cellStyle name="___LH P62 Document RI-8-T12 Rev_18 03-06   Tang yong sheng_Q37 Budget UPH120_2line Rev1d9 6" xfId="9757"/>
    <cellStyle name="___LH P62 Document RI-8-T12 Rev_18 03-06   Tang yong sheng_Q37 Budget UPH120_2line Rev1d9 6 2" xfId="9758"/>
    <cellStyle name="___LH P62 Document RI-8-T12 Rev_18 03-06   Tang yong sheng_Q37 Budget UPH120_2line Rev1d9 7" xfId="9759"/>
    <cellStyle name="___LH P62 Document RI-8-T12 Rev_18 03-06   Tang yong sheng_Q37 Budget UPH120_2line Rev1d9 7 2" xfId="9760"/>
    <cellStyle name="___LH P62 Document RI-8-T12 Rev_18 03-06   Tang yong sheng_Q37 Budget UPH120_2line Rev1d9 8" xfId="9761"/>
    <cellStyle name="___LH P62 Document RI-8-T12 Rev_18 03-06   Tang yong sheng_Q37 Budget UPH120_2line Rev1d9 8 2" xfId="9762"/>
    <cellStyle name="___LH P62 Document RI-8-T12 Rev_18 03-06   Tang yong sheng_Q37 Budget UPH120_2line Rev1d9 9" xfId="9763"/>
    <cellStyle name="___LH P62 Document RI-8-T12 Rev_18 03-06   Tang yong sheng_Q37 Budget UPH120_2line Rev1d9_LH Q22 work book " xfId="9764"/>
    <cellStyle name="___LH P62 Document RI-8-T12 Rev_18 03-06   Tang yong sheng_Q37 Budget UPH120_2line Rev1d9_LH Q22 work book  2" xfId="9765"/>
    <cellStyle name="___LH P62 Document RI-8-T12 Rev_18 03-06   Tang yong sheng_Q37 Budget UPH120_2line Rev1d9_LH Q22 work book  2 2" xfId="9766"/>
    <cellStyle name="___LH P62 Document RI-8-T12 Rev_18 03-06   Tang yong sheng_Q37 Budget UPH120_2line Rev1d9_LH Q22 work book  3" xfId="9767"/>
    <cellStyle name="___LH P62 Document RI-8-T12 Rev_18 03-06   Tang yong sheng_Q37 Budget UPH120_2line Rev1d9_LH Q22 work book  3 2" xfId="9768"/>
    <cellStyle name="___LH P62 Document RI-8-T12 Rev_18 03-06   Tang yong sheng_Q37 Budget UPH120_2line Rev1d9_LH Q22 work book  4" xfId="9769"/>
    <cellStyle name="___LH P62 Document RI-8-T12 Rev_18 03-06   Tang yong sheng_Q37 Budget UPH120_2line Rev1d9_LH Q22 work book  4 2" xfId="9770"/>
    <cellStyle name="___LH P62 Document RI-8-T12 Rev_18 03-06   Tang yong sheng_Q37 Budget UPH120_2line Rev1d9_LH Q22 work book  5" xfId="9771"/>
    <cellStyle name="___LH P62 Document RI-8-T12 Rev_18 03-06   Tang yong sheng_Q37 Budget UPH120_2line Rev1d9_LH Q22 work book  5 2" xfId="9772"/>
    <cellStyle name="___LH P62 Document RI-8-T12 Rev_18 03-06   Tang yong sheng_Q37 Budget UPH120_2line Rev1d9_LH Q22 work book  6" xfId="9773"/>
    <cellStyle name="___LH P62 Document RI-8-T12 Rev_18 03-06   Tang yong sheng_Q37 Budget UPH120_2line Rev1d9_LH Q22 work book  6 2" xfId="9774"/>
    <cellStyle name="___LH P62 Document RI-8-T12 Rev_18 03-06   Tang yong sheng_Q37 Budget UPH120_2line Rev1d9_LH Q22 work book  7" xfId="9775"/>
    <cellStyle name="___LH P62 Document RI-8-T12 Rev_18 03-06   Tang yong sheng_Q37 Budget UPH120_2line Rev1d9_LH Q22 work book  7 2" xfId="9776"/>
    <cellStyle name="___LH P62 Document RI-8-T12 Rev_18 03-06   Tang yong sheng_Q37 Budget UPH120_2line Rev1d9_LH Q22 work book  8" xfId="9777"/>
    <cellStyle name="___LH P62 Document RI-8-T12 Rev_18 03-06   Tang yong sheng_Q37 Budget UPH120_2line Rev1d9_LH Q22 work book  8 2" xfId="9778"/>
    <cellStyle name="___LH P62 Document RI-8-T12 Rev_18 03-06   Tang yong sheng_Q37 Budget UPH120_2line Rev1d9_LH Q22 work book  9" xfId="9779"/>
    <cellStyle name="___LH P62 Document RI-8-T12 Rev_18 03-06   Tang yong sheng_Q37 Budget UPH120_2line Rev1d9_LH Q77 Readiness v1.4.8" xfId="9780"/>
    <cellStyle name="___LH P62 Document RI-8-T12 Rev_18 03-06   Tang yong sheng_Q37 Budget UPH120_2line Rev1d9_LH Q77 Readiness v1.4.8 2" xfId="9781"/>
    <cellStyle name="___LH P62 Document RI-8-T12 Rev_18 03-06   Tang yong sheng_Q37 Budget UPH120_2line Rev1d9_LH Q77 Readiness v1.4.8 2 2" xfId="9782"/>
    <cellStyle name="___LH P62 Document RI-8-T12 Rev_18 03-06   Tang yong sheng_Q37 Budget UPH120_2line Rev1d9_LH Q77 Readiness v1.4.8 3" xfId="9783"/>
    <cellStyle name="___LH P62 Document RI-8-T12 Rev_18 03-06   Tang yong sheng_Q37 Budget UPH120_2line Rev1d9_LH Q77 Readiness v1.4.8 3 2" xfId="9784"/>
    <cellStyle name="___LH P62 Document RI-8-T12 Rev_18 03-06   Tang yong sheng_Q37 Budget UPH120_2line Rev1d9_LH Q77 Readiness v1.4.8 4" xfId="9785"/>
    <cellStyle name="___LH P62 Document RI-8-T12 Rev_18 03-06   Tang yong sheng_Q37 Budget UPH120_2line Rev1d9_LH Q77 Readiness v1.4.8 4 2" xfId="9786"/>
    <cellStyle name="___LH P62 Document RI-8-T12 Rev_18 03-06   Tang yong sheng_Q37 Budget UPH120_2line Rev1d9_LH Q77 Readiness v1.4.8 5" xfId="9787"/>
    <cellStyle name="___LH P62 Document RI-8-T12 Rev_18 03-06   Tang yong sheng_Q37 Budget UPH120_2line Rev1d9_LH Q77 Readiness v1.4.8 5 2" xfId="9788"/>
    <cellStyle name="___LH P62 Document RI-8-T12 Rev_18 03-06   Tang yong sheng_Q37 Budget UPH120_2line Rev1d9_LH Q77 Readiness v1.4.8 6" xfId="9789"/>
    <cellStyle name="___LH P62 Document RI-8-T12 Rev_18 03-06   Tang yong sheng_Q37 Budget UPH120_2line Rev1d9_LH Q77 Readiness v1.4.8 6 2" xfId="9790"/>
    <cellStyle name="___LH P62 Document RI-8-T12 Rev_18 03-06   Tang yong sheng_Q37 Budget UPH120_2line Rev1d9_LH Q77 Readiness v1.4.8 7" xfId="9791"/>
    <cellStyle name="___LH P62 Document RI-8-T12 Rev_18 03-06   Tang yong sheng_Q37 Budget UPH120_2line Rev1d9_LH Q77 Readiness v1.4.8 7 2" xfId="9792"/>
    <cellStyle name="___LH P62 Document RI-8-T12 Rev_18 03-06   Tang yong sheng_Q37 Budget UPH120_2line Rev1d9_LH Q77 Readiness v1.4.8 8" xfId="9793"/>
    <cellStyle name="___LH P62 Document RI-8-T12 Rev_18 03-06   Tang yong sheng_Q37 Budget UPH120_2line Rev1d9_LH Q77 Readiness v1.4.8 8 2" xfId="9794"/>
    <cellStyle name="___LH P62 Document RI-8-T12 Rev_18 03-06   Tang yong sheng_Q37 Budget UPH120_2line Rev1d9_LH Q77 Readiness v1.4.8 9" xfId="9795"/>
    <cellStyle name="___LH P62 Document RI-8-T12 Rev_18 03-06   Tang yong sheng_Q37 Budget UPH120_2line Rev2d3" xfId="9796"/>
    <cellStyle name="___LH P62 Document RI-8-T12 Rev_18 03-06   Tang yong sheng_Q37 Budget UPH120_2line Rev2d3 2" xfId="9797"/>
    <cellStyle name="___LH P62 Document RI-8-T12 Rev_18 03-06   Tang yong sheng_Q37 Budget UPH120_2line Rev2d3 2 2" xfId="9798"/>
    <cellStyle name="___LH P62 Document RI-8-T12 Rev_18 03-06   Tang yong sheng_Q37 Budget UPH120_2line Rev2d3 3" xfId="9799"/>
    <cellStyle name="___LH P62 Document RI-8-T12 Rev_18 03-06   Tang yong sheng_Q37 Budget UPH120_2line Rev2d3 3 2" xfId="9800"/>
    <cellStyle name="___LH P62 Document RI-8-T12 Rev_18 03-06   Tang yong sheng_Q37 Budget UPH120_2line Rev2d3 4" xfId="9801"/>
    <cellStyle name="___LH P62 Document RI-8-T12 Rev_18 03-06   Tang yong sheng_Q37 Budget UPH120_2line Rev2d3 4 2" xfId="9802"/>
    <cellStyle name="___LH P62 Document RI-8-T12 Rev_18 03-06   Tang yong sheng_Q37 Budget UPH120_2line Rev2d3 5" xfId="9803"/>
    <cellStyle name="___LH P62 Document RI-8-T12 Rev_18 03-06   Tang yong sheng_Q37 Budget UPH120_2line Rev2d3 5 2" xfId="9804"/>
    <cellStyle name="___LH P62 Document RI-8-T12 Rev_18 03-06   Tang yong sheng_Q37 Budget UPH120_2line Rev2d3 6" xfId="9805"/>
    <cellStyle name="___LH P62 Document RI-8-T12 Rev_18 03-06   Tang yong sheng_Q37 Budget UPH120_2line Rev2d3 6 2" xfId="9806"/>
    <cellStyle name="___LH P62 Document RI-8-T12 Rev_18 03-06   Tang yong sheng_Q37 Budget UPH120_2line Rev2d3 7" xfId="9807"/>
    <cellStyle name="___LH P62 Document RI-8-T12 Rev_18 03-06   Tang yong sheng_Q37 Budget UPH120_2line Rev2d3 7 2" xfId="9808"/>
    <cellStyle name="___LH P62 Document RI-8-T12 Rev_18 03-06   Tang yong sheng_Q37 Budget UPH120_2line Rev2d3 8" xfId="9809"/>
    <cellStyle name="___LH P62 Document RI-8-T12 Rev_18 03-06   Tang yong sheng_Q37 Budget UPH120_2line Rev2d3 8 2" xfId="9810"/>
    <cellStyle name="___LH P62 Document RI-8-T12 Rev_18 03-06   Tang yong sheng_Q37 Budget UPH120_2line Rev2d3 9" xfId="9811"/>
    <cellStyle name="___LH P62 Document RI-8-T12 Rev_18 03-06   Tang yong sheng_Q37 Budget UPH120_2line Rev2d5" xfId="9812"/>
    <cellStyle name="___LH P62 Document RI-8-T12 Rev_18 03-06   Tang yong sheng_Q37 Budget UPH120_2line Rev2d5 2" xfId="9813"/>
    <cellStyle name="___LH P62 Document RI-8-T12 Rev_18 03-06   Tang yong sheng_Q37 Budget UPH120_2line Rev2d5 2 2" xfId="9814"/>
    <cellStyle name="___LH P62 Document RI-8-T12 Rev_18 03-06   Tang yong sheng_Q37 Budget UPH120_2line Rev2d5 3" xfId="9815"/>
    <cellStyle name="___LH P62 Document RI-8-T12 Rev_18 03-06   Tang yong sheng_Q37 Budget UPH120_2line Rev2d5 3 2" xfId="9816"/>
    <cellStyle name="___LH P62 Document RI-8-T12 Rev_18 03-06   Tang yong sheng_Q37 Budget UPH120_2line Rev2d5 4" xfId="9817"/>
    <cellStyle name="___LH P62 Document RI-8-T12 Rev_18 03-06   Tang yong sheng_Q37 Budget UPH120_2line Rev2d5 4 2" xfId="9818"/>
    <cellStyle name="___LH P62 Document RI-8-T12 Rev_18 03-06   Tang yong sheng_Q37 Budget UPH120_2line Rev2d5 5" xfId="9819"/>
    <cellStyle name="___LH P62 Document RI-8-T12 Rev_18 03-06   Tang yong sheng_Q37 Budget UPH120_2line Rev2d5 5 2" xfId="9820"/>
    <cellStyle name="___LH P62 Document RI-8-T12 Rev_18 03-06   Tang yong sheng_Q37 Budget UPH120_2line Rev2d5 6" xfId="9821"/>
    <cellStyle name="___LH P62 Document RI-8-T12 Rev_18 03-06   Tang yong sheng_Q37 Budget UPH120_2line Rev2d5 6 2" xfId="9822"/>
    <cellStyle name="___LH P62 Document RI-8-T12 Rev_18 03-06   Tang yong sheng_Q37 Budget UPH120_2line Rev2d5 7" xfId="9823"/>
    <cellStyle name="___LH P62 Document RI-8-T12 Rev_18 03-06   Tang yong sheng_Q37 Budget UPH120_2line Rev2d5 7 2" xfId="9824"/>
    <cellStyle name="___LH P62 Document RI-8-T12 Rev_18 03-06   Tang yong sheng_Q37 Budget UPH120_2line Rev2d5 8" xfId="9825"/>
    <cellStyle name="___LH P62 Document RI-8-T12 Rev_18 03-06   Tang yong sheng_Q37 Budget UPH120_2line Rev2d5 8 2" xfId="9826"/>
    <cellStyle name="___LH P62 Document RI-8-T12 Rev_18 03-06   Tang yong sheng_Q37 Budget UPH120_2line Rev2d5 9" xfId="9827"/>
    <cellStyle name="___LH P62 Document RI-8-T12 Rev_18 03-06   Tang yong sheng_Q37 EVT Eng. Workbook V1.0_0331" xfId="9828"/>
    <cellStyle name="___LH P62 Document RI-8-T12 Rev_18 03-06   Tang yong sheng_Q37 EVT Eng. Workbook V1.0_0331 2" xfId="9829"/>
    <cellStyle name="___LH P62 Document RI-8-T12 Rev_18 03-06   Tang yong sheng_Q37 EVT Eng. Workbook V1.0_0331 2 2" xfId="9830"/>
    <cellStyle name="___LH P62 Document RI-8-T12 Rev_18 03-06   Tang yong sheng_Q37 EVT Eng. Workbook V1.0_0331 3" xfId="9831"/>
    <cellStyle name="___LH P62 Document RI-8-T12 Rev_18 03-06   Tang yong sheng_Q37 EVT Eng. Workbook V1.0_0331 3 2" xfId="9832"/>
    <cellStyle name="___LH P62 Document RI-8-T12 Rev_18 03-06   Tang yong sheng_Q37 EVT Eng. Workbook V1.0_0331 4" xfId="9833"/>
    <cellStyle name="___LH P62 Document RI-8-T12 Rev_18 03-06   Tang yong sheng_Q37 EVT Eng. Workbook V1.0_0331 4 2" xfId="9834"/>
    <cellStyle name="___LH P62 Document RI-8-T12 Rev_18 03-06   Tang yong sheng_Q37 EVT Eng. Workbook V1.0_0331 5" xfId="9835"/>
    <cellStyle name="___LH P62 Document RI-8-T12 Rev_18 03-06   Tang yong sheng_Q37 EVT Eng. Workbook V1.0_0331 5 2" xfId="9836"/>
    <cellStyle name="___LH P62 Document RI-8-T12 Rev_18 03-06   Tang yong sheng_Q37 EVT Eng. Workbook V1.0_0331 6" xfId="9837"/>
    <cellStyle name="___LH P62 Document RI-8-T12 Rev_18 03-06   Tang yong sheng_Q37 EVT Eng. Workbook V1.0_0331 6 2" xfId="9838"/>
    <cellStyle name="___LH P62 Document RI-8-T12 Rev_18 03-06   Tang yong sheng_Q37 EVT Eng. Workbook V1.0_0331 7" xfId="9839"/>
    <cellStyle name="___LH P62 Document RI-8-T12 Rev_18 03-06   Tang yong sheng_Q37 EVT Eng. Workbook V1.0_0331 7 2" xfId="9840"/>
    <cellStyle name="___LH P62 Document RI-8-T12 Rev_18 03-06   Tang yong sheng_Q37 EVT Eng. Workbook V1.0_0331 8" xfId="9841"/>
    <cellStyle name="___LH P62 Document RI-8-T12 Rev_18 03-06   Tang yong sheng_Q37 EVT Eng. Workbook V1.0_0331 8 2" xfId="9842"/>
    <cellStyle name="___LH P62 Document RI-8-T12 Rev_18 03-06   Tang yong sheng_Q37 EVT Eng. Workbook V1.0_0331 9" xfId="9843"/>
    <cellStyle name="___LH P62 Document RI-8-T12 Rev_18 03-06   Tang yong sheng_Q37 EVT Eng. Workbook V1.0_0331_LH Q22 work book " xfId="9844"/>
    <cellStyle name="___LH P62 Document RI-8-T12 Rev_18 03-06   Tang yong sheng_Q37 EVT Eng. Workbook V1.0_0331_LH Q22 work book  2" xfId="9845"/>
    <cellStyle name="___LH P62 Document RI-8-T12 Rev_18 03-06   Tang yong sheng_Q37 EVT Eng. Workbook V1.0_0331_LH Q22 work book  2 2" xfId="9846"/>
    <cellStyle name="___LH P62 Document RI-8-T12 Rev_18 03-06   Tang yong sheng_Q37 EVT Eng. Workbook V1.0_0331_LH Q22 work book  3" xfId="9847"/>
    <cellStyle name="___LH P62 Document RI-8-T12 Rev_18 03-06   Tang yong sheng_Q37 EVT Eng. Workbook V1.0_0331_LH Q22 work book  3 2" xfId="9848"/>
    <cellStyle name="___LH P62 Document RI-8-T12 Rev_18 03-06   Tang yong sheng_Q37 EVT Eng. Workbook V1.0_0331_LH Q22 work book  4" xfId="9849"/>
    <cellStyle name="___LH P62 Document RI-8-T12 Rev_18 03-06   Tang yong sheng_Q37 EVT Eng. Workbook V1.0_0331_LH Q22 work book  4 2" xfId="9850"/>
    <cellStyle name="___LH P62 Document RI-8-T12 Rev_18 03-06   Tang yong sheng_Q37 EVT Eng. Workbook V1.0_0331_LH Q22 work book  5" xfId="9851"/>
    <cellStyle name="___LH P62 Document RI-8-T12 Rev_18 03-06   Tang yong sheng_Q37 EVT Eng. Workbook V1.0_0331_LH Q22 work book  5 2" xfId="9852"/>
    <cellStyle name="___LH P62 Document RI-8-T12 Rev_18 03-06   Tang yong sheng_Q37 EVT Eng. Workbook V1.0_0331_LH Q22 work book  6" xfId="9853"/>
    <cellStyle name="___LH P62 Document RI-8-T12 Rev_18 03-06   Tang yong sheng_Q37 EVT Eng. Workbook V1.0_0331_LH Q22 work book  6 2" xfId="9854"/>
    <cellStyle name="___LH P62 Document RI-8-T12 Rev_18 03-06   Tang yong sheng_Q37 EVT Eng. Workbook V1.0_0331_LH Q22 work book  7" xfId="9855"/>
    <cellStyle name="___LH P62 Document RI-8-T12 Rev_18 03-06   Tang yong sheng_Q37 EVT Eng. Workbook V1.0_0331_LH Q22 work book  7 2" xfId="9856"/>
    <cellStyle name="___LH P62 Document RI-8-T12 Rev_18 03-06   Tang yong sheng_Q37 EVT Eng. Workbook V1.0_0331_LH Q22 work book  8" xfId="9857"/>
    <cellStyle name="___LH P62 Document RI-8-T12 Rev_18 03-06   Tang yong sheng_Q37 EVT Eng. Workbook V1.0_0331_LH Q22 work book  8 2" xfId="9858"/>
    <cellStyle name="___LH P62 Document RI-8-T12 Rev_18 03-06   Tang yong sheng_Q37 EVT Eng. Workbook V1.0_0331_LH Q22 work book  9" xfId="9859"/>
    <cellStyle name="___LH P62 Document RI-8-T12 Rev_18 03-06   Tang yong sheng_Q37 EVT Eng. Workbook V1.0_0331_LH Q77 Readiness v1.4.8" xfId="9860"/>
    <cellStyle name="___LH P62 Document RI-8-T12 Rev_18 03-06   Tang yong sheng_Q37 EVT Eng. Workbook V1.0_0331_LH Q77 Readiness v1.4.8 2" xfId="9861"/>
    <cellStyle name="___LH P62 Document RI-8-T12 Rev_18 03-06   Tang yong sheng_Q37 EVT Eng. Workbook V1.0_0331_LH Q77 Readiness v1.4.8 2 2" xfId="9862"/>
    <cellStyle name="___LH P62 Document RI-8-T12 Rev_18 03-06   Tang yong sheng_Q37 EVT Eng. Workbook V1.0_0331_LH Q77 Readiness v1.4.8 3" xfId="9863"/>
    <cellStyle name="___LH P62 Document RI-8-T12 Rev_18 03-06   Tang yong sheng_Q37 EVT Eng. Workbook V1.0_0331_LH Q77 Readiness v1.4.8 3 2" xfId="9864"/>
    <cellStyle name="___LH P62 Document RI-8-T12 Rev_18 03-06   Tang yong sheng_Q37 EVT Eng. Workbook V1.0_0331_LH Q77 Readiness v1.4.8 4" xfId="9865"/>
    <cellStyle name="___LH P62 Document RI-8-T12 Rev_18 03-06   Tang yong sheng_Q37 EVT Eng. Workbook V1.0_0331_LH Q77 Readiness v1.4.8 4 2" xfId="9866"/>
    <cellStyle name="___LH P62 Document RI-8-T12 Rev_18 03-06   Tang yong sheng_Q37 EVT Eng. Workbook V1.0_0331_LH Q77 Readiness v1.4.8 5" xfId="9867"/>
    <cellStyle name="___LH P62 Document RI-8-T12 Rev_18 03-06   Tang yong sheng_Q37 EVT Eng. Workbook V1.0_0331_LH Q77 Readiness v1.4.8 5 2" xfId="9868"/>
    <cellStyle name="___LH P62 Document RI-8-T12 Rev_18 03-06   Tang yong sheng_Q37 EVT Eng. Workbook V1.0_0331_LH Q77 Readiness v1.4.8 6" xfId="9869"/>
    <cellStyle name="___LH P62 Document RI-8-T12 Rev_18 03-06   Tang yong sheng_Q37 EVT Eng. Workbook V1.0_0331_LH Q77 Readiness v1.4.8 6 2" xfId="9870"/>
    <cellStyle name="___LH P62 Document RI-8-T12 Rev_18 03-06   Tang yong sheng_Q37 EVT Eng. Workbook V1.0_0331_LH Q77 Readiness v1.4.8 7" xfId="9871"/>
    <cellStyle name="___LH P62 Document RI-8-T12 Rev_18 03-06   Tang yong sheng_Q37 EVT Eng. Workbook V1.0_0331_LH Q77 Readiness v1.4.8 7 2" xfId="9872"/>
    <cellStyle name="___LH P62 Document RI-8-T12 Rev_18 03-06   Tang yong sheng_Q37 EVT Eng. Workbook V1.0_0331_LH Q77 Readiness v1.4.8 8" xfId="9873"/>
    <cellStyle name="___LH P62 Document RI-8-T12 Rev_18 03-06   Tang yong sheng_Q37 EVT Eng. Workbook V1.0_0331_LH Q77 Readiness v1.4.8 8 2" xfId="9874"/>
    <cellStyle name="___LH P62 Document RI-8-T12 Rev_18 03-06   Tang yong sheng_Q37 EVT Eng. Workbook V1.0_0331_LH Q77 Readiness v1.4.8 9" xfId="9875"/>
    <cellStyle name="___LH P62 Document RI-8-T12 Rev_18 03-06   Tang yong sheng_Q37 EVT Eng. Workbook V1.0_0331_Q37 Budget UPH120_2line Rev1d9" xfId="9876"/>
    <cellStyle name="___LH P62 Document RI-8-T12 Rev_18 03-06   Tang yong sheng_Q37 EVT Eng. Workbook V1.0_0331_Q37 Budget UPH120_2line Rev1d9 2" xfId="9877"/>
    <cellStyle name="___LH P62 Document RI-8-T12 Rev_18 03-06   Tang yong sheng_Q37 EVT Eng. Workbook V1.0_0331_Q37 Budget UPH120_2line Rev1d9 2 2" xfId="9878"/>
    <cellStyle name="___LH P62 Document RI-8-T12 Rev_18 03-06   Tang yong sheng_Q37 EVT Eng. Workbook V1.0_0331_Q37 Budget UPH120_2line Rev1d9 3" xfId="9879"/>
    <cellStyle name="___LH P62 Document RI-8-T12 Rev_18 03-06   Tang yong sheng_Q37 EVT Eng. Workbook V1.0_0331_Q37 Budget UPH120_2line Rev1d9 3 2" xfId="9880"/>
    <cellStyle name="___LH P62 Document RI-8-T12 Rev_18 03-06   Tang yong sheng_Q37 EVT Eng. Workbook V1.0_0331_Q37 Budget UPH120_2line Rev1d9 4" xfId="9881"/>
    <cellStyle name="___LH P62 Document RI-8-T12 Rev_18 03-06   Tang yong sheng_Q37 EVT Eng. Workbook V1.0_0331_Q37 Budget UPH120_2line Rev1d9 4 2" xfId="9882"/>
    <cellStyle name="___LH P62 Document RI-8-T12 Rev_18 03-06   Tang yong sheng_Q37 EVT Eng. Workbook V1.0_0331_Q37 Budget UPH120_2line Rev1d9 5" xfId="9883"/>
    <cellStyle name="___LH P62 Document RI-8-T12 Rev_18 03-06   Tang yong sheng_Q37 EVT Eng. Workbook V1.0_0331_Q37 Budget UPH120_2line Rev1d9 5 2" xfId="9884"/>
    <cellStyle name="___LH P62 Document RI-8-T12 Rev_18 03-06   Tang yong sheng_Q37 EVT Eng. Workbook V1.0_0331_Q37 Budget UPH120_2line Rev1d9 6" xfId="9885"/>
    <cellStyle name="___LH P62 Document RI-8-T12 Rev_18 03-06   Tang yong sheng_Q37 EVT Eng. Workbook V1.0_0331_Q37 Budget UPH120_2line Rev1d9 6 2" xfId="9886"/>
    <cellStyle name="___LH P62 Document RI-8-T12 Rev_18 03-06   Tang yong sheng_Q37 EVT Eng. Workbook V1.0_0331_Q37 Budget UPH120_2line Rev1d9 7" xfId="9887"/>
    <cellStyle name="___LH P62 Document RI-8-T12 Rev_18 03-06   Tang yong sheng_Q37 EVT Eng. Workbook V1.0_0331_Q37 Budget UPH120_2line Rev1d9 7 2" xfId="9888"/>
    <cellStyle name="___LH P62 Document RI-8-T12 Rev_18 03-06   Tang yong sheng_Q37 EVT Eng. Workbook V1.0_0331_Q37 Budget UPH120_2line Rev1d9 8" xfId="9889"/>
    <cellStyle name="___LH P62 Document RI-8-T12 Rev_18 03-06   Tang yong sheng_Q37 EVT Eng. Workbook V1.0_0331_Q37 Budget UPH120_2line Rev1d9 8 2" xfId="9890"/>
    <cellStyle name="___LH P62 Document RI-8-T12 Rev_18 03-06   Tang yong sheng_Q37 EVT Eng. Workbook V1.0_0331_Q37 Budget UPH120_2line Rev1d9 9" xfId="9891"/>
    <cellStyle name="___LH P62 Document RI-8-T12 Rev_18 03-06   Tang yong sheng_Q37 EVT Eng. Workbook V1.0_0331_Q37 Budget UPH120_2line Rev1d9_LH Q22 work book " xfId="9892"/>
    <cellStyle name="___LH P62 Document RI-8-T12 Rev_18 03-06   Tang yong sheng_Q37 EVT Eng. Workbook V1.0_0331_Q37 Budget UPH120_2line Rev1d9_LH Q22 work book  2" xfId="9893"/>
    <cellStyle name="___LH P62 Document RI-8-T12 Rev_18 03-06   Tang yong sheng_Q37 EVT Eng. Workbook V1.0_0331_Q37 Budget UPH120_2line Rev1d9_LH Q22 work book  2 2" xfId="9894"/>
    <cellStyle name="___LH P62 Document RI-8-T12 Rev_18 03-06   Tang yong sheng_Q37 EVT Eng. Workbook V1.0_0331_Q37 Budget UPH120_2line Rev1d9_LH Q22 work book  3" xfId="9895"/>
    <cellStyle name="___LH P62 Document RI-8-T12 Rev_18 03-06   Tang yong sheng_Q37 EVT Eng. Workbook V1.0_0331_Q37 Budget UPH120_2line Rev1d9_LH Q22 work book  3 2" xfId="9896"/>
    <cellStyle name="___LH P62 Document RI-8-T12 Rev_18 03-06   Tang yong sheng_Q37 EVT Eng. Workbook V1.0_0331_Q37 Budget UPH120_2line Rev1d9_LH Q22 work book  4" xfId="9897"/>
    <cellStyle name="___LH P62 Document RI-8-T12 Rev_18 03-06   Tang yong sheng_Q37 EVT Eng. Workbook V1.0_0331_Q37 Budget UPH120_2line Rev1d9_LH Q22 work book  4 2" xfId="9898"/>
    <cellStyle name="___LH P62 Document RI-8-T12 Rev_18 03-06   Tang yong sheng_Q37 EVT Eng. Workbook V1.0_0331_Q37 Budget UPH120_2line Rev1d9_LH Q22 work book  5" xfId="9899"/>
    <cellStyle name="___LH P62 Document RI-8-T12 Rev_18 03-06   Tang yong sheng_Q37 EVT Eng. Workbook V1.0_0331_Q37 Budget UPH120_2line Rev1d9_LH Q22 work book  5 2" xfId="9900"/>
    <cellStyle name="___LH P62 Document RI-8-T12 Rev_18 03-06   Tang yong sheng_Q37 EVT Eng. Workbook V1.0_0331_Q37 Budget UPH120_2line Rev1d9_LH Q22 work book  6" xfId="9901"/>
    <cellStyle name="___LH P62 Document RI-8-T12 Rev_18 03-06   Tang yong sheng_Q37 EVT Eng. Workbook V1.0_0331_Q37 Budget UPH120_2line Rev1d9_LH Q22 work book  6 2" xfId="9902"/>
    <cellStyle name="___LH P62 Document RI-8-T12 Rev_18 03-06   Tang yong sheng_Q37 EVT Eng. Workbook V1.0_0331_Q37 Budget UPH120_2line Rev1d9_LH Q22 work book  7" xfId="9903"/>
    <cellStyle name="___LH P62 Document RI-8-T12 Rev_18 03-06   Tang yong sheng_Q37 EVT Eng. Workbook V1.0_0331_Q37 Budget UPH120_2line Rev1d9_LH Q22 work book  7 2" xfId="9904"/>
    <cellStyle name="___LH P62 Document RI-8-T12 Rev_18 03-06   Tang yong sheng_Q37 EVT Eng. Workbook V1.0_0331_Q37 Budget UPH120_2line Rev1d9_LH Q22 work book  8" xfId="9905"/>
    <cellStyle name="___LH P62 Document RI-8-T12 Rev_18 03-06   Tang yong sheng_Q37 EVT Eng. Workbook V1.0_0331_Q37 Budget UPH120_2line Rev1d9_LH Q22 work book  8 2" xfId="9906"/>
    <cellStyle name="___LH P62 Document RI-8-T12 Rev_18 03-06   Tang yong sheng_Q37 EVT Eng. Workbook V1.0_0331_Q37 Budget UPH120_2line Rev1d9_LH Q22 work book  9" xfId="9907"/>
    <cellStyle name="___LH P62 Document RI-8-T12 Rev_18 03-06   Tang yong sheng_Q37 EVT Eng. Workbook V1.0_0331_Q37 Budget UPH120_2line Rev1d9_LH Q77 Readiness v1.4.8" xfId="9908"/>
    <cellStyle name="___LH P62 Document RI-8-T12 Rev_18 03-06   Tang yong sheng_Q37 EVT Eng. Workbook V1.0_0331_Q37 Budget UPH120_2line Rev1d9_LH Q77 Readiness v1.4.8 2" xfId="9909"/>
    <cellStyle name="___LH P62 Document RI-8-T12 Rev_18 03-06   Tang yong sheng_Q37 EVT Eng. Workbook V1.0_0331_Q37 Budget UPH120_2line Rev1d9_LH Q77 Readiness v1.4.8 2 2" xfId="9910"/>
    <cellStyle name="___LH P62 Document RI-8-T12 Rev_18 03-06   Tang yong sheng_Q37 EVT Eng. Workbook V1.0_0331_Q37 Budget UPH120_2line Rev1d9_LH Q77 Readiness v1.4.8 3" xfId="9911"/>
    <cellStyle name="___LH P62 Document RI-8-T12 Rev_18 03-06   Tang yong sheng_Q37 EVT Eng. Workbook V1.0_0331_Q37 Budget UPH120_2line Rev1d9_LH Q77 Readiness v1.4.8 3 2" xfId="9912"/>
    <cellStyle name="___LH P62 Document RI-8-T12 Rev_18 03-06   Tang yong sheng_Q37 EVT Eng. Workbook V1.0_0331_Q37 Budget UPH120_2line Rev1d9_LH Q77 Readiness v1.4.8 4" xfId="9913"/>
    <cellStyle name="___LH P62 Document RI-8-T12 Rev_18 03-06   Tang yong sheng_Q37 EVT Eng. Workbook V1.0_0331_Q37 Budget UPH120_2line Rev1d9_LH Q77 Readiness v1.4.8 4 2" xfId="9914"/>
    <cellStyle name="___LH P62 Document RI-8-T12 Rev_18 03-06   Tang yong sheng_Q37 EVT Eng. Workbook V1.0_0331_Q37 Budget UPH120_2line Rev1d9_LH Q77 Readiness v1.4.8 5" xfId="9915"/>
    <cellStyle name="___LH P62 Document RI-8-T12 Rev_18 03-06   Tang yong sheng_Q37 EVT Eng. Workbook V1.0_0331_Q37 Budget UPH120_2line Rev1d9_LH Q77 Readiness v1.4.8 5 2" xfId="9916"/>
    <cellStyle name="___LH P62 Document RI-8-T12 Rev_18 03-06   Tang yong sheng_Q37 EVT Eng. Workbook V1.0_0331_Q37 Budget UPH120_2line Rev1d9_LH Q77 Readiness v1.4.8 6" xfId="9917"/>
    <cellStyle name="___LH P62 Document RI-8-T12 Rev_18 03-06   Tang yong sheng_Q37 EVT Eng. Workbook V1.0_0331_Q37 Budget UPH120_2line Rev1d9_LH Q77 Readiness v1.4.8 6 2" xfId="9918"/>
    <cellStyle name="___LH P62 Document RI-8-T12 Rev_18 03-06   Tang yong sheng_Q37 EVT Eng. Workbook V1.0_0331_Q37 Budget UPH120_2line Rev1d9_LH Q77 Readiness v1.4.8 7" xfId="9919"/>
    <cellStyle name="___LH P62 Document RI-8-T12 Rev_18 03-06   Tang yong sheng_Q37 EVT Eng. Workbook V1.0_0331_Q37 Budget UPH120_2line Rev1d9_LH Q77 Readiness v1.4.8 7 2" xfId="9920"/>
    <cellStyle name="___LH P62 Document RI-8-T12 Rev_18 03-06   Tang yong sheng_Q37 EVT Eng. Workbook V1.0_0331_Q37 Budget UPH120_2line Rev1d9_LH Q77 Readiness v1.4.8 8" xfId="9921"/>
    <cellStyle name="___LH P62 Document RI-8-T12 Rev_18 03-06   Tang yong sheng_Q37 EVT Eng. Workbook V1.0_0331_Q37 Budget UPH120_2line Rev1d9_LH Q77 Readiness v1.4.8 8 2" xfId="9922"/>
    <cellStyle name="___LH P62 Document RI-8-T12 Rev_18 03-06   Tang yong sheng_Q37 EVT Eng. Workbook V1.0_0331_Q37 Budget UPH120_2line Rev1d9_LH Q77 Readiness v1.4.8 9" xfId="9923"/>
    <cellStyle name="___LH P62 Document RI-8-T12 Rev_18 03-06   Tang yong sheng_Q37 EVT Eng. Workbook V1.0_0331_Q37 Budget UPH120_2line Rev2d3" xfId="9924"/>
    <cellStyle name="___LH P62 Document RI-8-T12 Rev_18 03-06   Tang yong sheng_Q37 EVT Eng. Workbook V1.0_0331_Q37 Budget UPH120_2line Rev2d3 2" xfId="9925"/>
    <cellStyle name="___LH P62 Document RI-8-T12 Rev_18 03-06   Tang yong sheng_Q37 EVT Eng. Workbook V1.0_0331_Q37 Budget UPH120_2line Rev2d3 2 2" xfId="9926"/>
    <cellStyle name="___LH P62 Document RI-8-T12 Rev_18 03-06   Tang yong sheng_Q37 EVT Eng. Workbook V1.0_0331_Q37 Budget UPH120_2line Rev2d3 3" xfId="9927"/>
    <cellStyle name="___LH P62 Document RI-8-T12 Rev_18 03-06   Tang yong sheng_Q37 EVT Eng. Workbook V1.0_0331_Q37 Budget UPH120_2line Rev2d3 3 2" xfId="9928"/>
    <cellStyle name="___LH P62 Document RI-8-T12 Rev_18 03-06   Tang yong sheng_Q37 EVT Eng. Workbook V1.0_0331_Q37 Budget UPH120_2line Rev2d3 4" xfId="9929"/>
    <cellStyle name="___LH P62 Document RI-8-T12 Rev_18 03-06   Tang yong sheng_Q37 EVT Eng. Workbook V1.0_0331_Q37 Budget UPH120_2line Rev2d3 4 2" xfId="9930"/>
    <cellStyle name="___LH P62 Document RI-8-T12 Rev_18 03-06   Tang yong sheng_Q37 EVT Eng. Workbook V1.0_0331_Q37 Budget UPH120_2line Rev2d3 5" xfId="9931"/>
    <cellStyle name="___LH P62 Document RI-8-T12 Rev_18 03-06   Tang yong sheng_Q37 EVT Eng. Workbook V1.0_0331_Q37 Budget UPH120_2line Rev2d3 5 2" xfId="9932"/>
    <cellStyle name="___LH P62 Document RI-8-T12 Rev_18 03-06   Tang yong sheng_Q37 EVT Eng. Workbook V1.0_0331_Q37 Budget UPH120_2line Rev2d3 6" xfId="9933"/>
    <cellStyle name="___LH P62 Document RI-8-T12 Rev_18 03-06   Tang yong sheng_Q37 EVT Eng. Workbook V1.0_0331_Q37 Budget UPH120_2line Rev2d3 6 2" xfId="9934"/>
    <cellStyle name="___LH P62 Document RI-8-T12 Rev_18 03-06   Tang yong sheng_Q37 EVT Eng. Workbook V1.0_0331_Q37 Budget UPH120_2line Rev2d3 7" xfId="9935"/>
    <cellStyle name="___LH P62 Document RI-8-T12 Rev_18 03-06   Tang yong sheng_Q37 EVT Eng. Workbook V1.0_0331_Q37 Budget UPH120_2line Rev2d3 7 2" xfId="9936"/>
    <cellStyle name="___LH P62 Document RI-8-T12 Rev_18 03-06   Tang yong sheng_Q37 EVT Eng. Workbook V1.0_0331_Q37 Budget UPH120_2line Rev2d3 8" xfId="9937"/>
    <cellStyle name="___LH P62 Document RI-8-T12 Rev_18 03-06   Tang yong sheng_Q37 EVT Eng. Workbook V1.0_0331_Q37 Budget UPH120_2line Rev2d3 8 2" xfId="9938"/>
    <cellStyle name="___LH P62 Document RI-8-T12 Rev_18 03-06   Tang yong sheng_Q37 EVT Eng. Workbook V1.0_0331_Q37 Budget UPH120_2line Rev2d3 9" xfId="9939"/>
    <cellStyle name="___LH P62 Document RI-8-T12 Rev_18 03-06   Tang yong sheng_Q37 EVT Eng. Workbook V1.0_0331_Q37 Budget UPH120_2line Rev2d5" xfId="9940"/>
    <cellStyle name="___LH P62 Document RI-8-T12 Rev_18 03-06   Tang yong sheng_Q37 EVT Eng. Workbook V1.0_0331_Q37 Budget UPH120_2line Rev2d5 2" xfId="9941"/>
    <cellStyle name="___LH P62 Document RI-8-T12 Rev_18 03-06   Tang yong sheng_Q37 EVT Eng. Workbook V1.0_0331_Q37 Budget UPH120_2line Rev2d5 2 2" xfId="9942"/>
    <cellStyle name="___LH P62 Document RI-8-T12 Rev_18 03-06   Tang yong sheng_Q37 EVT Eng. Workbook V1.0_0331_Q37 Budget UPH120_2line Rev2d5 3" xfId="9943"/>
    <cellStyle name="___LH P62 Document RI-8-T12 Rev_18 03-06   Tang yong sheng_Q37 EVT Eng. Workbook V1.0_0331_Q37 Budget UPH120_2line Rev2d5 3 2" xfId="9944"/>
    <cellStyle name="___LH P62 Document RI-8-T12 Rev_18 03-06   Tang yong sheng_Q37 EVT Eng. Workbook V1.0_0331_Q37 Budget UPH120_2line Rev2d5 4" xfId="9945"/>
    <cellStyle name="___LH P62 Document RI-8-T12 Rev_18 03-06   Tang yong sheng_Q37 EVT Eng. Workbook V1.0_0331_Q37 Budget UPH120_2line Rev2d5 4 2" xfId="9946"/>
    <cellStyle name="___LH P62 Document RI-8-T12 Rev_18 03-06   Tang yong sheng_Q37 EVT Eng. Workbook V1.0_0331_Q37 Budget UPH120_2line Rev2d5 5" xfId="9947"/>
    <cellStyle name="___LH P62 Document RI-8-T12 Rev_18 03-06   Tang yong sheng_Q37 EVT Eng. Workbook V1.0_0331_Q37 Budget UPH120_2line Rev2d5 5 2" xfId="9948"/>
    <cellStyle name="___LH P62 Document RI-8-T12 Rev_18 03-06   Tang yong sheng_Q37 EVT Eng. Workbook V1.0_0331_Q37 Budget UPH120_2line Rev2d5 6" xfId="9949"/>
    <cellStyle name="___LH P62 Document RI-8-T12 Rev_18 03-06   Tang yong sheng_Q37 EVT Eng. Workbook V1.0_0331_Q37 Budget UPH120_2line Rev2d5 6 2" xfId="9950"/>
    <cellStyle name="___LH P62 Document RI-8-T12 Rev_18 03-06   Tang yong sheng_Q37 EVT Eng. Workbook V1.0_0331_Q37 Budget UPH120_2line Rev2d5 7" xfId="9951"/>
    <cellStyle name="___LH P62 Document RI-8-T12 Rev_18 03-06   Tang yong sheng_Q37 EVT Eng. Workbook V1.0_0331_Q37 Budget UPH120_2line Rev2d5 7 2" xfId="9952"/>
    <cellStyle name="___LH P62 Document RI-8-T12 Rev_18 03-06   Tang yong sheng_Q37 EVT Eng. Workbook V1.0_0331_Q37 Budget UPH120_2line Rev2d5 8" xfId="9953"/>
    <cellStyle name="___LH P62 Document RI-8-T12 Rev_18 03-06   Tang yong sheng_Q37 EVT Eng. Workbook V1.0_0331_Q37 Budget UPH120_2line Rev2d5 8 2" xfId="9954"/>
    <cellStyle name="___LH P62 Document RI-8-T12 Rev_18 03-06   Tang yong sheng_Q37 EVT Eng. Workbook V1.0_0331_Q37 Budget UPH120_2line Rev2d5 9" xfId="9955"/>
    <cellStyle name="___LH P62 Document RI-8-T12 Rev_18 03-06   Tang yong sheng_Q37 EVT Incremental Equipment List for 30UPH V1.0_0329" xfId="9956"/>
    <cellStyle name="___LH P62 Document RI-8-T12 Rev_18 03-06   Tang yong sheng_Q37 EVT Incremental Equipment List for 30UPH V1.0_0329 2" xfId="9957"/>
    <cellStyle name="___LH P62 Document RI-8-T12 Rev_18 03-06   Tang yong sheng_Q37 EVT Incremental Equipment List for 30UPH V1.0_0329 2 2" xfId="9958"/>
    <cellStyle name="___LH P62 Document RI-8-T12 Rev_18 03-06   Tang yong sheng_Q37 EVT Incremental Equipment List for 30UPH V1.0_0329 3" xfId="9959"/>
    <cellStyle name="___LH P62 Document RI-8-T12 Rev_18 03-06   Tang yong sheng_Q37 EVT Incremental Equipment List for 30UPH V1.0_0329 3 2" xfId="9960"/>
    <cellStyle name="___LH P62 Document RI-8-T12 Rev_18 03-06   Tang yong sheng_Q37 EVT Incremental Equipment List for 30UPH V1.0_0329 4" xfId="9961"/>
    <cellStyle name="___LH P62 Document RI-8-T12 Rev_18 03-06   Tang yong sheng_Q37 EVT Incremental Equipment List for 30UPH V1.0_0329 4 2" xfId="9962"/>
    <cellStyle name="___LH P62 Document RI-8-T12 Rev_18 03-06   Tang yong sheng_Q37 EVT Incremental Equipment List for 30UPH V1.0_0329 5" xfId="9963"/>
    <cellStyle name="___LH P62 Document RI-8-T12 Rev_18 03-06   Tang yong sheng_Q37 EVT Incremental Equipment List for 30UPH V1.0_0329 5 2" xfId="9964"/>
    <cellStyle name="___LH P62 Document RI-8-T12 Rev_18 03-06   Tang yong sheng_Q37 EVT Incremental Equipment List for 30UPH V1.0_0329 6" xfId="9965"/>
    <cellStyle name="___LH P62 Document RI-8-T12 Rev_18 03-06   Tang yong sheng_Q37 EVT Incremental Equipment List for 30UPH V1.0_0329 6 2" xfId="9966"/>
    <cellStyle name="___LH P62 Document RI-8-T12 Rev_18 03-06   Tang yong sheng_Q37 EVT Incremental Equipment List for 30UPH V1.0_0329 7" xfId="9967"/>
    <cellStyle name="___LH P62 Document RI-8-T12 Rev_18 03-06   Tang yong sheng_Q37 EVT Incremental Equipment List for 30UPH V1.0_0329 7 2" xfId="9968"/>
    <cellStyle name="___LH P62 Document RI-8-T12 Rev_18 03-06   Tang yong sheng_Q37 EVT Incremental Equipment List for 30UPH V1.0_0329 8" xfId="9969"/>
    <cellStyle name="___LH P62 Document RI-8-T12 Rev_18 03-06   Tang yong sheng_Q37 EVT Incremental Equipment List for 30UPH V1.0_0329 8 2" xfId="9970"/>
    <cellStyle name="___LH P62 Document RI-8-T12 Rev_18 03-06   Tang yong sheng_Q37 EVT Incremental Equipment List for 30UPH V1.0_0329 9" xfId="9971"/>
    <cellStyle name="___LH P62 Document RI-8-T12 Rev_18 03-06   Tang yong sheng_Q37 EVT Incremental Equipment List for 30UPH V1.0_0329_LH Q22 work book " xfId="9972"/>
    <cellStyle name="___LH P62 Document RI-8-T12 Rev_18 03-06   Tang yong sheng_Q37 EVT Incremental Equipment List for 30UPH V1.0_0329_LH Q22 work book  2" xfId="9973"/>
    <cellStyle name="___LH P62 Document RI-8-T12 Rev_18 03-06   Tang yong sheng_Q37 EVT Incremental Equipment List for 30UPH V1.0_0329_LH Q22 work book  2 2" xfId="9974"/>
    <cellStyle name="___LH P62 Document RI-8-T12 Rev_18 03-06   Tang yong sheng_Q37 EVT Incremental Equipment List for 30UPH V1.0_0329_LH Q22 work book  3" xfId="9975"/>
    <cellStyle name="___LH P62 Document RI-8-T12 Rev_18 03-06   Tang yong sheng_Q37 EVT Incremental Equipment List for 30UPH V1.0_0329_LH Q22 work book  3 2" xfId="9976"/>
    <cellStyle name="___LH P62 Document RI-8-T12 Rev_18 03-06   Tang yong sheng_Q37 EVT Incremental Equipment List for 30UPH V1.0_0329_LH Q22 work book  4" xfId="9977"/>
    <cellStyle name="___LH P62 Document RI-8-T12 Rev_18 03-06   Tang yong sheng_Q37 EVT Incremental Equipment List for 30UPH V1.0_0329_LH Q22 work book  4 2" xfId="9978"/>
    <cellStyle name="___LH P62 Document RI-8-T12 Rev_18 03-06   Tang yong sheng_Q37 EVT Incremental Equipment List for 30UPH V1.0_0329_LH Q22 work book  5" xfId="9979"/>
    <cellStyle name="___LH P62 Document RI-8-T12 Rev_18 03-06   Tang yong sheng_Q37 EVT Incremental Equipment List for 30UPH V1.0_0329_LH Q22 work book  5 2" xfId="9980"/>
    <cellStyle name="___LH P62 Document RI-8-T12 Rev_18 03-06   Tang yong sheng_Q37 EVT Incremental Equipment List for 30UPH V1.0_0329_LH Q22 work book  6" xfId="9981"/>
    <cellStyle name="___LH P62 Document RI-8-T12 Rev_18 03-06   Tang yong sheng_Q37 EVT Incremental Equipment List for 30UPH V1.0_0329_LH Q22 work book  6 2" xfId="9982"/>
    <cellStyle name="___LH P62 Document RI-8-T12 Rev_18 03-06   Tang yong sheng_Q37 EVT Incremental Equipment List for 30UPH V1.0_0329_LH Q22 work book  7" xfId="9983"/>
    <cellStyle name="___LH P62 Document RI-8-T12 Rev_18 03-06   Tang yong sheng_Q37 EVT Incremental Equipment List for 30UPH V1.0_0329_LH Q22 work book  7 2" xfId="9984"/>
    <cellStyle name="___LH P62 Document RI-8-T12 Rev_18 03-06   Tang yong sheng_Q37 EVT Incremental Equipment List for 30UPH V1.0_0329_LH Q22 work book  8" xfId="9985"/>
    <cellStyle name="___LH P62 Document RI-8-T12 Rev_18 03-06   Tang yong sheng_Q37 EVT Incremental Equipment List for 30UPH V1.0_0329_LH Q22 work book  8 2" xfId="9986"/>
    <cellStyle name="___LH P62 Document RI-8-T12 Rev_18 03-06   Tang yong sheng_Q37 EVT Incremental Equipment List for 30UPH V1.0_0329_LH Q22 work book  9" xfId="9987"/>
    <cellStyle name="___LH P62 Document RI-8-T12 Rev_18 03-06   Tang yong sheng_Q37 EVT Incremental Equipment List for 30UPH V1.0_0329_LH Q77 Readiness v1.4.8" xfId="9988"/>
    <cellStyle name="___LH P62 Document RI-8-T12 Rev_18 03-06   Tang yong sheng_Q37 EVT Incremental Equipment List for 30UPH V1.0_0329_LH Q77 Readiness v1.4.8 2" xfId="9989"/>
    <cellStyle name="___LH P62 Document RI-8-T12 Rev_18 03-06   Tang yong sheng_Q37 EVT Incremental Equipment List for 30UPH V1.0_0329_LH Q77 Readiness v1.4.8 2 2" xfId="9990"/>
    <cellStyle name="___LH P62 Document RI-8-T12 Rev_18 03-06   Tang yong sheng_Q37 EVT Incremental Equipment List for 30UPH V1.0_0329_LH Q77 Readiness v1.4.8 3" xfId="9991"/>
    <cellStyle name="___LH P62 Document RI-8-T12 Rev_18 03-06   Tang yong sheng_Q37 EVT Incremental Equipment List for 30UPH V1.0_0329_LH Q77 Readiness v1.4.8 3 2" xfId="9992"/>
    <cellStyle name="___LH P62 Document RI-8-T12 Rev_18 03-06   Tang yong sheng_Q37 EVT Incremental Equipment List for 30UPH V1.0_0329_LH Q77 Readiness v1.4.8 4" xfId="9993"/>
    <cellStyle name="___LH P62 Document RI-8-T12 Rev_18 03-06   Tang yong sheng_Q37 EVT Incremental Equipment List for 30UPH V1.0_0329_LH Q77 Readiness v1.4.8 4 2" xfId="9994"/>
    <cellStyle name="___LH P62 Document RI-8-T12 Rev_18 03-06   Tang yong sheng_Q37 EVT Incremental Equipment List for 30UPH V1.0_0329_LH Q77 Readiness v1.4.8 5" xfId="9995"/>
    <cellStyle name="___LH P62 Document RI-8-T12 Rev_18 03-06   Tang yong sheng_Q37 EVT Incremental Equipment List for 30UPH V1.0_0329_LH Q77 Readiness v1.4.8 5 2" xfId="9996"/>
    <cellStyle name="___LH P62 Document RI-8-T12 Rev_18 03-06   Tang yong sheng_Q37 EVT Incremental Equipment List for 30UPH V1.0_0329_LH Q77 Readiness v1.4.8 6" xfId="9997"/>
    <cellStyle name="___LH P62 Document RI-8-T12 Rev_18 03-06   Tang yong sheng_Q37 EVT Incremental Equipment List for 30UPH V1.0_0329_LH Q77 Readiness v1.4.8 6 2" xfId="9998"/>
    <cellStyle name="___LH P62 Document RI-8-T12 Rev_18 03-06   Tang yong sheng_Q37 EVT Incremental Equipment List for 30UPH V1.0_0329_LH Q77 Readiness v1.4.8 7" xfId="9999"/>
    <cellStyle name="___LH P62 Document RI-8-T12 Rev_18 03-06   Tang yong sheng_Q37 EVT Incremental Equipment List for 30UPH V1.0_0329_LH Q77 Readiness v1.4.8 7 2" xfId="10000"/>
    <cellStyle name="___LH P62 Document RI-8-T12 Rev_18 03-06   Tang yong sheng_Q37 EVT Incremental Equipment List for 30UPH V1.0_0329_LH Q77 Readiness v1.4.8 8" xfId="10001"/>
    <cellStyle name="___LH P62 Document RI-8-T12 Rev_18 03-06   Tang yong sheng_Q37 EVT Incremental Equipment List for 30UPH V1.0_0329_LH Q77 Readiness v1.4.8 8 2" xfId="10002"/>
    <cellStyle name="___LH P62 Document RI-8-T12 Rev_18 03-06   Tang yong sheng_Q37 EVT Incremental Equipment List for 30UPH V1.0_0329_LH Q77 Readiness v1.4.8 9" xfId="10003"/>
    <cellStyle name="___LH P62 Document RI-8-T12 Rev_18 03-06   Tang yong sheng_Q37 EVT Incremental Equipment List for 30UPH V1.0_0329_Q37 Budget UPH120_2line Rev1d9" xfId="10004"/>
    <cellStyle name="___LH P62 Document RI-8-T12 Rev_18 03-06   Tang yong sheng_Q37 EVT Incremental Equipment List for 30UPH V1.0_0329_Q37 Budget UPH120_2line Rev1d9 2" xfId="10005"/>
    <cellStyle name="___LH P62 Document RI-8-T12 Rev_18 03-06   Tang yong sheng_Q37 EVT Incremental Equipment List for 30UPH V1.0_0329_Q37 Budget UPH120_2line Rev1d9 2 2" xfId="10006"/>
    <cellStyle name="___LH P62 Document RI-8-T12 Rev_18 03-06   Tang yong sheng_Q37 EVT Incremental Equipment List for 30UPH V1.0_0329_Q37 Budget UPH120_2line Rev1d9 3" xfId="10007"/>
    <cellStyle name="___LH P62 Document RI-8-T12 Rev_18 03-06   Tang yong sheng_Q37 EVT Incremental Equipment List for 30UPH V1.0_0329_Q37 Budget UPH120_2line Rev1d9 3 2" xfId="10008"/>
    <cellStyle name="___LH P62 Document RI-8-T12 Rev_18 03-06   Tang yong sheng_Q37 EVT Incremental Equipment List for 30UPH V1.0_0329_Q37 Budget UPH120_2line Rev1d9 4" xfId="10009"/>
    <cellStyle name="___LH P62 Document RI-8-T12 Rev_18 03-06   Tang yong sheng_Q37 EVT Incremental Equipment List for 30UPH V1.0_0329_Q37 Budget UPH120_2line Rev1d9 4 2" xfId="10010"/>
    <cellStyle name="___LH P62 Document RI-8-T12 Rev_18 03-06   Tang yong sheng_Q37 EVT Incremental Equipment List for 30UPH V1.0_0329_Q37 Budget UPH120_2line Rev1d9 5" xfId="10011"/>
    <cellStyle name="___LH P62 Document RI-8-T12 Rev_18 03-06   Tang yong sheng_Q37 EVT Incremental Equipment List for 30UPH V1.0_0329_Q37 Budget UPH120_2line Rev1d9 5 2" xfId="10012"/>
    <cellStyle name="___LH P62 Document RI-8-T12 Rev_18 03-06   Tang yong sheng_Q37 EVT Incremental Equipment List for 30UPH V1.0_0329_Q37 Budget UPH120_2line Rev1d9 6" xfId="10013"/>
    <cellStyle name="___LH P62 Document RI-8-T12 Rev_18 03-06   Tang yong sheng_Q37 EVT Incremental Equipment List for 30UPH V1.0_0329_Q37 Budget UPH120_2line Rev1d9 6 2" xfId="10014"/>
    <cellStyle name="___LH P62 Document RI-8-T12 Rev_18 03-06   Tang yong sheng_Q37 EVT Incremental Equipment List for 30UPH V1.0_0329_Q37 Budget UPH120_2line Rev1d9 7" xfId="10015"/>
    <cellStyle name="___LH P62 Document RI-8-T12 Rev_18 03-06   Tang yong sheng_Q37 EVT Incremental Equipment List for 30UPH V1.0_0329_Q37 Budget UPH120_2line Rev1d9 7 2" xfId="10016"/>
    <cellStyle name="___LH P62 Document RI-8-T12 Rev_18 03-06   Tang yong sheng_Q37 EVT Incremental Equipment List for 30UPH V1.0_0329_Q37 Budget UPH120_2line Rev1d9 8" xfId="10017"/>
    <cellStyle name="___LH P62 Document RI-8-T12 Rev_18 03-06   Tang yong sheng_Q37 EVT Incremental Equipment List for 30UPH V1.0_0329_Q37 Budget UPH120_2line Rev1d9 8 2" xfId="10018"/>
    <cellStyle name="___LH P62 Document RI-8-T12 Rev_18 03-06   Tang yong sheng_Q37 EVT Incremental Equipment List for 30UPH V1.0_0329_Q37 Budget UPH120_2line Rev1d9 9" xfId="10019"/>
    <cellStyle name="___LH P62 Document RI-8-T12 Rev_18 03-06   Tang yong sheng_Q37 EVT Incremental Equipment List for 30UPH V1.0_0329_Q37 Budget UPH120_2line Rev1d9_LH Q22 work book " xfId="10020"/>
    <cellStyle name="___LH P62 Document RI-8-T12 Rev_18 03-06   Tang yong sheng_Q37 EVT Incremental Equipment List for 30UPH V1.0_0329_Q37 Budget UPH120_2line Rev1d9_LH Q22 work book  2" xfId="10021"/>
    <cellStyle name="___LH P62 Document RI-8-T12 Rev_18 03-06   Tang yong sheng_Q37 EVT Incremental Equipment List for 30UPH V1.0_0329_Q37 Budget UPH120_2line Rev1d9_LH Q22 work book  2 2" xfId="10022"/>
    <cellStyle name="___LH P62 Document RI-8-T12 Rev_18 03-06   Tang yong sheng_Q37 EVT Incremental Equipment List for 30UPH V1.0_0329_Q37 Budget UPH120_2line Rev1d9_LH Q22 work book  3" xfId="10023"/>
    <cellStyle name="___LH P62 Document RI-8-T12 Rev_18 03-06   Tang yong sheng_Q37 EVT Incremental Equipment List for 30UPH V1.0_0329_Q37 Budget UPH120_2line Rev1d9_LH Q22 work book  3 2" xfId="10024"/>
    <cellStyle name="___LH P62 Document RI-8-T12 Rev_18 03-06   Tang yong sheng_Q37 EVT Incremental Equipment List for 30UPH V1.0_0329_Q37 Budget UPH120_2line Rev1d9_LH Q22 work book  4" xfId="10025"/>
    <cellStyle name="___LH P62 Document RI-8-T12 Rev_18 03-06   Tang yong sheng_Q37 EVT Incremental Equipment List for 30UPH V1.0_0329_Q37 Budget UPH120_2line Rev1d9_LH Q22 work book  4 2" xfId="10026"/>
    <cellStyle name="___LH P62 Document RI-8-T12 Rev_18 03-06   Tang yong sheng_Q37 EVT Incremental Equipment List for 30UPH V1.0_0329_Q37 Budget UPH120_2line Rev1d9_LH Q22 work book  5" xfId="10027"/>
    <cellStyle name="___LH P62 Document RI-8-T12 Rev_18 03-06   Tang yong sheng_Q37 EVT Incremental Equipment List for 30UPH V1.0_0329_Q37 Budget UPH120_2line Rev1d9_LH Q22 work book  5 2" xfId="10028"/>
    <cellStyle name="___LH P62 Document RI-8-T12 Rev_18 03-06   Tang yong sheng_Q37 EVT Incremental Equipment List for 30UPH V1.0_0329_Q37 Budget UPH120_2line Rev1d9_LH Q22 work book  6" xfId="10029"/>
    <cellStyle name="___LH P62 Document RI-8-T12 Rev_18 03-06   Tang yong sheng_Q37 EVT Incremental Equipment List for 30UPH V1.0_0329_Q37 Budget UPH120_2line Rev1d9_LH Q22 work book  6 2" xfId="10030"/>
    <cellStyle name="___LH P62 Document RI-8-T12 Rev_18 03-06   Tang yong sheng_Q37 EVT Incremental Equipment List for 30UPH V1.0_0329_Q37 Budget UPH120_2line Rev1d9_LH Q22 work book  7" xfId="10031"/>
    <cellStyle name="___LH P62 Document RI-8-T12 Rev_18 03-06   Tang yong sheng_Q37 EVT Incremental Equipment List for 30UPH V1.0_0329_Q37 Budget UPH120_2line Rev1d9_LH Q22 work book  7 2" xfId="10032"/>
    <cellStyle name="___LH P62 Document RI-8-T12 Rev_18 03-06   Tang yong sheng_Q37 EVT Incremental Equipment List for 30UPH V1.0_0329_Q37 Budget UPH120_2line Rev1d9_LH Q22 work book  8" xfId="10033"/>
    <cellStyle name="___LH P62 Document RI-8-T12 Rev_18 03-06   Tang yong sheng_Q37 EVT Incremental Equipment List for 30UPH V1.0_0329_Q37 Budget UPH120_2line Rev1d9_LH Q22 work book  8 2" xfId="10034"/>
    <cellStyle name="___LH P62 Document RI-8-T12 Rev_18 03-06   Tang yong sheng_Q37 EVT Incremental Equipment List for 30UPH V1.0_0329_Q37 Budget UPH120_2line Rev1d9_LH Q22 work book  9" xfId="10035"/>
    <cellStyle name="___LH P62 Document RI-8-T12 Rev_18 03-06   Tang yong sheng_Q37 EVT Incremental Equipment List for 30UPH V1.0_0329_Q37 Budget UPH120_2line Rev1d9_LH Q77 Readiness v1.4.8" xfId="10036"/>
    <cellStyle name="___LH P62 Document RI-8-T12 Rev_18 03-06   Tang yong sheng_Q37 EVT Incremental Equipment List for 30UPH V1.0_0329_Q37 Budget UPH120_2line Rev1d9_LH Q77 Readiness v1.4.8 2" xfId="10037"/>
    <cellStyle name="___LH P62 Document RI-8-T12 Rev_18 03-06   Tang yong sheng_Q37 EVT Incremental Equipment List for 30UPH V1.0_0329_Q37 Budget UPH120_2line Rev1d9_LH Q77 Readiness v1.4.8 2 2" xfId="10038"/>
    <cellStyle name="___LH P62 Document RI-8-T12 Rev_18 03-06   Tang yong sheng_Q37 EVT Incremental Equipment List for 30UPH V1.0_0329_Q37 Budget UPH120_2line Rev1d9_LH Q77 Readiness v1.4.8 3" xfId="10039"/>
    <cellStyle name="___LH P62 Document RI-8-T12 Rev_18 03-06   Tang yong sheng_Q37 EVT Incremental Equipment List for 30UPH V1.0_0329_Q37 Budget UPH120_2line Rev1d9_LH Q77 Readiness v1.4.8 3 2" xfId="10040"/>
    <cellStyle name="___LH P62 Document RI-8-T12 Rev_18 03-06   Tang yong sheng_Q37 EVT Incremental Equipment List for 30UPH V1.0_0329_Q37 Budget UPH120_2line Rev1d9_LH Q77 Readiness v1.4.8 4" xfId="10041"/>
    <cellStyle name="___LH P62 Document RI-8-T12 Rev_18 03-06   Tang yong sheng_Q37 EVT Incremental Equipment List for 30UPH V1.0_0329_Q37 Budget UPH120_2line Rev1d9_LH Q77 Readiness v1.4.8 4 2" xfId="10042"/>
    <cellStyle name="___LH P62 Document RI-8-T12 Rev_18 03-06   Tang yong sheng_Q37 EVT Incremental Equipment List for 30UPH V1.0_0329_Q37 Budget UPH120_2line Rev1d9_LH Q77 Readiness v1.4.8 5" xfId="10043"/>
    <cellStyle name="___LH P62 Document RI-8-T12 Rev_18 03-06   Tang yong sheng_Q37 EVT Incremental Equipment List for 30UPH V1.0_0329_Q37 Budget UPH120_2line Rev1d9_LH Q77 Readiness v1.4.8 5 2" xfId="10044"/>
    <cellStyle name="___LH P62 Document RI-8-T12 Rev_18 03-06   Tang yong sheng_Q37 EVT Incremental Equipment List for 30UPH V1.0_0329_Q37 Budget UPH120_2line Rev1d9_LH Q77 Readiness v1.4.8 6" xfId="10045"/>
    <cellStyle name="___LH P62 Document RI-8-T12 Rev_18 03-06   Tang yong sheng_Q37 EVT Incremental Equipment List for 30UPH V1.0_0329_Q37 Budget UPH120_2line Rev1d9_LH Q77 Readiness v1.4.8 6 2" xfId="10046"/>
    <cellStyle name="___LH P62 Document RI-8-T12 Rev_18 03-06   Tang yong sheng_Q37 EVT Incremental Equipment List for 30UPH V1.0_0329_Q37 Budget UPH120_2line Rev1d9_LH Q77 Readiness v1.4.8 7" xfId="10047"/>
    <cellStyle name="___LH P62 Document RI-8-T12 Rev_18 03-06   Tang yong sheng_Q37 EVT Incremental Equipment List for 30UPH V1.0_0329_Q37 Budget UPH120_2line Rev1d9_LH Q77 Readiness v1.4.8 7 2" xfId="10048"/>
    <cellStyle name="___LH P62 Document RI-8-T12 Rev_18 03-06   Tang yong sheng_Q37 EVT Incremental Equipment List for 30UPH V1.0_0329_Q37 Budget UPH120_2line Rev1d9_LH Q77 Readiness v1.4.8 8" xfId="10049"/>
    <cellStyle name="___LH P62 Document RI-8-T12 Rev_18 03-06   Tang yong sheng_Q37 EVT Incremental Equipment List for 30UPH V1.0_0329_Q37 Budget UPH120_2line Rev1d9_LH Q77 Readiness v1.4.8 8 2" xfId="10050"/>
    <cellStyle name="___LH P62 Document RI-8-T12 Rev_18 03-06   Tang yong sheng_Q37 EVT Incremental Equipment List for 30UPH V1.0_0329_Q37 Budget UPH120_2line Rev1d9_LH Q77 Readiness v1.4.8 9" xfId="10051"/>
    <cellStyle name="___LH P62 Document RI-8-T12 Rev_18 03-06   Tang yong sheng_Q37 EVT Incremental Equipment List for 30UPH V1.0_0329_Q37 Budget UPH120_2line Rev2d3" xfId="10052"/>
    <cellStyle name="___LH P62 Document RI-8-T12 Rev_18 03-06   Tang yong sheng_Q37 EVT Incremental Equipment List for 30UPH V1.0_0329_Q37 Budget UPH120_2line Rev2d3 2" xfId="10053"/>
    <cellStyle name="___LH P62 Document RI-8-T12 Rev_18 03-06   Tang yong sheng_Q37 EVT Incremental Equipment List for 30UPH V1.0_0329_Q37 Budget UPH120_2line Rev2d3 2 2" xfId="10054"/>
    <cellStyle name="___LH P62 Document RI-8-T12 Rev_18 03-06   Tang yong sheng_Q37 EVT Incremental Equipment List for 30UPH V1.0_0329_Q37 Budget UPH120_2line Rev2d3 3" xfId="10055"/>
    <cellStyle name="___LH P62 Document RI-8-T12 Rev_18 03-06   Tang yong sheng_Q37 EVT Incremental Equipment List for 30UPH V1.0_0329_Q37 Budget UPH120_2line Rev2d3 3 2" xfId="10056"/>
    <cellStyle name="___LH P62 Document RI-8-T12 Rev_18 03-06   Tang yong sheng_Q37 EVT Incremental Equipment List for 30UPH V1.0_0329_Q37 Budget UPH120_2line Rev2d3 4" xfId="10057"/>
    <cellStyle name="___LH P62 Document RI-8-T12 Rev_18 03-06   Tang yong sheng_Q37 EVT Incremental Equipment List for 30UPH V1.0_0329_Q37 Budget UPH120_2line Rev2d3 4 2" xfId="10058"/>
    <cellStyle name="___LH P62 Document RI-8-T12 Rev_18 03-06   Tang yong sheng_Q37 EVT Incremental Equipment List for 30UPH V1.0_0329_Q37 Budget UPH120_2line Rev2d3 5" xfId="10059"/>
    <cellStyle name="___LH P62 Document RI-8-T12 Rev_18 03-06   Tang yong sheng_Q37 EVT Incremental Equipment List for 30UPH V1.0_0329_Q37 Budget UPH120_2line Rev2d3 5 2" xfId="10060"/>
    <cellStyle name="___LH P62 Document RI-8-T12 Rev_18 03-06   Tang yong sheng_Q37 EVT Incremental Equipment List for 30UPH V1.0_0329_Q37 Budget UPH120_2line Rev2d3 6" xfId="10061"/>
    <cellStyle name="___LH P62 Document RI-8-T12 Rev_18 03-06   Tang yong sheng_Q37 EVT Incremental Equipment List for 30UPH V1.0_0329_Q37 Budget UPH120_2line Rev2d3 6 2" xfId="10062"/>
    <cellStyle name="___LH P62 Document RI-8-T12 Rev_18 03-06   Tang yong sheng_Q37 EVT Incremental Equipment List for 30UPH V1.0_0329_Q37 Budget UPH120_2line Rev2d3 7" xfId="10063"/>
    <cellStyle name="___LH P62 Document RI-8-T12 Rev_18 03-06   Tang yong sheng_Q37 EVT Incremental Equipment List for 30UPH V1.0_0329_Q37 Budget UPH120_2line Rev2d3 7 2" xfId="10064"/>
    <cellStyle name="___LH P62 Document RI-8-T12 Rev_18 03-06   Tang yong sheng_Q37 EVT Incremental Equipment List for 30UPH V1.0_0329_Q37 Budget UPH120_2line Rev2d3 8" xfId="10065"/>
    <cellStyle name="___LH P62 Document RI-8-T12 Rev_18 03-06   Tang yong sheng_Q37 EVT Incremental Equipment List for 30UPH V1.0_0329_Q37 Budget UPH120_2line Rev2d3 8 2" xfId="10066"/>
    <cellStyle name="___LH P62 Document RI-8-T12 Rev_18 03-06   Tang yong sheng_Q37 EVT Incremental Equipment List for 30UPH V1.0_0329_Q37 Budget UPH120_2line Rev2d3 9" xfId="10067"/>
    <cellStyle name="___LH P62 Document RI-8-T12 Rev_18 03-06   Tang yong sheng_Q37 EVT Incremental Equipment List for 30UPH V1.0_0329_Q37 Budget UPH120_2line Rev2d5" xfId="10068"/>
    <cellStyle name="___LH P62 Document RI-8-T12 Rev_18 03-06   Tang yong sheng_Q37 EVT Incremental Equipment List for 30UPH V1.0_0329_Q37 Budget UPH120_2line Rev2d5 2" xfId="10069"/>
    <cellStyle name="___LH P62 Document RI-8-T12 Rev_18 03-06   Tang yong sheng_Q37 EVT Incremental Equipment List for 30UPH V1.0_0329_Q37 Budget UPH120_2line Rev2d5 2 2" xfId="10070"/>
    <cellStyle name="___LH P62 Document RI-8-T12 Rev_18 03-06   Tang yong sheng_Q37 EVT Incremental Equipment List for 30UPH V1.0_0329_Q37 Budget UPH120_2line Rev2d5 3" xfId="10071"/>
    <cellStyle name="___LH P62 Document RI-8-T12 Rev_18 03-06   Tang yong sheng_Q37 EVT Incremental Equipment List for 30UPH V1.0_0329_Q37 Budget UPH120_2line Rev2d5 3 2" xfId="10072"/>
    <cellStyle name="___LH P62 Document RI-8-T12 Rev_18 03-06   Tang yong sheng_Q37 EVT Incremental Equipment List for 30UPH V1.0_0329_Q37 Budget UPH120_2line Rev2d5 4" xfId="10073"/>
    <cellStyle name="___LH P62 Document RI-8-T12 Rev_18 03-06   Tang yong sheng_Q37 EVT Incremental Equipment List for 30UPH V1.0_0329_Q37 Budget UPH120_2line Rev2d5 4 2" xfId="10074"/>
    <cellStyle name="___LH P62 Document RI-8-T12 Rev_18 03-06   Tang yong sheng_Q37 EVT Incremental Equipment List for 30UPH V1.0_0329_Q37 Budget UPH120_2line Rev2d5 5" xfId="10075"/>
    <cellStyle name="___LH P62 Document RI-8-T12 Rev_18 03-06   Tang yong sheng_Q37 EVT Incremental Equipment List for 30UPH V1.0_0329_Q37 Budget UPH120_2line Rev2d5 5 2" xfId="10076"/>
    <cellStyle name="___LH P62 Document RI-8-T12 Rev_18 03-06   Tang yong sheng_Q37 EVT Incremental Equipment List for 30UPH V1.0_0329_Q37 Budget UPH120_2line Rev2d5 6" xfId="10077"/>
    <cellStyle name="___LH P62 Document RI-8-T12 Rev_18 03-06   Tang yong sheng_Q37 EVT Incremental Equipment List for 30UPH V1.0_0329_Q37 Budget UPH120_2line Rev2d5 6 2" xfId="10078"/>
    <cellStyle name="___LH P62 Document RI-8-T12 Rev_18 03-06   Tang yong sheng_Q37 EVT Incremental Equipment List for 30UPH V1.0_0329_Q37 Budget UPH120_2line Rev2d5 7" xfId="10079"/>
    <cellStyle name="___LH P62 Document RI-8-T12 Rev_18 03-06   Tang yong sheng_Q37 EVT Incremental Equipment List for 30UPH V1.0_0329_Q37 Budget UPH120_2line Rev2d5 7 2" xfId="10080"/>
    <cellStyle name="___LH P62 Document RI-8-T12 Rev_18 03-06   Tang yong sheng_Q37 EVT Incremental Equipment List for 30UPH V1.0_0329_Q37 Budget UPH120_2line Rev2d5 8" xfId="10081"/>
    <cellStyle name="___LH P62 Document RI-8-T12 Rev_18 03-06   Tang yong sheng_Q37 EVT Incremental Equipment List for 30UPH V1.0_0329_Q37 Budget UPH120_2line Rev2d5 8 2" xfId="10082"/>
    <cellStyle name="___LH P62 Document RI-8-T12 Rev_18 03-06   Tang yong sheng_Q37 EVT Incremental Equipment List for 30UPH V1.0_0329_Q37 Budget UPH120_2line Rev2d5 9" xfId="10083"/>
    <cellStyle name="___LH P62 Document RI-8-T12 Rev_18 03-06   Tang yong sheng_Q37 EVT Investment Workbook V1.2_0401" xfId="10084"/>
    <cellStyle name="___LH P62 Document RI-8-T12 Rev_18 03-06   Tang yong sheng_Q37 EVT Investment Workbook V1.2_0401 2" xfId="10085"/>
    <cellStyle name="___LH P62 Document RI-8-T12 Rev_18 03-06   Tang yong sheng_Q37 EVT Investment Workbook V1.2_0401 2 2" xfId="10086"/>
    <cellStyle name="___LH P62 Document RI-8-T12 Rev_18 03-06   Tang yong sheng_Q37 EVT Investment Workbook V1.2_0401 3" xfId="10087"/>
    <cellStyle name="___LH P62 Document RI-8-T12 Rev_18 03-06   Tang yong sheng_Q37 EVT Investment Workbook V1.2_0401 3 2" xfId="10088"/>
    <cellStyle name="___LH P62 Document RI-8-T12 Rev_18 03-06   Tang yong sheng_Q37 EVT Investment Workbook V1.2_0401 4" xfId="10089"/>
    <cellStyle name="___LH P62 Document RI-8-T12 Rev_18 03-06   Tang yong sheng_Q37 EVT Investment Workbook V1.2_0401 4 2" xfId="10090"/>
    <cellStyle name="___LH P62 Document RI-8-T12 Rev_18 03-06   Tang yong sheng_Q37 EVT Investment Workbook V1.2_0401 5" xfId="10091"/>
    <cellStyle name="___LH P62 Document RI-8-T12 Rev_18 03-06   Tang yong sheng_Q37 EVT Investment Workbook V1.2_0401 5 2" xfId="10092"/>
    <cellStyle name="___LH P62 Document RI-8-T12 Rev_18 03-06   Tang yong sheng_Q37 EVT Investment Workbook V1.2_0401 6" xfId="10093"/>
    <cellStyle name="___LH P62 Document RI-8-T12 Rev_18 03-06   Tang yong sheng_Q37 EVT Investment Workbook V1.2_0401 6 2" xfId="10094"/>
    <cellStyle name="___LH P62 Document RI-8-T12 Rev_18 03-06   Tang yong sheng_Q37 EVT Investment Workbook V1.2_0401 7" xfId="10095"/>
    <cellStyle name="___LH P62 Document RI-8-T12 Rev_18 03-06   Tang yong sheng_Q37 EVT Investment Workbook V1.2_0401 7 2" xfId="10096"/>
    <cellStyle name="___LH P62 Document RI-8-T12 Rev_18 03-06   Tang yong sheng_Q37 EVT Investment Workbook V1.2_0401 8" xfId="10097"/>
    <cellStyle name="___LH P62 Document RI-8-T12 Rev_18 03-06   Tang yong sheng_Q37 EVT Investment Workbook V1.2_0401 8 2" xfId="10098"/>
    <cellStyle name="___LH P62 Document RI-8-T12 Rev_18 03-06   Tang yong sheng_Q37 EVT Investment Workbook V1.2_0401 9" xfId="10099"/>
    <cellStyle name="___LH P62 Document RI-8-T12 Rev_18 03-06   Tang yong sheng_Q37 EVT Investment Workbook V1.2_0401_LH Q22 work book " xfId="10100"/>
    <cellStyle name="___LH P62 Document RI-8-T12 Rev_18 03-06   Tang yong sheng_Q37 EVT Investment Workbook V1.2_0401_LH Q22 work book  2" xfId="10101"/>
    <cellStyle name="___LH P62 Document RI-8-T12 Rev_18 03-06   Tang yong sheng_Q37 EVT Investment Workbook V1.2_0401_LH Q22 work book  2 2" xfId="10102"/>
    <cellStyle name="___LH P62 Document RI-8-T12 Rev_18 03-06   Tang yong sheng_Q37 EVT Investment Workbook V1.2_0401_LH Q22 work book  3" xfId="10103"/>
    <cellStyle name="___LH P62 Document RI-8-T12 Rev_18 03-06   Tang yong sheng_Q37 EVT Investment Workbook V1.2_0401_LH Q22 work book  3 2" xfId="10104"/>
    <cellStyle name="___LH P62 Document RI-8-T12 Rev_18 03-06   Tang yong sheng_Q37 EVT Investment Workbook V1.2_0401_LH Q22 work book  4" xfId="10105"/>
    <cellStyle name="___LH P62 Document RI-8-T12 Rev_18 03-06   Tang yong sheng_Q37 EVT Investment Workbook V1.2_0401_LH Q22 work book  4 2" xfId="10106"/>
    <cellStyle name="___LH P62 Document RI-8-T12 Rev_18 03-06   Tang yong sheng_Q37 EVT Investment Workbook V1.2_0401_LH Q22 work book  5" xfId="10107"/>
    <cellStyle name="___LH P62 Document RI-8-T12 Rev_18 03-06   Tang yong sheng_Q37 EVT Investment Workbook V1.2_0401_LH Q22 work book  5 2" xfId="10108"/>
    <cellStyle name="___LH P62 Document RI-8-T12 Rev_18 03-06   Tang yong sheng_Q37 EVT Investment Workbook V1.2_0401_LH Q22 work book  6" xfId="10109"/>
    <cellStyle name="___LH P62 Document RI-8-T12 Rev_18 03-06   Tang yong sheng_Q37 EVT Investment Workbook V1.2_0401_LH Q22 work book  6 2" xfId="10110"/>
    <cellStyle name="___LH P62 Document RI-8-T12 Rev_18 03-06   Tang yong sheng_Q37 EVT Investment Workbook V1.2_0401_LH Q22 work book  7" xfId="10111"/>
    <cellStyle name="___LH P62 Document RI-8-T12 Rev_18 03-06   Tang yong sheng_Q37 EVT Investment Workbook V1.2_0401_LH Q22 work book  7 2" xfId="10112"/>
    <cellStyle name="___LH P62 Document RI-8-T12 Rev_18 03-06   Tang yong sheng_Q37 EVT Investment Workbook V1.2_0401_LH Q22 work book  8" xfId="10113"/>
    <cellStyle name="___LH P62 Document RI-8-T12 Rev_18 03-06   Tang yong sheng_Q37 EVT Investment Workbook V1.2_0401_LH Q22 work book  8 2" xfId="10114"/>
    <cellStyle name="___LH P62 Document RI-8-T12 Rev_18 03-06   Tang yong sheng_Q37 EVT Investment Workbook V1.2_0401_LH Q22 work book  9" xfId="10115"/>
    <cellStyle name="___LH P62 Document RI-8-T12 Rev_18 03-06   Tang yong sheng_Q37 EVT Investment Workbook V1.2_0401_LH Q77 Readiness v1.4.8" xfId="10116"/>
    <cellStyle name="___LH P62 Document RI-8-T12 Rev_18 03-06   Tang yong sheng_Q37 EVT Investment Workbook V1.2_0401_LH Q77 Readiness v1.4.8 2" xfId="10117"/>
    <cellStyle name="___LH P62 Document RI-8-T12 Rev_18 03-06   Tang yong sheng_Q37 EVT Investment Workbook V1.2_0401_LH Q77 Readiness v1.4.8 2 2" xfId="10118"/>
    <cellStyle name="___LH P62 Document RI-8-T12 Rev_18 03-06   Tang yong sheng_Q37 EVT Investment Workbook V1.2_0401_LH Q77 Readiness v1.4.8 3" xfId="10119"/>
    <cellStyle name="___LH P62 Document RI-8-T12 Rev_18 03-06   Tang yong sheng_Q37 EVT Investment Workbook V1.2_0401_LH Q77 Readiness v1.4.8 3 2" xfId="10120"/>
    <cellStyle name="___LH P62 Document RI-8-T12 Rev_18 03-06   Tang yong sheng_Q37 EVT Investment Workbook V1.2_0401_LH Q77 Readiness v1.4.8 4" xfId="10121"/>
    <cellStyle name="___LH P62 Document RI-8-T12 Rev_18 03-06   Tang yong sheng_Q37 EVT Investment Workbook V1.2_0401_LH Q77 Readiness v1.4.8 4 2" xfId="10122"/>
    <cellStyle name="___LH P62 Document RI-8-T12 Rev_18 03-06   Tang yong sheng_Q37 EVT Investment Workbook V1.2_0401_LH Q77 Readiness v1.4.8 5" xfId="10123"/>
    <cellStyle name="___LH P62 Document RI-8-T12 Rev_18 03-06   Tang yong sheng_Q37 EVT Investment Workbook V1.2_0401_LH Q77 Readiness v1.4.8 5 2" xfId="10124"/>
    <cellStyle name="___LH P62 Document RI-8-T12 Rev_18 03-06   Tang yong sheng_Q37 EVT Investment Workbook V1.2_0401_LH Q77 Readiness v1.4.8 6" xfId="10125"/>
    <cellStyle name="___LH P62 Document RI-8-T12 Rev_18 03-06   Tang yong sheng_Q37 EVT Investment Workbook V1.2_0401_LH Q77 Readiness v1.4.8 6 2" xfId="10126"/>
    <cellStyle name="___LH P62 Document RI-8-T12 Rev_18 03-06   Tang yong sheng_Q37 EVT Investment Workbook V1.2_0401_LH Q77 Readiness v1.4.8 7" xfId="10127"/>
    <cellStyle name="___LH P62 Document RI-8-T12 Rev_18 03-06   Tang yong sheng_Q37 EVT Investment Workbook V1.2_0401_LH Q77 Readiness v1.4.8 7 2" xfId="10128"/>
    <cellStyle name="___LH P62 Document RI-8-T12 Rev_18 03-06   Tang yong sheng_Q37 EVT Investment Workbook V1.2_0401_LH Q77 Readiness v1.4.8 8" xfId="10129"/>
    <cellStyle name="___LH P62 Document RI-8-T12 Rev_18 03-06   Tang yong sheng_Q37 EVT Investment Workbook V1.2_0401_LH Q77 Readiness v1.4.8 8 2" xfId="10130"/>
    <cellStyle name="___LH P62 Document RI-8-T12 Rev_18 03-06   Tang yong sheng_Q37 EVT Investment Workbook V1.2_0401_LH Q77 Readiness v1.4.8 9" xfId="10131"/>
    <cellStyle name="___LH P62 Document RI-8-T12 Rev_18 03-06   Tang yong sheng_Q37 EVT Investment Workbook V1.2_0401_Q37 Budget UPH120_2line Rev1d9" xfId="10132"/>
    <cellStyle name="___LH P62 Document RI-8-T12 Rev_18 03-06   Tang yong sheng_Q37 EVT Investment Workbook V1.2_0401_Q37 Budget UPH120_2line Rev1d9 2" xfId="10133"/>
    <cellStyle name="___LH P62 Document RI-8-T12 Rev_18 03-06   Tang yong sheng_Q37 EVT Investment Workbook V1.2_0401_Q37 Budget UPH120_2line Rev1d9 2 2" xfId="10134"/>
    <cellStyle name="___LH P62 Document RI-8-T12 Rev_18 03-06   Tang yong sheng_Q37 EVT Investment Workbook V1.2_0401_Q37 Budget UPH120_2line Rev1d9 3" xfId="10135"/>
    <cellStyle name="___LH P62 Document RI-8-T12 Rev_18 03-06   Tang yong sheng_Q37 EVT Investment Workbook V1.2_0401_Q37 Budget UPH120_2line Rev1d9 3 2" xfId="10136"/>
    <cellStyle name="___LH P62 Document RI-8-T12 Rev_18 03-06   Tang yong sheng_Q37 EVT Investment Workbook V1.2_0401_Q37 Budget UPH120_2line Rev1d9 4" xfId="10137"/>
    <cellStyle name="___LH P62 Document RI-8-T12 Rev_18 03-06   Tang yong sheng_Q37 EVT Investment Workbook V1.2_0401_Q37 Budget UPH120_2line Rev1d9 4 2" xfId="10138"/>
    <cellStyle name="___LH P62 Document RI-8-T12 Rev_18 03-06   Tang yong sheng_Q37 EVT Investment Workbook V1.2_0401_Q37 Budget UPH120_2line Rev1d9 5" xfId="10139"/>
    <cellStyle name="___LH P62 Document RI-8-T12 Rev_18 03-06   Tang yong sheng_Q37 EVT Investment Workbook V1.2_0401_Q37 Budget UPH120_2line Rev1d9 5 2" xfId="10140"/>
    <cellStyle name="___LH P62 Document RI-8-T12 Rev_18 03-06   Tang yong sheng_Q37 EVT Investment Workbook V1.2_0401_Q37 Budget UPH120_2line Rev1d9 6" xfId="10141"/>
    <cellStyle name="___LH P62 Document RI-8-T12 Rev_18 03-06   Tang yong sheng_Q37 EVT Investment Workbook V1.2_0401_Q37 Budget UPH120_2line Rev1d9 6 2" xfId="10142"/>
    <cellStyle name="___LH P62 Document RI-8-T12 Rev_18 03-06   Tang yong sheng_Q37 EVT Investment Workbook V1.2_0401_Q37 Budget UPH120_2line Rev1d9 7" xfId="10143"/>
    <cellStyle name="___LH P62 Document RI-8-T12 Rev_18 03-06   Tang yong sheng_Q37 EVT Investment Workbook V1.2_0401_Q37 Budget UPH120_2line Rev1d9 7 2" xfId="10144"/>
    <cellStyle name="___LH P62 Document RI-8-T12 Rev_18 03-06   Tang yong sheng_Q37 EVT Investment Workbook V1.2_0401_Q37 Budget UPH120_2line Rev1d9 8" xfId="10145"/>
    <cellStyle name="___LH P62 Document RI-8-T12 Rev_18 03-06   Tang yong sheng_Q37 EVT Investment Workbook V1.2_0401_Q37 Budget UPH120_2line Rev1d9 8 2" xfId="10146"/>
    <cellStyle name="___LH P62 Document RI-8-T12 Rev_18 03-06   Tang yong sheng_Q37 EVT Investment Workbook V1.2_0401_Q37 Budget UPH120_2line Rev1d9 9" xfId="10147"/>
    <cellStyle name="___LH P62 Document RI-8-T12 Rev_18 03-06   Tang yong sheng_Q37 EVT Investment Workbook V1.2_0401_Q37 Budget UPH120_2line Rev1d9_LH Q22 work book " xfId="10148"/>
    <cellStyle name="___LH P62 Document RI-8-T12 Rev_18 03-06   Tang yong sheng_Q37 EVT Investment Workbook V1.2_0401_Q37 Budget UPH120_2line Rev1d9_LH Q22 work book  2" xfId="10149"/>
    <cellStyle name="___LH P62 Document RI-8-T12 Rev_18 03-06   Tang yong sheng_Q37 EVT Investment Workbook V1.2_0401_Q37 Budget UPH120_2line Rev1d9_LH Q22 work book  2 2" xfId="10150"/>
    <cellStyle name="___LH P62 Document RI-8-T12 Rev_18 03-06   Tang yong sheng_Q37 EVT Investment Workbook V1.2_0401_Q37 Budget UPH120_2line Rev1d9_LH Q22 work book  3" xfId="10151"/>
    <cellStyle name="___LH P62 Document RI-8-T12 Rev_18 03-06   Tang yong sheng_Q37 EVT Investment Workbook V1.2_0401_Q37 Budget UPH120_2line Rev1d9_LH Q22 work book  3 2" xfId="10152"/>
    <cellStyle name="___LH P62 Document RI-8-T12 Rev_18 03-06   Tang yong sheng_Q37 EVT Investment Workbook V1.2_0401_Q37 Budget UPH120_2line Rev1d9_LH Q22 work book  4" xfId="10153"/>
    <cellStyle name="___LH P62 Document RI-8-T12 Rev_18 03-06   Tang yong sheng_Q37 EVT Investment Workbook V1.2_0401_Q37 Budget UPH120_2line Rev1d9_LH Q22 work book  4 2" xfId="10154"/>
    <cellStyle name="___LH P62 Document RI-8-T12 Rev_18 03-06   Tang yong sheng_Q37 EVT Investment Workbook V1.2_0401_Q37 Budget UPH120_2line Rev1d9_LH Q22 work book  5" xfId="10155"/>
    <cellStyle name="___LH P62 Document RI-8-T12 Rev_18 03-06   Tang yong sheng_Q37 EVT Investment Workbook V1.2_0401_Q37 Budget UPH120_2line Rev1d9_LH Q22 work book  5 2" xfId="10156"/>
    <cellStyle name="___LH P62 Document RI-8-T12 Rev_18 03-06   Tang yong sheng_Q37 EVT Investment Workbook V1.2_0401_Q37 Budget UPH120_2line Rev1d9_LH Q22 work book  6" xfId="10157"/>
    <cellStyle name="___LH P62 Document RI-8-T12 Rev_18 03-06   Tang yong sheng_Q37 EVT Investment Workbook V1.2_0401_Q37 Budget UPH120_2line Rev1d9_LH Q22 work book  6 2" xfId="10158"/>
    <cellStyle name="___LH P62 Document RI-8-T12 Rev_18 03-06   Tang yong sheng_Q37 EVT Investment Workbook V1.2_0401_Q37 Budget UPH120_2line Rev1d9_LH Q22 work book  7" xfId="10159"/>
    <cellStyle name="___LH P62 Document RI-8-T12 Rev_18 03-06   Tang yong sheng_Q37 EVT Investment Workbook V1.2_0401_Q37 Budget UPH120_2line Rev1d9_LH Q22 work book  7 2" xfId="10160"/>
    <cellStyle name="___LH P62 Document RI-8-T12 Rev_18 03-06   Tang yong sheng_Q37 EVT Investment Workbook V1.2_0401_Q37 Budget UPH120_2line Rev1d9_LH Q22 work book  8" xfId="10161"/>
    <cellStyle name="___LH P62 Document RI-8-T12 Rev_18 03-06   Tang yong sheng_Q37 EVT Investment Workbook V1.2_0401_Q37 Budget UPH120_2line Rev1d9_LH Q22 work book  8 2" xfId="10162"/>
    <cellStyle name="___LH P62 Document RI-8-T12 Rev_18 03-06   Tang yong sheng_Q37 EVT Investment Workbook V1.2_0401_Q37 Budget UPH120_2line Rev1d9_LH Q22 work book  9" xfId="10163"/>
    <cellStyle name="___LH P62 Document RI-8-T12 Rev_18 03-06   Tang yong sheng_Q37 EVT Investment Workbook V1.2_0401_Q37 Budget UPH120_2line Rev1d9_LH Q77 Readiness v1.4.8" xfId="10164"/>
    <cellStyle name="___LH P62 Document RI-8-T12 Rev_18 03-06   Tang yong sheng_Q37 EVT Investment Workbook V1.2_0401_Q37 Budget UPH120_2line Rev1d9_LH Q77 Readiness v1.4.8 2" xfId="10165"/>
    <cellStyle name="___LH P62 Document RI-8-T12 Rev_18 03-06   Tang yong sheng_Q37 EVT Investment Workbook V1.2_0401_Q37 Budget UPH120_2line Rev1d9_LH Q77 Readiness v1.4.8 2 2" xfId="10166"/>
    <cellStyle name="___LH P62 Document RI-8-T12 Rev_18 03-06   Tang yong sheng_Q37 EVT Investment Workbook V1.2_0401_Q37 Budget UPH120_2line Rev1d9_LH Q77 Readiness v1.4.8 3" xfId="10167"/>
    <cellStyle name="___LH P62 Document RI-8-T12 Rev_18 03-06   Tang yong sheng_Q37 EVT Investment Workbook V1.2_0401_Q37 Budget UPH120_2line Rev1d9_LH Q77 Readiness v1.4.8 3 2" xfId="10168"/>
    <cellStyle name="___LH P62 Document RI-8-T12 Rev_18 03-06   Tang yong sheng_Q37 EVT Investment Workbook V1.2_0401_Q37 Budget UPH120_2line Rev1d9_LH Q77 Readiness v1.4.8 4" xfId="10169"/>
    <cellStyle name="___LH P62 Document RI-8-T12 Rev_18 03-06   Tang yong sheng_Q37 EVT Investment Workbook V1.2_0401_Q37 Budget UPH120_2line Rev1d9_LH Q77 Readiness v1.4.8 4 2" xfId="10170"/>
    <cellStyle name="___LH P62 Document RI-8-T12 Rev_18 03-06   Tang yong sheng_Q37 EVT Investment Workbook V1.2_0401_Q37 Budget UPH120_2line Rev1d9_LH Q77 Readiness v1.4.8 5" xfId="10171"/>
    <cellStyle name="___LH P62 Document RI-8-T12 Rev_18 03-06   Tang yong sheng_Q37 EVT Investment Workbook V1.2_0401_Q37 Budget UPH120_2line Rev1d9_LH Q77 Readiness v1.4.8 5 2" xfId="10172"/>
    <cellStyle name="___LH P62 Document RI-8-T12 Rev_18 03-06   Tang yong sheng_Q37 EVT Investment Workbook V1.2_0401_Q37 Budget UPH120_2line Rev1d9_LH Q77 Readiness v1.4.8 6" xfId="10173"/>
    <cellStyle name="___LH P62 Document RI-8-T12 Rev_18 03-06   Tang yong sheng_Q37 EVT Investment Workbook V1.2_0401_Q37 Budget UPH120_2line Rev1d9_LH Q77 Readiness v1.4.8 6 2" xfId="10174"/>
    <cellStyle name="___LH P62 Document RI-8-T12 Rev_18 03-06   Tang yong sheng_Q37 EVT Investment Workbook V1.2_0401_Q37 Budget UPH120_2line Rev1d9_LH Q77 Readiness v1.4.8 7" xfId="10175"/>
    <cellStyle name="___LH P62 Document RI-8-T12 Rev_18 03-06   Tang yong sheng_Q37 EVT Investment Workbook V1.2_0401_Q37 Budget UPH120_2line Rev1d9_LH Q77 Readiness v1.4.8 7 2" xfId="10176"/>
    <cellStyle name="___LH P62 Document RI-8-T12 Rev_18 03-06   Tang yong sheng_Q37 EVT Investment Workbook V1.2_0401_Q37 Budget UPH120_2line Rev1d9_LH Q77 Readiness v1.4.8 8" xfId="10177"/>
    <cellStyle name="___LH P62 Document RI-8-T12 Rev_18 03-06   Tang yong sheng_Q37 EVT Investment Workbook V1.2_0401_Q37 Budget UPH120_2line Rev1d9_LH Q77 Readiness v1.4.8 8 2" xfId="10178"/>
    <cellStyle name="___LH P62 Document RI-8-T12 Rev_18 03-06   Tang yong sheng_Q37 EVT Investment Workbook V1.2_0401_Q37 Budget UPH120_2line Rev1d9_LH Q77 Readiness v1.4.8 9" xfId="10179"/>
    <cellStyle name="___LH P62 Document RI-8-T12 Rev_18 03-06   Tang yong sheng_Q37 EVT Investment Workbook V1.2_0401_Q37 Budget UPH120_2line Rev2d3" xfId="10180"/>
    <cellStyle name="___LH P62 Document RI-8-T12 Rev_18 03-06   Tang yong sheng_Q37 EVT Investment Workbook V1.2_0401_Q37 Budget UPH120_2line Rev2d3 2" xfId="10181"/>
    <cellStyle name="___LH P62 Document RI-8-T12 Rev_18 03-06   Tang yong sheng_Q37 EVT Investment Workbook V1.2_0401_Q37 Budget UPH120_2line Rev2d3 2 2" xfId="10182"/>
    <cellStyle name="___LH P62 Document RI-8-T12 Rev_18 03-06   Tang yong sheng_Q37 EVT Investment Workbook V1.2_0401_Q37 Budget UPH120_2line Rev2d3 3" xfId="10183"/>
    <cellStyle name="___LH P62 Document RI-8-T12 Rev_18 03-06   Tang yong sheng_Q37 EVT Investment Workbook V1.2_0401_Q37 Budget UPH120_2line Rev2d3 3 2" xfId="10184"/>
    <cellStyle name="___LH P62 Document RI-8-T12 Rev_18 03-06   Tang yong sheng_Q37 EVT Investment Workbook V1.2_0401_Q37 Budget UPH120_2line Rev2d3 4" xfId="10185"/>
    <cellStyle name="___LH P62 Document RI-8-T12 Rev_18 03-06   Tang yong sheng_Q37 EVT Investment Workbook V1.2_0401_Q37 Budget UPH120_2line Rev2d3 4 2" xfId="10186"/>
    <cellStyle name="___LH P62 Document RI-8-T12 Rev_18 03-06   Tang yong sheng_Q37 EVT Investment Workbook V1.2_0401_Q37 Budget UPH120_2line Rev2d3 5" xfId="10187"/>
    <cellStyle name="___LH P62 Document RI-8-T12 Rev_18 03-06   Tang yong sheng_Q37 EVT Investment Workbook V1.2_0401_Q37 Budget UPH120_2line Rev2d3 5 2" xfId="10188"/>
    <cellStyle name="___LH P62 Document RI-8-T12 Rev_18 03-06   Tang yong sheng_Q37 EVT Investment Workbook V1.2_0401_Q37 Budget UPH120_2line Rev2d3 6" xfId="10189"/>
    <cellStyle name="___LH P62 Document RI-8-T12 Rev_18 03-06   Tang yong sheng_Q37 EVT Investment Workbook V1.2_0401_Q37 Budget UPH120_2line Rev2d3 6 2" xfId="10190"/>
    <cellStyle name="___LH P62 Document RI-8-T12 Rev_18 03-06   Tang yong sheng_Q37 EVT Investment Workbook V1.2_0401_Q37 Budget UPH120_2line Rev2d3 7" xfId="10191"/>
    <cellStyle name="___LH P62 Document RI-8-T12 Rev_18 03-06   Tang yong sheng_Q37 EVT Investment Workbook V1.2_0401_Q37 Budget UPH120_2line Rev2d3 7 2" xfId="10192"/>
    <cellStyle name="___LH P62 Document RI-8-T12 Rev_18 03-06   Tang yong sheng_Q37 EVT Investment Workbook V1.2_0401_Q37 Budget UPH120_2line Rev2d3 8" xfId="10193"/>
    <cellStyle name="___LH P62 Document RI-8-T12 Rev_18 03-06   Tang yong sheng_Q37 EVT Investment Workbook V1.2_0401_Q37 Budget UPH120_2line Rev2d3 8 2" xfId="10194"/>
    <cellStyle name="___LH P62 Document RI-8-T12 Rev_18 03-06   Tang yong sheng_Q37 EVT Investment Workbook V1.2_0401_Q37 Budget UPH120_2line Rev2d3 9" xfId="10195"/>
    <cellStyle name="___LH P62 Document RI-8-T12 Rev_18 03-06   Tang yong sheng_Q37 EVT Investment Workbook V1.2_0401_Q37 Budget UPH120_2line Rev2d5" xfId="10196"/>
    <cellStyle name="___LH P62 Document RI-8-T12 Rev_18 03-06   Tang yong sheng_Q37 EVT Investment Workbook V1.2_0401_Q37 Budget UPH120_2line Rev2d5 2" xfId="10197"/>
    <cellStyle name="___LH P62 Document RI-8-T12 Rev_18 03-06   Tang yong sheng_Q37 EVT Investment Workbook V1.2_0401_Q37 Budget UPH120_2line Rev2d5 2 2" xfId="10198"/>
    <cellStyle name="___LH P62 Document RI-8-T12 Rev_18 03-06   Tang yong sheng_Q37 EVT Investment Workbook V1.2_0401_Q37 Budget UPH120_2line Rev2d5 3" xfId="10199"/>
    <cellStyle name="___LH P62 Document RI-8-T12 Rev_18 03-06   Tang yong sheng_Q37 EVT Investment Workbook V1.2_0401_Q37 Budget UPH120_2line Rev2d5 3 2" xfId="10200"/>
    <cellStyle name="___LH P62 Document RI-8-T12 Rev_18 03-06   Tang yong sheng_Q37 EVT Investment Workbook V1.2_0401_Q37 Budget UPH120_2line Rev2d5 4" xfId="10201"/>
    <cellStyle name="___LH P62 Document RI-8-T12 Rev_18 03-06   Tang yong sheng_Q37 EVT Investment Workbook V1.2_0401_Q37 Budget UPH120_2line Rev2d5 4 2" xfId="10202"/>
    <cellStyle name="___LH P62 Document RI-8-T12 Rev_18 03-06   Tang yong sheng_Q37 EVT Investment Workbook V1.2_0401_Q37 Budget UPH120_2line Rev2d5 5" xfId="10203"/>
    <cellStyle name="___LH P62 Document RI-8-T12 Rev_18 03-06   Tang yong sheng_Q37 EVT Investment Workbook V1.2_0401_Q37 Budget UPH120_2line Rev2d5 5 2" xfId="10204"/>
    <cellStyle name="___LH P62 Document RI-8-T12 Rev_18 03-06   Tang yong sheng_Q37 EVT Investment Workbook V1.2_0401_Q37 Budget UPH120_2line Rev2d5 6" xfId="10205"/>
    <cellStyle name="___LH P62 Document RI-8-T12 Rev_18 03-06   Tang yong sheng_Q37 EVT Investment Workbook V1.2_0401_Q37 Budget UPH120_2line Rev2d5 6 2" xfId="10206"/>
    <cellStyle name="___LH P62 Document RI-8-T12 Rev_18 03-06   Tang yong sheng_Q37 EVT Investment Workbook V1.2_0401_Q37 Budget UPH120_2line Rev2d5 7" xfId="10207"/>
    <cellStyle name="___LH P62 Document RI-8-T12 Rev_18 03-06   Tang yong sheng_Q37 EVT Investment Workbook V1.2_0401_Q37 Budget UPH120_2line Rev2d5 7 2" xfId="10208"/>
    <cellStyle name="___LH P62 Document RI-8-T12 Rev_18 03-06   Tang yong sheng_Q37 EVT Investment Workbook V1.2_0401_Q37 Budget UPH120_2line Rev2d5 8" xfId="10209"/>
    <cellStyle name="___LH P62 Document RI-8-T12 Rev_18 03-06   Tang yong sheng_Q37 EVT Investment Workbook V1.2_0401_Q37 Budget UPH120_2line Rev2d5 8 2" xfId="10210"/>
    <cellStyle name="___LH P62 Document RI-8-T12 Rev_18 03-06   Tang yong sheng_Q37 EVT Investment Workbook V1.2_0401_Q37 Budget UPH120_2line Rev2d5 9" xfId="10211"/>
    <cellStyle name="___LH P62 Document RI-8-T12 Rev_18 03-06   Tang yong sheng_Q37 Process uph 150 &amp;2003-04-29 Rev.1.1" xfId="10212"/>
    <cellStyle name="___LH P62 Document RI-8-T12 Rev_18 03-06   Tang yong sheng_Q37 Process uph 150 &amp;2003-04-29 Rev.1.1 2" xfId="10213"/>
    <cellStyle name="___LH P62 Document RI-8-T12 Rev_18 03-06   Tang yong sheng_Q37 Process uph 150 &amp;2003-04-29 Rev.1.1 2 2" xfId="10214"/>
    <cellStyle name="___LH P62 Document RI-8-T12 Rev_18 03-06   Tang yong sheng_Q37 Process uph 150 &amp;2003-04-29 Rev.1.1 3" xfId="10215"/>
    <cellStyle name="___LH P62 Document RI-8-T12 Rev_18 03-06   Tang yong sheng_Q37 Process uph 150 &amp;2003-04-29 Rev.1.1 3 2" xfId="10216"/>
    <cellStyle name="___LH P62 Document RI-8-T12 Rev_18 03-06   Tang yong sheng_Q37 Process uph 150 &amp;2003-04-29 Rev.1.1 4" xfId="10217"/>
    <cellStyle name="___LH P62 Document RI-8-T12 Rev_18 03-06   Tang yong sheng_Q37 Process uph 150 &amp;2003-04-29 Rev.1.1 4 2" xfId="10218"/>
    <cellStyle name="___LH P62 Document RI-8-T12 Rev_18 03-06   Tang yong sheng_Q37 Process uph 150 &amp;2003-04-29 Rev.1.1 5" xfId="10219"/>
    <cellStyle name="___LH P62 Document RI-8-T12 Rev_18 03-06   Tang yong sheng_Q37 Process uph 150 &amp;2003-04-29 Rev.1.1 5 2" xfId="10220"/>
    <cellStyle name="___LH P62 Document RI-8-T12 Rev_18 03-06   Tang yong sheng_Q37 Process uph 150 &amp;2003-04-29 Rev.1.1 6" xfId="10221"/>
    <cellStyle name="___LH P62 Document RI-8-T12 Rev_18 03-06   Tang yong sheng_Q37 Process uph 150 &amp;2003-04-29 Rev.1.1 6 2" xfId="10222"/>
    <cellStyle name="___LH P62 Document RI-8-T12 Rev_18 03-06   Tang yong sheng_Q37 Process uph 150 &amp;2003-04-29 Rev.1.1 7" xfId="10223"/>
    <cellStyle name="___LH P62 Document RI-8-T12 Rev_18 03-06   Tang yong sheng_Q37 Process uph 150 &amp;2003-04-29 Rev.1.1 7 2" xfId="10224"/>
    <cellStyle name="___LH P62 Document RI-8-T12 Rev_18 03-06   Tang yong sheng_Q37 Process uph 150 &amp;2003-04-29 Rev.1.1 8" xfId="10225"/>
    <cellStyle name="___LH P62 Document RI-8-T12 Rev_18 03-06   Tang yong sheng_Q37 Process uph 150 &amp;2003-04-29 Rev.1.1 8 2" xfId="10226"/>
    <cellStyle name="___LH P62 Document RI-8-T12 Rev_18 03-06   Tang yong sheng_Q37 Process uph 150 &amp;2003-04-29 Rev.1.1 9" xfId="10227"/>
    <cellStyle name="___LH P62 Document RI-8-T12 Rev_18 03-06   Tang yong sheng_Q37 Process uph 150 &amp;2003-04-29 Rev.1.1_LH Q22 work book " xfId="10228"/>
    <cellStyle name="___LH P62 Document RI-8-T12 Rev_18 03-06   Tang yong sheng_Q37 Process uph 150 &amp;2003-04-29 Rev.1.1_LH Q22 work book  2" xfId="10229"/>
    <cellStyle name="___LH P62 Document RI-8-T12 Rev_18 03-06   Tang yong sheng_Q37 Process uph 150 &amp;2003-04-29 Rev.1.1_LH Q22 work book  2 2" xfId="10230"/>
    <cellStyle name="___LH P62 Document RI-8-T12 Rev_18 03-06   Tang yong sheng_Q37 Process uph 150 &amp;2003-04-29 Rev.1.1_LH Q22 work book  3" xfId="10231"/>
    <cellStyle name="___LH P62 Document RI-8-T12 Rev_18 03-06   Tang yong sheng_Q37 Process uph 150 &amp;2003-04-29 Rev.1.1_LH Q22 work book  3 2" xfId="10232"/>
    <cellStyle name="___LH P62 Document RI-8-T12 Rev_18 03-06   Tang yong sheng_Q37 Process uph 150 &amp;2003-04-29 Rev.1.1_LH Q22 work book  4" xfId="10233"/>
    <cellStyle name="___LH P62 Document RI-8-T12 Rev_18 03-06   Tang yong sheng_Q37 Process uph 150 &amp;2003-04-29 Rev.1.1_LH Q22 work book  4 2" xfId="10234"/>
    <cellStyle name="___LH P62 Document RI-8-T12 Rev_18 03-06   Tang yong sheng_Q37 Process uph 150 &amp;2003-04-29 Rev.1.1_LH Q22 work book  5" xfId="10235"/>
    <cellStyle name="___LH P62 Document RI-8-T12 Rev_18 03-06   Tang yong sheng_Q37 Process uph 150 &amp;2003-04-29 Rev.1.1_LH Q22 work book  5 2" xfId="10236"/>
    <cellStyle name="___LH P62 Document RI-8-T12 Rev_18 03-06   Tang yong sheng_Q37 Process uph 150 &amp;2003-04-29 Rev.1.1_LH Q22 work book  6" xfId="10237"/>
    <cellStyle name="___LH P62 Document RI-8-T12 Rev_18 03-06   Tang yong sheng_Q37 Process uph 150 &amp;2003-04-29 Rev.1.1_LH Q22 work book  6 2" xfId="10238"/>
    <cellStyle name="___LH P62 Document RI-8-T12 Rev_18 03-06   Tang yong sheng_Q37 Process uph 150 &amp;2003-04-29 Rev.1.1_LH Q22 work book  7" xfId="10239"/>
    <cellStyle name="___LH P62 Document RI-8-T12 Rev_18 03-06   Tang yong sheng_Q37 Process uph 150 &amp;2003-04-29 Rev.1.1_LH Q22 work book  7 2" xfId="10240"/>
    <cellStyle name="___LH P62 Document RI-8-T12 Rev_18 03-06   Tang yong sheng_Q37 Process uph 150 &amp;2003-04-29 Rev.1.1_LH Q22 work book  8" xfId="10241"/>
    <cellStyle name="___LH P62 Document RI-8-T12 Rev_18 03-06   Tang yong sheng_Q37 Process uph 150 &amp;2003-04-29 Rev.1.1_LH Q22 work book  8 2" xfId="10242"/>
    <cellStyle name="___LH P62 Document RI-8-T12 Rev_18 03-06   Tang yong sheng_Q37 Process uph 150 &amp;2003-04-29 Rev.1.1_LH Q22 work book  9" xfId="10243"/>
    <cellStyle name="___LH P62 Document RI-8-T12 Rev_18 03-06   Tang yong sheng_Q37 Process uph 150 &amp;2003-04-29 Rev.1.1_LH Q77 Readiness v1.4.8" xfId="10244"/>
    <cellStyle name="___LH P62 Document RI-8-T12 Rev_18 03-06   Tang yong sheng_Q37 Process uph 150 &amp;2003-04-29 Rev.1.1_LH Q77 Readiness v1.4.8 2" xfId="10245"/>
    <cellStyle name="___LH P62 Document RI-8-T12 Rev_18 03-06   Tang yong sheng_Q37 Process uph 150 &amp;2003-04-29 Rev.1.1_LH Q77 Readiness v1.4.8 2 2" xfId="10246"/>
    <cellStyle name="___LH P62 Document RI-8-T12 Rev_18 03-06   Tang yong sheng_Q37 Process uph 150 &amp;2003-04-29 Rev.1.1_LH Q77 Readiness v1.4.8 3" xfId="10247"/>
    <cellStyle name="___LH P62 Document RI-8-T12 Rev_18 03-06   Tang yong sheng_Q37 Process uph 150 &amp;2003-04-29 Rev.1.1_LH Q77 Readiness v1.4.8 3 2" xfId="10248"/>
    <cellStyle name="___LH P62 Document RI-8-T12 Rev_18 03-06   Tang yong sheng_Q37 Process uph 150 &amp;2003-04-29 Rev.1.1_LH Q77 Readiness v1.4.8 4" xfId="10249"/>
    <cellStyle name="___LH P62 Document RI-8-T12 Rev_18 03-06   Tang yong sheng_Q37 Process uph 150 &amp;2003-04-29 Rev.1.1_LH Q77 Readiness v1.4.8 4 2" xfId="10250"/>
    <cellStyle name="___LH P62 Document RI-8-T12 Rev_18 03-06   Tang yong sheng_Q37 Process uph 150 &amp;2003-04-29 Rev.1.1_LH Q77 Readiness v1.4.8 5" xfId="10251"/>
    <cellStyle name="___LH P62 Document RI-8-T12 Rev_18 03-06   Tang yong sheng_Q37 Process uph 150 &amp;2003-04-29 Rev.1.1_LH Q77 Readiness v1.4.8 5 2" xfId="10252"/>
    <cellStyle name="___LH P62 Document RI-8-T12 Rev_18 03-06   Tang yong sheng_Q37 Process uph 150 &amp;2003-04-29 Rev.1.1_LH Q77 Readiness v1.4.8 6" xfId="10253"/>
    <cellStyle name="___LH P62 Document RI-8-T12 Rev_18 03-06   Tang yong sheng_Q37 Process uph 150 &amp;2003-04-29 Rev.1.1_LH Q77 Readiness v1.4.8 6 2" xfId="10254"/>
    <cellStyle name="___LH P62 Document RI-8-T12 Rev_18 03-06   Tang yong sheng_Q37 Process uph 150 &amp;2003-04-29 Rev.1.1_LH Q77 Readiness v1.4.8 7" xfId="10255"/>
    <cellStyle name="___LH P62 Document RI-8-T12 Rev_18 03-06   Tang yong sheng_Q37 Process uph 150 &amp;2003-04-29 Rev.1.1_LH Q77 Readiness v1.4.8 7 2" xfId="10256"/>
    <cellStyle name="___LH P62 Document RI-8-T12 Rev_18 03-06   Tang yong sheng_Q37 Process uph 150 &amp;2003-04-29 Rev.1.1_LH Q77 Readiness v1.4.8 8" xfId="10257"/>
    <cellStyle name="___LH P62 Document RI-8-T12 Rev_18 03-06   Tang yong sheng_Q37 Process uph 150 &amp;2003-04-29 Rev.1.1_LH Q77 Readiness v1.4.8 8 2" xfId="10258"/>
    <cellStyle name="___LH P62 Document RI-8-T12 Rev_18 03-06   Tang yong sheng_Q37 Process uph 150 &amp;2003-04-29 Rev.1.1_LH Q77 Readiness v1.4.8 9" xfId="10259"/>
    <cellStyle name="___LH P62 Document RI-8-T12 Rev_18 03-06   Tang yong sheng_Q37 Process uph 150 &amp;2003-04-29 Rev.1.1_Q37 Budget UPH120_2line Rev1d9" xfId="10260"/>
    <cellStyle name="___LH P62 Document RI-8-T12 Rev_18 03-06   Tang yong sheng_Q37 Process uph 150 &amp;2003-04-29 Rev.1.1_Q37 Budget UPH120_2line Rev1d9 2" xfId="10261"/>
    <cellStyle name="___LH P62 Document RI-8-T12 Rev_18 03-06   Tang yong sheng_Q37 Process uph 150 &amp;2003-04-29 Rev.1.1_Q37 Budget UPH120_2line Rev1d9 2 2" xfId="10262"/>
    <cellStyle name="___LH P62 Document RI-8-T12 Rev_18 03-06   Tang yong sheng_Q37 Process uph 150 &amp;2003-04-29 Rev.1.1_Q37 Budget UPH120_2line Rev1d9 3" xfId="10263"/>
    <cellStyle name="___LH P62 Document RI-8-T12 Rev_18 03-06   Tang yong sheng_Q37 Process uph 150 &amp;2003-04-29 Rev.1.1_Q37 Budget UPH120_2line Rev1d9 3 2" xfId="10264"/>
    <cellStyle name="___LH P62 Document RI-8-T12 Rev_18 03-06   Tang yong sheng_Q37 Process uph 150 &amp;2003-04-29 Rev.1.1_Q37 Budget UPH120_2line Rev1d9 4" xfId="10265"/>
    <cellStyle name="___LH P62 Document RI-8-T12 Rev_18 03-06   Tang yong sheng_Q37 Process uph 150 &amp;2003-04-29 Rev.1.1_Q37 Budget UPH120_2line Rev1d9 4 2" xfId="10266"/>
    <cellStyle name="___LH P62 Document RI-8-T12 Rev_18 03-06   Tang yong sheng_Q37 Process uph 150 &amp;2003-04-29 Rev.1.1_Q37 Budget UPH120_2line Rev1d9 5" xfId="10267"/>
    <cellStyle name="___LH P62 Document RI-8-T12 Rev_18 03-06   Tang yong sheng_Q37 Process uph 150 &amp;2003-04-29 Rev.1.1_Q37 Budget UPH120_2line Rev1d9 5 2" xfId="10268"/>
    <cellStyle name="___LH P62 Document RI-8-T12 Rev_18 03-06   Tang yong sheng_Q37 Process uph 150 &amp;2003-04-29 Rev.1.1_Q37 Budget UPH120_2line Rev1d9 6" xfId="10269"/>
    <cellStyle name="___LH P62 Document RI-8-T12 Rev_18 03-06   Tang yong sheng_Q37 Process uph 150 &amp;2003-04-29 Rev.1.1_Q37 Budget UPH120_2line Rev1d9 6 2" xfId="10270"/>
    <cellStyle name="___LH P62 Document RI-8-T12 Rev_18 03-06   Tang yong sheng_Q37 Process uph 150 &amp;2003-04-29 Rev.1.1_Q37 Budget UPH120_2line Rev1d9 7" xfId="10271"/>
    <cellStyle name="___LH P62 Document RI-8-T12 Rev_18 03-06   Tang yong sheng_Q37 Process uph 150 &amp;2003-04-29 Rev.1.1_Q37 Budget UPH120_2line Rev1d9 7 2" xfId="10272"/>
    <cellStyle name="___LH P62 Document RI-8-T12 Rev_18 03-06   Tang yong sheng_Q37 Process uph 150 &amp;2003-04-29 Rev.1.1_Q37 Budget UPH120_2line Rev1d9 8" xfId="10273"/>
    <cellStyle name="___LH P62 Document RI-8-T12 Rev_18 03-06   Tang yong sheng_Q37 Process uph 150 &amp;2003-04-29 Rev.1.1_Q37 Budget UPH120_2line Rev1d9 8 2" xfId="10274"/>
    <cellStyle name="___LH P62 Document RI-8-T12 Rev_18 03-06   Tang yong sheng_Q37 Process uph 150 &amp;2003-04-29 Rev.1.1_Q37 Budget UPH120_2line Rev1d9 9" xfId="10275"/>
    <cellStyle name="___LH P62 Document RI-8-T12 Rev_18 03-06   Tang yong sheng_Q37 Process uph 150 &amp;2003-04-29 Rev.1.1_Q37 Budget UPH120_2line Rev1d9_LH Q22 work book " xfId="10276"/>
    <cellStyle name="___LH P62 Document RI-8-T12 Rev_18 03-06   Tang yong sheng_Q37 Process uph 150 &amp;2003-04-29 Rev.1.1_Q37 Budget UPH120_2line Rev1d9_LH Q22 work book  2" xfId="10277"/>
    <cellStyle name="___LH P62 Document RI-8-T12 Rev_18 03-06   Tang yong sheng_Q37 Process uph 150 &amp;2003-04-29 Rev.1.1_Q37 Budget UPH120_2line Rev1d9_LH Q22 work book  2 2" xfId="10278"/>
    <cellStyle name="___LH P62 Document RI-8-T12 Rev_18 03-06   Tang yong sheng_Q37 Process uph 150 &amp;2003-04-29 Rev.1.1_Q37 Budget UPH120_2line Rev1d9_LH Q22 work book  3" xfId="10279"/>
    <cellStyle name="___LH P62 Document RI-8-T12 Rev_18 03-06   Tang yong sheng_Q37 Process uph 150 &amp;2003-04-29 Rev.1.1_Q37 Budget UPH120_2line Rev1d9_LH Q22 work book  3 2" xfId="10280"/>
    <cellStyle name="___LH P62 Document RI-8-T12 Rev_18 03-06   Tang yong sheng_Q37 Process uph 150 &amp;2003-04-29 Rev.1.1_Q37 Budget UPH120_2line Rev1d9_LH Q22 work book  4" xfId="10281"/>
    <cellStyle name="___LH P62 Document RI-8-T12 Rev_18 03-06   Tang yong sheng_Q37 Process uph 150 &amp;2003-04-29 Rev.1.1_Q37 Budget UPH120_2line Rev1d9_LH Q22 work book  4 2" xfId="10282"/>
    <cellStyle name="___LH P62 Document RI-8-T12 Rev_18 03-06   Tang yong sheng_Q37 Process uph 150 &amp;2003-04-29 Rev.1.1_Q37 Budget UPH120_2line Rev1d9_LH Q22 work book  5" xfId="10283"/>
    <cellStyle name="___LH P62 Document RI-8-T12 Rev_18 03-06   Tang yong sheng_Q37 Process uph 150 &amp;2003-04-29 Rev.1.1_Q37 Budget UPH120_2line Rev1d9_LH Q22 work book  5 2" xfId="10284"/>
    <cellStyle name="___LH P62 Document RI-8-T12 Rev_18 03-06   Tang yong sheng_Q37 Process uph 150 &amp;2003-04-29 Rev.1.1_Q37 Budget UPH120_2line Rev1d9_LH Q22 work book  6" xfId="10285"/>
    <cellStyle name="___LH P62 Document RI-8-T12 Rev_18 03-06   Tang yong sheng_Q37 Process uph 150 &amp;2003-04-29 Rev.1.1_Q37 Budget UPH120_2line Rev1d9_LH Q22 work book  6 2" xfId="10286"/>
    <cellStyle name="___LH P62 Document RI-8-T12 Rev_18 03-06   Tang yong sheng_Q37 Process uph 150 &amp;2003-04-29 Rev.1.1_Q37 Budget UPH120_2line Rev1d9_LH Q22 work book  7" xfId="10287"/>
    <cellStyle name="___LH P62 Document RI-8-T12 Rev_18 03-06   Tang yong sheng_Q37 Process uph 150 &amp;2003-04-29 Rev.1.1_Q37 Budget UPH120_2line Rev1d9_LH Q22 work book  7 2" xfId="10288"/>
    <cellStyle name="___LH P62 Document RI-8-T12 Rev_18 03-06   Tang yong sheng_Q37 Process uph 150 &amp;2003-04-29 Rev.1.1_Q37 Budget UPH120_2line Rev1d9_LH Q22 work book  8" xfId="10289"/>
    <cellStyle name="___LH P62 Document RI-8-T12 Rev_18 03-06   Tang yong sheng_Q37 Process uph 150 &amp;2003-04-29 Rev.1.1_Q37 Budget UPH120_2line Rev1d9_LH Q22 work book  8 2" xfId="10290"/>
    <cellStyle name="___LH P62 Document RI-8-T12 Rev_18 03-06   Tang yong sheng_Q37 Process uph 150 &amp;2003-04-29 Rev.1.1_Q37 Budget UPH120_2line Rev1d9_LH Q22 work book  9" xfId="10291"/>
    <cellStyle name="___LH P62 Document RI-8-T12 Rev_18 03-06   Tang yong sheng_Q37 Process uph 150 &amp;2003-04-29 Rev.1.1_Q37 Budget UPH120_2line Rev1d9_LH Q77 Readiness v1.4.8" xfId="10292"/>
    <cellStyle name="___LH P62 Document RI-8-T12 Rev_18 03-06   Tang yong sheng_Q37 Process uph 150 &amp;2003-04-29 Rev.1.1_Q37 Budget UPH120_2line Rev1d9_LH Q77 Readiness v1.4.8 2" xfId="10293"/>
    <cellStyle name="___LH P62 Document RI-8-T12 Rev_18 03-06   Tang yong sheng_Q37 Process uph 150 &amp;2003-04-29 Rev.1.1_Q37 Budget UPH120_2line Rev1d9_LH Q77 Readiness v1.4.8 2 2" xfId="10294"/>
    <cellStyle name="___LH P62 Document RI-8-T12 Rev_18 03-06   Tang yong sheng_Q37 Process uph 150 &amp;2003-04-29 Rev.1.1_Q37 Budget UPH120_2line Rev1d9_LH Q77 Readiness v1.4.8 3" xfId="10295"/>
    <cellStyle name="___LH P62 Document RI-8-T12 Rev_18 03-06   Tang yong sheng_Q37 Process uph 150 &amp;2003-04-29 Rev.1.1_Q37 Budget UPH120_2line Rev1d9_LH Q77 Readiness v1.4.8 3 2" xfId="10296"/>
    <cellStyle name="___LH P62 Document RI-8-T12 Rev_18 03-06   Tang yong sheng_Q37 Process uph 150 &amp;2003-04-29 Rev.1.1_Q37 Budget UPH120_2line Rev1d9_LH Q77 Readiness v1.4.8 4" xfId="10297"/>
    <cellStyle name="___LH P62 Document RI-8-T12 Rev_18 03-06   Tang yong sheng_Q37 Process uph 150 &amp;2003-04-29 Rev.1.1_Q37 Budget UPH120_2line Rev1d9_LH Q77 Readiness v1.4.8 4 2" xfId="10298"/>
    <cellStyle name="___LH P62 Document RI-8-T12 Rev_18 03-06   Tang yong sheng_Q37 Process uph 150 &amp;2003-04-29 Rev.1.1_Q37 Budget UPH120_2line Rev1d9_LH Q77 Readiness v1.4.8 5" xfId="10299"/>
    <cellStyle name="___LH P62 Document RI-8-T12 Rev_18 03-06   Tang yong sheng_Q37 Process uph 150 &amp;2003-04-29 Rev.1.1_Q37 Budget UPH120_2line Rev1d9_LH Q77 Readiness v1.4.8 5 2" xfId="10300"/>
    <cellStyle name="___LH P62 Document RI-8-T12 Rev_18 03-06   Tang yong sheng_Q37 Process uph 150 &amp;2003-04-29 Rev.1.1_Q37 Budget UPH120_2line Rev1d9_LH Q77 Readiness v1.4.8 6" xfId="10301"/>
    <cellStyle name="___LH P62 Document RI-8-T12 Rev_18 03-06   Tang yong sheng_Q37 Process uph 150 &amp;2003-04-29 Rev.1.1_Q37 Budget UPH120_2line Rev1d9_LH Q77 Readiness v1.4.8 6 2" xfId="10302"/>
    <cellStyle name="___LH P62 Document RI-8-T12 Rev_18 03-06   Tang yong sheng_Q37 Process uph 150 &amp;2003-04-29 Rev.1.1_Q37 Budget UPH120_2line Rev1d9_LH Q77 Readiness v1.4.8 7" xfId="10303"/>
    <cellStyle name="___LH P62 Document RI-8-T12 Rev_18 03-06   Tang yong sheng_Q37 Process uph 150 &amp;2003-04-29 Rev.1.1_Q37 Budget UPH120_2line Rev1d9_LH Q77 Readiness v1.4.8 7 2" xfId="10304"/>
    <cellStyle name="___LH P62 Document RI-8-T12 Rev_18 03-06   Tang yong sheng_Q37 Process uph 150 &amp;2003-04-29 Rev.1.1_Q37 Budget UPH120_2line Rev1d9_LH Q77 Readiness v1.4.8 8" xfId="10305"/>
    <cellStyle name="___LH P62 Document RI-8-T12 Rev_18 03-06   Tang yong sheng_Q37 Process uph 150 &amp;2003-04-29 Rev.1.1_Q37 Budget UPH120_2line Rev1d9_LH Q77 Readiness v1.4.8 8 2" xfId="10306"/>
    <cellStyle name="___LH P62 Document RI-8-T12 Rev_18 03-06   Tang yong sheng_Q37 Process uph 150 &amp;2003-04-29 Rev.1.1_Q37 Budget UPH120_2line Rev1d9_LH Q77 Readiness v1.4.8 9" xfId="10307"/>
    <cellStyle name="___LH P62 Document RI-8-T12 Rev_18 03-06   Tang yong sheng_Q37 Process uph 150 &amp;2003-04-29 Rev.1.1_Q37 Budget UPH120_2line Rev2d3" xfId="10308"/>
    <cellStyle name="___LH P62 Document RI-8-T12 Rev_18 03-06   Tang yong sheng_Q37 Process uph 150 &amp;2003-04-29 Rev.1.1_Q37 Budget UPH120_2line Rev2d3 2" xfId="10309"/>
    <cellStyle name="___LH P62 Document RI-8-T12 Rev_18 03-06   Tang yong sheng_Q37 Process uph 150 &amp;2003-04-29 Rev.1.1_Q37 Budget UPH120_2line Rev2d3 2 2" xfId="10310"/>
    <cellStyle name="___LH P62 Document RI-8-T12 Rev_18 03-06   Tang yong sheng_Q37 Process uph 150 &amp;2003-04-29 Rev.1.1_Q37 Budget UPH120_2line Rev2d3 3" xfId="10311"/>
    <cellStyle name="___LH P62 Document RI-8-T12 Rev_18 03-06   Tang yong sheng_Q37 Process uph 150 &amp;2003-04-29 Rev.1.1_Q37 Budget UPH120_2line Rev2d3 3 2" xfId="10312"/>
    <cellStyle name="___LH P62 Document RI-8-T12 Rev_18 03-06   Tang yong sheng_Q37 Process uph 150 &amp;2003-04-29 Rev.1.1_Q37 Budget UPH120_2line Rev2d3 4" xfId="10313"/>
    <cellStyle name="___LH P62 Document RI-8-T12 Rev_18 03-06   Tang yong sheng_Q37 Process uph 150 &amp;2003-04-29 Rev.1.1_Q37 Budget UPH120_2line Rev2d3 4 2" xfId="10314"/>
    <cellStyle name="___LH P62 Document RI-8-T12 Rev_18 03-06   Tang yong sheng_Q37 Process uph 150 &amp;2003-04-29 Rev.1.1_Q37 Budget UPH120_2line Rev2d3 5" xfId="10315"/>
    <cellStyle name="___LH P62 Document RI-8-T12 Rev_18 03-06   Tang yong sheng_Q37 Process uph 150 &amp;2003-04-29 Rev.1.1_Q37 Budget UPH120_2line Rev2d3 5 2" xfId="10316"/>
    <cellStyle name="___LH P62 Document RI-8-T12 Rev_18 03-06   Tang yong sheng_Q37 Process uph 150 &amp;2003-04-29 Rev.1.1_Q37 Budget UPH120_2line Rev2d3 6" xfId="10317"/>
    <cellStyle name="___LH P62 Document RI-8-T12 Rev_18 03-06   Tang yong sheng_Q37 Process uph 150 &amp;2003-04-29 Rev.1.1_Q37 Budget UPH120_2line Rev2d3 6 2" xfId="10318"/>
    <cellStyle name="___LH P62 Document RI-8-T12 Rev_18 03-06   Tang yong sheng_Q37 Process uph 150 &amp;2003-04-29 Rev.1.1_Q37 Budget UPH120_2line Rev2d3 7" xfId="10319"/>
    <cellStyle name="___LH P62 Document RI-8-T12 Rev_18 03-06   Tang yong sheng_Q37 Process uph 150 &amp;2003-04-29 Rev.1.1_Q37 Budget UPH120_2line Rev2d3 7 2" xfId="10320"/>
    <cellStyle name="___LH P62 Document RI-8-T12 Rev_18 03-06   Tang yong sheng_Q37 Process uph 150 &amp;2003-04-29 Rev.1.1_Q37 Budget UPH120_2line Rev2d3 8" xfId="10321"/>
    <cellStyle name="___LH P62 Document RI-8-T12 Rev_18 03-06   Tang yong sheng_Q37 Process uph 150 &amp;2003-04-29 Rev.1.1_Q37 Budget UPH120_2line Rev2d3 8 2" xfId="10322"/>
    <cellStyle name="___LH P62 Document RI-8-T12 Rev_18 03-06   Tang yong sheng_Q37 Process uph 150 &amp;2003-04-29 Rev.1.1_Q37 Budget UPH120_2line Rev2d3 9" xfId="10323"/>
    <cellStyle name="___LH P62 Document RI-8-T12 Rev_18 03-06   Tang yong sheng_Q37 Process uph 150 &amp;2003-04-29 Rev.1.1_Q37 Budget UPH120_2line Rev2d5" xfId="10324"/>
    <cellStyle name="___LH P62 Document RI-8-T12 Rev_18 03-06   Tang yong sheng_Q37 Process uph 150 &amp;2003-04-29 Rev.1.1_Q37 Budget UPH120_2line Rev2d5 2" xfId="10325"/>
    <cellStyle name="___LH P62 Document RI-8-T12 Rev_18 03-06   Tang yong sheng_Q37 Process uph 150 &amp;2003-04-29 Rev.1.1_Q37 Budget UPH120_2line Rev2d5 2 2" xfId="10326"/>
    <cellStyle name="___LH P62 Document RI-8-T12 Rev_18 03-06   Tang yong sheng_Q37 Process uph 150 &amp;2003-04-29 Rev.1.1_Q37 Budget UPH120_2line Rev2d5 3" xfId="10327"/>
    <cellStyle name="___LH P62 Document RI-8-T12 Rev_18 03-06   Tang yong sheng_Q37 Process uph 150 &amp;2003-04-29 Rev.1.1_Q37 Budget UPH120_2line Rev2d5 3 2" xfId="10328"/>
    <cellStyle name="___LH P62 Document RI-8-T12 Rev_18 03-06   Tang yong sheng_Q37 Process uph 150 &amp;2003-04-29 Rev.1.1_Q37 Budget UPH120_2line Rev2d5 4" xfId="10329"/>
    <cellStyle name="___LH P62 Document RI-8-T12 Rev_18 03-06   Tang yong sheng_Q37 Process uph 150 &amp;2003-04-29 Rev.1.1_Q37 Budget UPH120_2line Rev2d5 4 2" xfId="10330"/>
    <cellStyle name="___LH P62 Document RI-8-T12 Rev_18 03-06   Tang yong sheng_Q37 Process uph 150 &amp;2003-04-29 Rev.1.1_Q37 Budget UPH120_2line Rev2d5 5" xfId="10331"/>
    <cellStyle name="___LH P62 Document RI-8-T12 Rev_18 03-06   Tang yong sheng_Q37 Process uph 150 &amp;2003-04-29 Rev.1.1_Q37 Budget UPH120_2line Rev2d5 5 2" xfId="10332"/>
    <cellStyle name="___LH P62 Document RI-8-T12 Rev_18 03-06   Tang yong sheng_Q37 Process uph 150 &amp;2003-04-29 Rev.1.1_Q37 Budget UPH120_2line Rev2d5 6" xfId="10333"/>
    <cellStyle name="___LH P62 Document RI-8-T12 Rev_18 03-06   Tang yong sheng_Q37 Process uph 150 &amp;2003-04-29 Rev.1.1_Q37 Budget UPH120_2line Rev2d5 6 2" xfId="10334"/>
    <cellStyle name="___LH P62 Document RI-8-T12 Rev_18 03-06   Tang yong sheng_Q37 Process uph 150 &amp;2003-04-29 Rev.1.1_Q37 Budget UPH120_2line Rev2d5 7" xfId="10335"/>
    <cellStyle name="___LH P62 Document RI-8-T12 Rev_18 03-06   Tang yong sheng_Q37 Process uph 150 &amp;2003-04-29 Rev.1.1_Q37 Budget UPH120_2line Rev2d5 7 2" xfId="10336"/>
    <cellStyle name="___LH P62 Document RI-8-T12 Rev_18 03-06   Tang yong sheng_Q37 Process uph 150 &amp;2003-04-29 Rev.1.1_Q37 Budget UPH120_2line Rev2d5 8" xfId="10337"/>
    <cellStyle name="___LH P62 Document RI-8-T12 Rev_18 03-06   Tang yong sheng_Q37 Process uph 150 &amp;2003-04-29 Rev.1.1_Q37 Budget UPH120_2line Rev2d5 8 2" xfId="10338"/>
    <cellStyle name="___LH P62 Document RI-8-T12 Rev_18 03-06   Tang yong sheng_Q37 Process uph 150 &amp;2003-04-29 Rev.1.1_Q37 Budget UPH120_2line Rev2d5 9" xfId="10339"/>
    <cellStyle name="___LH P62 Document RI-8-T12 Rev_18 03-06   Tang yong sheng_Q37_P58B_UPH50EList_1d2" xfId="10340"/>
    <cellStyle name="___LH P62 Document RI-8-T12 Rev_18 03-06   Tang yong sheng_Q37_P58B_UPH50EList_1d2 2" xfId="10341"/>
    <cellStyle name="___LH P62 Document RI-8-T12 Rev_18 03-06   Tang yong sheng_Q37_P58B_UPH50EList_1d2 2 2" xfId="10342"/>
    <cellStyle name="___LH P62 Document RI-8-T12 Rev_18 03-06   Tang yong sheng_Q37_P58B_UPH50EList_1d2 3" xfId="10343"/>
    <cellStyle name="___LH P62 Document RI-8-T12 Rev_18 03-06   Tang yong sheng_Q37_P58B_UPH50EList_1d2 3 2" xfId="10344"/>
    <cellStyle name="___LH P62 Document RI-8-T12 Rev_18 03-06   Tang yong sheng_Q37_P58B_UPH50EList_1d2 4" xfId="10345"/>
    <cellStyle name="___LH P62 Document RI-8-T12 Rev_18 03-06   Tang yong sheng_Q37_P58B_UPH50EList_1d2 4 2" xfId="10346"/>
    <cellStyle name="___LH P62 Document RI-8-T12 Rev_18 03-06   Tang yong sheng_Q37_P58B_UPH50EList_1d2 5" xfId="10347"/>
    <cellStyle name="___LH P62 Document RI-8-T12 Rev_18 03-06   Tang yong sheng_Q37_P58B_UPH50EList_1d2 5 2" xfId="10348"/>
    <cellStyle name="___LH P62 Document RI-8-T12 Rev_18 03-06   Tang yong sheng_Q37_P58B_UPH50EList_1d2 6" xfId="10349"/>
    <cellStyle name="___LH P62 Document RI-8-T12 Rev_18 03-06   Tang yong sheng_Q37_P58B_UPH50EList_1d2 6 2" xfId="10350"/>
    <cellStyle name="___LH P62 Document RI-8-T12 Rev_18 03-06   Tang yong sheng_Q37_P58B_UPH50EList_1d2 7" xfId="10351"/>
    <cellStyle name="___LH P62 Document RI-8-T12 Rev_18 03-06   Tang yong sheng_Q37_P58B_UPH50EList_1d2 7 2" xfId="10352"/>
    <cellStyle name="___LH P62 Document RI-8-T12 Rev_18 03-06   Tang yong sheng_Q37_P58B_UPH50EList_1d2 8" xfId="10353"/>
    <cellStyle name="___LH P62 Document RI-8-T12 Rev_18 03-06   Tang yong sheng_Q37_P58B_UPH50EList_1d2 8 2" xfId="10354"/>
    <cellStyle name="___LH P62 Document RI-8-T12 Rev_18 03-06   Tang yong sheng_Q37_P58B_UPH50EList_1d2 9" xfId="10355"/>
    <cellStyle name="___LH P62 Document RI-8-T12 Rev_18 03-06   Tang yong sheng_Q37_P58B_UPH50EList_1d2_LH Q22 work book " xfId="10356"/>
    <cellStyle name="___LH P62 Document RI-8-T12 Rev_18 03-06   Tang yong sheng_Q37_P58B_UPH50EList_1d2_LH Q22 work book  2" xfId="10357"/>
    <cellStyle name="___LH P62 Document RI-8-T12 Rev_18 03-06   Tang yong sheng_Q37_P58B_UPH50EList_1d2_LH Q22 work book  2 2" xfId="10358"/>
    <cellStyle name="___LH P62 Document RI-8-T12 Rev_18 03-06   Tang yong sheng_Q37_P58B_UPH50EList_1d2_LH Q22 work book  3" xfId="10359"/>
    <cellStyle name="___LH P62 Document RI-8-T12 Rev_18 03-06   Tang yong sheng_Q37_P58B_UPH50EList_1d2_LH Q22 work book  3 2" xfId="10360"/>
    <cellStyle name="___LH P62 Document RI-8-T12 Rev_18 03-06   Tang yong sheng_Q37_P58B_UPH50EList_1d2_LH Q22 work book  4" xfId="10361"/>
    <cellStyle name="___LH P62 Document RI-8-T12 Rev_18 03-06   Tang yong sheng_Q37_P58B_UPH50EList_1d2_LH Q22 work book  4 2" xfId="10362"/>
    <cellStyle name="___LH P62 Document RI-8-T12 Rev_18 03-06   Tang yong sheng_Q37_P58B_UPH50EList_1d2_LH Q22 work book  5" xfId="10363"/>
    <cellStyle name="___LH P62 Document RI-8-T12 Rev_18 03-06   Tang yong sheng_Q37_P58B_UPH50EList_1d2_LH Q22 work book  5 2" xfId="10364"/>
    <cellStyle name="___LH P62 Document RI-8-T12 Rev_18 03-06   Tang yong sheng_Q37_P58B_UPH50EList_1d2_LH Q22 work book  6" xfId="10365"/>
    <cellStyle name="___LH P62 Document RI-8-T12 Rev_18 03-06   Tang yong sheng_Q37_P58B_UPH50EList_1d2_LH Q22 work book  6 2" xfId="10366"/>
    <cellStyle name="___LH P62 Document RI-8-T12 Rev_18 03-06   Tang yong sheng_Q37_P58B_UPH50EList_1d2_LH Q22 work book  7" xfId="10367"/>
    <cellStyle name="___LH P62 Document RI-8-T12 Rev_18 03-06   Tang yong sheng_Q37_P58B_UPH50EList_1d2_LH Q22 work book  7 2" xfId="10368"/>
    <cellStyle name="___LH P62 Document RI-8-T12 Rev_18 03-06   Tang yong sheng_Q37_P58B_UPH50EList_1d2_LH Q22 work book  8" xfId="10369"/>
    <cellStyle name="___LH P62 Document RI-8-T12 Rev_18 03-06   Tang yong sheng_Q37_P58B_UPH50EList_1d2_LH Q22 work book  8 2" xfId="10370"/>
    <cellStyle name="___LH P62 Document RI-8-T12 Rev_18 03-06   Tang yong sheng_Q37_P58B_UPH50EList_1d2_LH Q22 work book  9" xfId="10371"/>
    <cellStyle name="___LH P62 Document RI-8-T12 Rev_18 03-06   Tang yong sheng_Q37_P58B_UPH50EList_1d2_LH Q77 Readiness v1.4.8" xfId="10372"/>
    <cellStyle name="___LH P62 Document RI-8-T12 Rev_18 03-06   Tang yong sheng_Q37_P58B_UPH50EList_1d2_LH Q77 Readiness v1.4.8 2" xfId="10373"/>
    <cellStyle name="___LH P62 Document RI-8-T12 Rev_18 03-06   Tang yong sheng_Q37_P58B_UPH50EList_1d2_LH Q77 Readiness v1.4.8 2 2" xfId="10374"/>
    <cellStyle name="___LH P62 Document RI-8-T12 Rev_18 03-06   Tang yong sheng_Q37_P58B_UPH50EList_1d2_LH Q77 Readiness v1.4.8 3" xfId="10375"/>
    <cellStyle name="___LH P62 Document RI-8-T12 Rev_18 03-06   Tang yong sheng_Q37_P58B_UPH50EList_1d2_LH Q77 Readiness v1.4.8 3 2" xfId="10376"/>
    <cellStyle name="___LH P62 Document RI-8-T12 Rev_18 03-06   Tang yong sheng_Q37_P58B_UPH50EList_1d2_LH Q77 Readiness v1.4.8 4" xfId="10377"/>
    <cellStyle name="___LH P62 Document RI-8-T12 Rev_18 03-06   Tang yong sheng_Q37_P58B_UPH50EList_1d2_LH Q77 Readiness v1.4.8 4 2" xfId="10378"/>
    <cellStyle name="___LH P62 Document RI-8-T12 Rev_18 03-06   Tang yong sheng_Q37_P58B_UPH50EList_1d2_LH Q77 Readiness v1.4.8 5" xfId="10379"/>
    <cellStyle name="___LH P62 Document RI-8-T12 Rev_18 03-06   Tang yong sheng_Q37_P58B_UPH50EList_1d2_LH Q77 Readiness v1.4.8 5 2" xfId="10380"/>
    <cellStyle name="___LH P62 Document RI-8-T12 Rev_18 03-06   Tang yong sheng_Q37_P58B_UPH50EList_1d2_LH Q77 Readiness v1.4.8 6" xfId="10381"/>
    <cellStyle name="___LH P62 Document RI-8-T12 Rev_18 03-06   Tang yong sheng_Q37_P58B_UPH50EList_1d2_LH Q77 Readiness v1.4.8 6 2" xfId="10382"/>
    <cellStyle name="___LH P62 Document RI-8-T12 Rev_18 03-06   Tang yong sheng_Q37_P58B_UPH50EList_1d2_LH Q77 Readiness v1.4.8 7" xfId="10383"/>
    <cellStyle name="___LH P62 Document RI-8-T12 Rev_18 03-06   Tang yong sheng_Q37_P58B_UPH50EList_1d2_LH Q77 Readiness v1.4.8 7 2" xfId="10384"/>
    <cellStyle name="___LH P62 Document RI-8-T12 Rev_18 03-06   Tang yong sheng_Q37_P58B_UPH50EList_1d2_LH Q77 Readiness v1.4.8 8" xfId="10385"/>
    <cellStyle name="___LH P62 Document RI-8-T12 Rev_18 03-06   Tang yong sheng_Q37_P58B_UPH50EList_1d2_LH Q77 Readiness v1.4.8 8 2" xfId="10386"/>
    <cellStyle name="___LH P62 Document RI-8-T12 Rev_18 03-06   Tang yong sheng_Q37_P58B_UPH50EList_1d2_LH Q77 Readiness v1.4.8 9" xfId="10387"/>
    <cellStyle name="___LH P62 Document RI-8-T12 Rev_18 03-06   Tang yong sheng_Q37_P58B_UPH50EList_1d2_Q37 Budget UPH120_2line Rev1d9" xfId="10388"/>
    <cellStyle name="___LH P62 Document RI-8-T12 Rev_18 03-06   Tang yong sheng_Q37_P58B_UPH50EList_1d2_Q37 Budget UPH120_2line Rev1d9 2" xfId="10389"/>
    <cellStyle name="___LH P62 Document RI-8-T12 Rev_18 03-06   Tang yong sheng_Q37_P58B_UPH50EList_1d2_Q37 Budget UPH120_2line Rev1d9 2 2" xfId="10390"/>
    <cellStyle name="___LH P62 Document RI-8-T12 Rev_18 03-06   Tang yong sheng_Q37_P58B_UPH50EList_1d2_Q37 Budget UPH120_2line Rev1d9 3" xfId="10391"/>
    <cellStyle name="___LH P62 Document RI-8-T12 Rev_18 03-06   Tang yong sheng_Q37_P58B_UPH50EList_1d2_Q37 Budget UPH120_2line Rev1d9 3 2" xfId="10392"/>
    <cellStyle name="___LH P62 Document RI-8-T12 Rev_18 03-06   Tang yong sheng_Q37_P58B_UPH50EList_1d2_Q37 Budget UPH120_2line Rev1d9 4" xfId="10393"/>
    <cellStyle name="___LH P62 Document RI-8-T12 Rev_18 03-06   Tang yong sheng_Q37_P58B_UPH50EList_1d2_Q37 Budget UPH120_2line Rev1d9 4 2" xfId="10394"/>
    <cellStyle name="___LH P62 Document RI-8-T12 Rev_18 03-06   Tang yong sheng_Q37_P58B_UPH50EList_1d2_Q37 Budget UPH120_2line Rev1d9 5" xfId="10395"/>
    <cellStyle name="___LH P62 Document RI-8-T12 Rev_18 03-06   Tang yong sheng_Q37_P58B_UPH50EList_1d2_Q37 Budget UPH120_2line Rev1d9 5 2" xfId="10396"/>
    <cellStyle name="___LH P62 Document RI-8-T12 Rev_18 03-06   Tang yong sheng_Q37_P58B_UPH50EList_1d2_Q37 Budget UPH120_2line Rev1d9 6" xfId="10397"/>
    <cellStyle name="___LH P62 Document RI-8-T12 Rev_18 03-06   Tang yong sheng_Q37_P58B_UPH50EList_1d2_Q37 Budget UPH120_2line Rev1d9 6 2" xfId="10398"/>
    <cellStyle name="___LH P62 Document RI-8-T12 Rev_18 03-06   Tang yong sheng_Q37_P58B_UPH50EList_1d2_Q37 Budget UPH120_2line Rev1d9 7" xfId="10399"/>
    <cellStyle name="___LH P62 Document RI-8-T12 Rev_18 03-06   Tang yong sheng_Q37_P58B_UPH50EList_1d2_Q37 Budget UPH120_2line Rev1d9 7 2" xfId="10400"/>
    <cellStyle name="___LH P62 Document RI-8-T12 Rev_18 03-06   Tang yong sheng_Q37_P58B_UPH50EList_1d2_Q37 Budget UPH120_2line Rev1d9 8" xfId="10401"/>
    <cellStyle name="___LH P62 Document RI-8-T12 Rev_18 03-06   Tang yong sheng_Q37_P58B_UPH50EList_1d2_Q37 Budget UPH120_2line Rev1d9 8 2" xfId="10402"/>
    <cellStyle name="___LH P62 Document RI-8-T12 Rev_18 03-06   Tang yong sheng_Q37_P58B_UPH50EList_1d2_Q37 Budget UPH120_2line Rev1d9 9" xfId="10403"/>
    <cellStyle name="___LH P62 Document RI-8-T12 Rev_18 03-06   Tang yong sheng_Q37_P58B_UPH50EList_1d2_Q37 Budget UPH120_2line Rev1d9_LH Q22 work book " xfId="10404"/>
    <cellStyle name="___LH P62 Document RI-8-T12 Rev_18 03-06   Tang yong sheng_Q37_P58B_UPH50EList_1d2_Q37 Budget UPH120_2line Rev1d9_LH Q22 work book  2" xfId="10405"/>
    <cellStyle name="___LH P62 Document RI-8-T12 Rev_18 03-06   Tang yong sheng_Q37_P58B_UPH50EList_1d2_Q37 Budget UPH120_2line Rev1d9_LH Q22 work book  2 2" xfId="10406"/>
    <cellStyle name="___LH P62 Document RI-8-T12 Rev_18 03-06   Tang yong sheng_Q37_P58B_UPH50EList_1d2_Q37 Budget UPH120_2line Rev1d9_LH Q22 work book  3" xfId="10407"/>
    <cellStyle name="___LH P62 Document RI-8-T12 Rev_18 03-06   Tang yong sheng_Q37_P58B_UPH50EList_1d2_Q37 Budget UPH120_2line Rev1d9_LH Q22 work book  3 2" xfId="10408"/>
    <cellStyle name="___LH P62 Document RI-8-T12 Rev_18 03-06   Tang yong sheng_Q37_P58B_UPH50EList_1d2_Q37 Budget UPH120_2line Rev1d9_LH Q22 work book  4" xfId="10409"/>
    <cellStyle name="___LH P62 Document RI-8-T12 Rev_18 03-06   Tang yong sheng_Q37_P58B_UPH50EList_1d2_Q37 Budget UPH120_2line Rev1d9_LH Q22 work book  4 2" xfId="10410"/>
    <cellStyle name="___LH P62 Document RI-8-T12 Rev_18 03-06   Tang yong sheng_Q37_P58B_UPH50EList_1d2_Q37 Budget UPH120_2line Rev1d9_LH Q22 work book  5" xfId="10411"/>
    <cellStyle name="___LH P62 Document RI-8-T12 Rev_18 03-06   Tang yong sheng_Q37_P58B_UPH50EList_1d2_Q37 Budget UPH120_2line Rev1d9_LH Q22 work book  5 2" xfId="10412"/>
    <cellStyle name="___LH P62 Document RI-8-T12 Rev_18 03-06   Tang yong sheng_Q37_P58B_UPH50EList_1d2_Q37 Budget UPH120_2line Rev1d9_LH Q22 work book  6" xfId="10413"/>
    <cellStyle name="___LH P62 Document RI-8-T12 Rev_18 03-06   Tang yong sheng_Q37_P58B_UPH50EList_1d2_Q37 Budget UPH120_2line Rev1d9_LH Q22 work book  6 2" xfId="10414"/>
    <cellStyle name="___LH P62 Document RI-8-T12 Rev_18 03-06   Tang yong sheng_Q37_P58B_UPH50EList_1d2_Q37 Budget UPH120_2line Rev1d9_LH Q22 work book  7" xfId="10415"/>
    <cellStyle name="___LH P62 Document RI-8-T12 Rev_18 03-06   Tang yong sheng_Q37_P58B_UPH50EList_1d2_Q37 Budget UPH120_2line Rev1d9_LH Q22 work book  7 2" xfId="10416"/>
    <cellStyle name="___LH P62 Document RI-8-T12 Rev_18 03-06   Tang yong sheng_Q37_P58B_UPH50EList_1d2_Q37 Budget UPH120_2line Rev1d9_LH Q22 work book  8" xfId="10417"/>
    <cellStyle name="___LH P62 Document RI-8-T12 Rev_18 03-06   Tang yong sheng_Q37_P58B_UPH50EList_1d2_Q37 Budget UPH120_2line Rev1d9_LH Q22 work book  8 2" xfId="10418"/>
    <cellStyle name="___LH P62 Document RI-8-T12 Rev_18 03-06   Tang yong sheng_Q37_P58B_UPH50EList_1d2_Q37 Budget UPH120_2line Rev1d9_LH Q22 work book  9" xfId="10419"/>
    <cellStyle name="___LH P62 Document RI-8-T12 Rev_18 03-06   Tang yong sheng_Q37_P58B_UPH50EList_1d2_Q37 Budget UPH120_2line Rev1d9_LH Q77 Readiness v1.4.8" xfId="10420"/>
    <cellStyle name="___LH P62 Document RI-8-T12 Rev_18 03-06   Tang yong sheng_Q37_P58B_UPH50EList_1d2_Q37 Budget UPH120_2line Rev1d9_LH Q77 Readiness v1.4.8 2" xfId="10421"/>
    <cellStyle name="___LH P62 Document RI-8-T12 Rev_18 03-06   Tang yong sheng_Q37_P58B_UPH50EList_1d2_Q37 Budget UPH120_2line Rev1d9_LH Q77 Readiness v1.4.8 2 2" xfId="10422"/>
    <cellStyle name="___LH P62 Document RI-8-T12 Rev_18 03-06   Tang yong sheng_Q37_P58B_UPH50EList_1d2_Q37 Budget UPH120_2line Rev1d9_LH Q77 Readiness v1.4.8 3" xfId="10423"/>
    <cellStyle name="___LH P62 Document RI-8-T12 Rev_18 03-06   Tang yong sheng_Q37_P58B_UPH50EList_1d2_Q37 Budget UPH120_2line Rev1d9_LH Q77 Readiness v1.4.8 3 2" xfId="10424"/>
    <cellStyle name="___LH P62 Document RI-8-T12 Rev_18 03-06   Tang yong sheng_Q37_P58B_UPH50EList_1d2_Q37 Budget UPH120_2line Rev1d9_LH Q77 Readiness v1.4.8 4" xfId="10425"/>
    <cellStyle name="___LH P62 Document RI-8-T12 Rev_18 03-06   Tang yong sheng_Q37_P58B_UPH50EList_1d2_Q37 Budget UPH120_2line Rev1d9_LH Q77 Readiness v1.4.8 4 2" xfId="10426"/>
    <cellStyle name="___LH P62 Document RI-8-T12 Rev_18 03-06   Tang yong sheng_Q37_P58B_UPH50EList_1d2_Q37 Budget UPH120_2line Rev1d9_LH Q77 Readiness v1.4.8 5" xfId="10427"/>
    <cellStyle name="___LH P62 Document RI-8-T12 Rev_18 03-06   Tang yong sheng_Q37_P58B_UPH50EList_1d2_Q37 Budget UPH120_2line Rev1d9_LH Q77 Readiness v1.4.8 5 2" xfId="10428"/>
    <cellStyle name="___LH P62 Document RI-8-T12 Rev_18 03-06   Tang yong sheng_Q37_P58B_UPH50EList_1d2_Q37 Budget UPH120_2line Rev1d9_LH Q77 Readiness v1.4.8 6" xfId="10429"/>
    <cellStyle name="___LH P62 Document RI-8-T12 Rev_18 03-06   Tang yong sheng_Q37_P58B_UPH50EList_1d2_Q37 Budget UPH120_2line Rev1d9_LH Q77 Readiness v1.4.8 6 2" xfId="10430"/>
    <cellStyle name="___LH P62 Document RI-8-T12 Rev_18 03-06   Tang yong sheng_Q37_P58B_UPH50EList_1d2_Q37 Budget UPH120_2line Rev1d9_LH Q77 Readiness v1.4.8 7" xfId="10431"/>
    <cellStyle name="___LH P62 Document RI-8-T12 Rev_18 03-06   Tang yong sheng_Q37_P58B_UPH50EList_1d2_Q37 Budget UPH120_2line Rev1d9_LH Q77 Readiness v1.4.8 7 2" xfId="10432"/>
    <cellStyle name="___LH P62 Document RI-8-T12 Rev_18 03-06   Tang yong sheng_Q37_P58B_UPH50EList_1d2_Q37 Budget UPH120_2line Rev1d9_LH Q77 Readiness v1.4.8 8" xfId="10433"/>
    <cellStyle name="___LH P62 Document RI-8-T12 Rev_18 03-06   Tang yong sheng_Q37_P58B_UPH50EList_1d2_Q37 Budget UPH120_2line Rev1d9_LH Q77 Readiness v1.4.8 8 2" xfId="10434"/>
    <cellStyle name="___LH P62 Document RI-8-T12 Rev_18 03-06   Tang yong sheng_Q37_P58B_UPH50EList_1d2_Q37 Budget UPH120_2line Rev1d9_LH Q77 Readiness v1.4.8 9" xfId="10435"/>
    <cellStyle name="___LH P62 Document RI-8-T12 Rev_18 03-06   Tang yong sheng_Q37_P58B_UPH50EList_1d2_Q37 Budget UPH120_2line Rev2d3" xfId="10436"/>
    <cellStyle name="___LH P62 Document RI-8-T12 Rev_18 03-06   Tang yong sheng_Q37_P58B_UPH50EList_1d2_Q37 Budget UPH120_2line Rev2d3 2" xfId="10437"/>
    <cellStyle name="___LH P62 Document RI-8-T12 Rev_18 03-06   Tang yong sheng_Q37_P58B_UPH50EList_1d2_Q37 Budget UPH120_2line Rev2d3 2 2" xfId="10438"/>
    <cellStyle name="___LH P62 Document RI-8-T12 Rev_18 03-06   Tang yong sheng_Q37_P58B_UPH50EList_1d2_Q37 Budget UPH120_2line Rev2d3 3" xfId="10439"/>
    <cellStyle name="___LH P62 Document RI-8-T12 Rev_18 03-06   Tang yong sheng_Q37_P58B_UPH50EList_1d2_Q37 Budget UPH120_2line Rev2d3 3 2" xfId="10440"/>
    <cellStyle name="___LH P62 Document RI-8-T12 Rev_18 03-06   Tang yong sheng_Q37_P58B_UPH50EList_1d2_Q37 Budget UPH120_2line Rev2d3 4" xfId="10441"/>
    <cellStyle name="___LH P62 Document RI-8-T12 Rev_18 03-06   Tang yong sheng_Q37_P58B_UPH50EList_1d2_Q37 Budget UPH120_2line Rev2d3 4 2" xfId="10442"/>
    <cellStyle name="___LH P62 Document RI-8-T12 Rev_18 03-06   Tang yong sheng_Q37_P58B_UPH50EList_1d2_Q37 Budget UPH120_2line Rev2d3 5" xfId="10443"/>
    <cellStyle name="___LH P62 Document RI-8-T12 Rev_18 03-06   Tang yong sheng_Q37_P58B_UPH50EList_1d2_Q37 Budget UPH120_2line Rev2d3 5 2" xfId="10444"/>
    <cellStyle name="___LH P62 Document RI-8-T12 Rev_18 03-06   Tang yong sheng_Q37_P58B_UPH50EList_1d2_Q37 Budget UPH120_2line Rev2d3 6" xfId="10445"/>
    <cellStyle name="___LH P62 Document RI-8-T12 Rev_18 03-06   Tang yong sheng_Q37_P58B_UPH50EList_1d2_Q37 Budget UPH120_2line Rev2d3 6 2" xfId="10446"/>
    <cellStyle name="___LH P62 Document RI-8-T12 Rev_18 03-06   Tang yong sheng_Q37_P58B_UPH50EList_1d2_Q37 Budget UPH120_2line Rev2d3 7" xfId="10447"/>
    <cellStyle name="___LH P62 Document RI-8-T12 Rev_18 03-06   Tang yong sheng_Q37_P58B_UPH50EList_1d2_Q37 Budget UPH120_2line Rev2d3 7 2" xfId="10448"/>
    <cellStyle name="___LH P62 Document RI-8-T12 Rev_18 03-06   Tang yong sheng_Q37_P58B_UPH50EList_1d2_Q37 Budget UPH120_2line Rev2d3 8" xfId="10449"/>
    <cellStyle name="___LH P62 Document RI-8-T12 Rev_18 03-06   Tang yong sheng_Q37_P58B_UPH50EList_1d2_Q37 Budget UPH120_2line Rev2d3 8 2" xfId="10450"/>
    <cellStyle name="___LH P62 Document RI-8-T12 Rev_18 03-06   Tang yong sheng_Q37_P58B_UPH50EList_1d2_Q37 Budget UPH120_2line Rev2d3 9" xfId="10451"/>
    <cellStyle name="___LH P62 Document RI-8-T12 Rev_18 03-06   Tang yong sheng_Q37_P58B_UPH50EList_1d2_Q37 Budget UPH120_2line Rev2d5" xfId="10452"/>
    <cellStyle name="___LH P62 Document RI-8-T12 Rev_18 03-06   Tang yong sheng_Q37_P58B_UPH50EList_1d2_Q37 Budget UPH120_2line Rev2d5 2" xfId="10453"/>
    <cellStyle name="___LH P62 Document RI-8-T12 Rev_18 03-06   Tang yong sheng_Q37_P58B_UPH50EList_1d2_Q37 Budget UPH120_2line Rev2d5 2 2" xfId="10454"/>
    <cellStyle name="___LH P62 Document RI-8-T12 Rev_18 03-06   Tang yong sheng_Q37_P58B_UPH50EList_1d2_Q37 Budget UPH120_2line Rev2d5 3" xfId="10455"/>
    <cellStyle name="___LH P62 Document RI-8-T12 Rev_18 03-06   Tang yong sheng_Q37_P58B_UPH50EList_1d2_Q37 Budget UPH120_2line Rev2d5 3 2" xfId="10456"/>
    <cellStyle name="___LH P62 Document RI-8-T12 Rev_18 03-06   Tang yong sheng_Q37_P58B_UPH50EList_1d2_Q37 Budget UPH120_2line Rev2d5 4" xfId="10457"/>
    <cellStyle name="___LH P62 Document RI-8-T12 Rev_18 03-06   Tang yong sheng_Q37_P58B_UPH50EList_1d2_Q37 Budget UPH120_2line Rev2d5 4 2" xfId="10458"/>
    <cellStyle name="___LH P62 Document RI-8-T12 Rev_18 03-06   Tang yong sheng_Q37_P58B_UPH50EList_1d2_Q37 Budget UPH120_2line Rev2d5 5" xfId="10459"/>
    <cellStyle name="___LH P62 Document RI-8-T12 Rev_18 03-06   Tang yong sheng_Q37_P58B_UPH50EList_1d2_Q37 Budget UPH120_2line Rev2d5 5 2" xfId="10460"/>
    <cellStyle name="___LH P62 Document RI-8-T12 Rev_18 03-06   Tang yong sheng_Q37_P58B_UPH50EList_1d2_Q37 Budget UPH120_2line Rev2d5 6" xfId="10461"/>
    <cellStyle name="___LH P62 Document RI-8-T12 Rev_18 03-06   Tang yong sheng_Q37_P58B_UPH50EList_1d2_Q37 Budget UPH120_2line Rev2d5 6 2" xfId="10462"/>
    <cellStyle name="___LH P62 Document RI-8-T12 Rev_18 03-06   Tang yong sheng_Q37_P58B_UPH50EList_1d2_Q37 Budget UPH120_2line Rev2d5 7" xfId="10463"/>
    <cellStyle name="___LH P62 Document RI-8-T12 Rev_18 03-06   Tang yong sheng_Q37_P58B_UPH50EList_1d2_Q37 Budget UPH120_2line Rev2d5 7 2" xfId="10464"/>
    <cellStyle name="___LH P62 Document RI-8-T12 Rev_18 03-06   Tang yong sheng_Q37_P58B_UPH50EList_1d2_Q37 Budget UPH120_2line Rev2d5 8" xfId="10465"/>
    <cellStyle name="___LH P62 Document RI-8-T12 Rev_18 03-06   Tang yong sheng_Q37_P58B_UPH50EList_1d2_Q37 Budget UPH120_2line Rev2d5 8 2" xfId="10466"/>
    <cellStyle name="___LH P62 Document RI-8-T12 Rev_18 03-06   Tang yong sheng_Q37_P58B_UPH50EList_1d2_Q37 Budget UPH120_2line Rev2d5 9" xfId="10467"/>
    <cellStyle name="___LH P62 Document RI-8-T12 Rev_18 03-06   Tang yong sheng_Q37CapacityPlanRev0d5" xfId="10468"/>
    <cellStyle name="___LH P62 Document RI-8-T12 Rev_18 03-06   Tang yong sheng_Q37CapacityPlanRev0d5 2" xfId="10469"/>
    <cellStyle name="___LH P62 Document RI-8-T12 Rev_18 03-06   Tang yong sheng_Q37CapacityPlanRev0d5 2 2" xfId="10470"/>
    <cellStyle name="___LH P62 Document RI-8-T12 Rev_18 03-06   Tang yong sheng_Q37CapacityPlanRev0d5 3" xfId="10471"/>
    <cellStyle name="___LH P62 Document RI-8-T12 Rev_18 03-06   Tang yong sheng_Q37CapacityPlanRev0d5 3 2" xfId="10472"/>
    <cellStyle name="___LH P62 Document RI-8-T12 Rev_18 03-06   Tang yong sheng_Q37CapacityPlanRev0d5 4" xfId="10473"/>
    <cellStyle name="___LH P62 Document RI-8-T12 Rev_18 03-06   Tang yong sheng_Q37CapacityPlanRev0d5 4 2" xfId="10474"/>
    <cellStyle name="___LH P62 Document RI-8-T12 Rev_18 03-06   Tang yong sheng_Q37CapacityPlanRev0d5 5" xfId="10475"/>
    <cellStyle name="___LH P62 Document RI-8-T12 Rev_18 03-06   Tang yong sheng_Q37CapacityPlanRev0d5 5 2" xfId="10476"/>
    <cellStyle name="___LH P62 Document RI-8-T12 Rev_18 03-06   Tang yong sheng_Q37CapacityPlanRev0d5 6" xfId="10477"/>
    <cellStyle name="___LH P62 Document RI-8-T12 Rev_18 03-06   Tang yong sheng_Q37CapacityPlanRev0d5 6 2" xfId="10478"/>
    <cellStyle name="___LH P62 Document RI-8-T12 Rev_18 03-06   Tang yong sheng_Q37CapacityPlanRev0d5 7" xfId="10479"/>
    <cellStyle name="___LH P62 Document RI-8-T12 Rev_18 03-06   Tang yong sheng_Q37CapacityPlanRev0d5 7 2" xfId="10480"/>
    <cellStyle name="___LH P62 Document RI-8-T12 Rev_18 03-06   Tang yong sheng_Q37CapacityPlanRev0d5 8" xfId="10481"/>
    <cellStyle name="___LH P62 Document RI-8-T12 Rev_18 03-06   Tang yong sheng_Q37CapacityPlanRev0d5 8 2" xfId="10482"/>
    <cellStyle name="___LH P62 Document RI-8-T12 Rev_18 03-06   Tang yong sheng_Q37CapacityPlanRev0d5 9" xfId="10483"/>
    <cellStyle name="___LH P62 Document RI-8-T12 Rev_18 03-06   Tang yong sheng_Q37CapacityPlanRev0d5_LH Q22 work book " xfId="10484"/>
    <cellStyle name="___LH P62 Document RI-8-T12 Rev_18 03-06   Tang yong sheng_Q37CapacityPlanRev0d5_LH Q22 work book  2" xfId="10485"/>
    <cellStyle name="___LH P62 Document RI-8-T12 Rev_18 03-06   Tang yong sheng_Q37CapacityPlanRev0d5_LH Q22 work book  2 2" xfId="10486"/>
    <cellStyle name="___LH P62 Document RI-8-T12 Rev_18 03-06   Tang yong sheng_Q37CapacityPlanRev0d5_LH Q22 work book  3" xfId="10487"/>
    <cellStyle name="___LH P62 Document RI-8-T12 Rev_18 03-06   Tang yong sheng_Q37CapacityPlanRev0d5_LH Q22 work book  3 2" xfId="10488"/>
    <cellStyle name="___LH P62 Document RI-8-T12 Rev_18 03-06   Tang yong sheng_Q37CapacityPlanRev0d5_LH Q22 work book  4" xfId="10489"/>
    <cellStyle name="___LH P62 Document RI-8-T12 Rev_18 03-06   Tang yong sheng_Q37CapacityPlanRev0d5_LH Q22 work book  4 2" xfId="10490"/>
    <cellStyle name="___LH P62 Document RI-8-T12 Rev_18 03-06   Tang yong sheng_Q37CapacityPlanRev0d5_LH Q22 work book  5" xfId="10491"/>
    <cellStyle name="___LH P62 Document RI-8-T12 Rev_18 03-06   Tang yong sheng_Q37CapacityPlanRev0d5_LH Q22 work book  5 2" xfId="10492"/>
    <cellStyle name="___LH P62 Document RI-8-T12 Rev_18 03-06   Tang yong sheng_Q37CapacityPlanRev0d5_LH Q22 work book  6" xfId="10493"/>
    <cellStyle name="___LH P62 Document RI-8-T12 Rev_18 03-06   Tang yong sheng_Q37CapacityPlanRev0d5_LH Q22 work book  6 2" xfId="10494"/>
    <cellStyle name="___LH P62 Document RI-8-T12 Rev_18 03-06   Tang yong sheng_Q37CapacityPlanRev0d5_LH Q22 work book  7" xfId="10495"/>
    <cellStyle name="___LH P62 Document RI-8-T12 Rev_18 03-06   Tang yong sheng_Q37CapacityPlanRev0d5_LH Q22 work book  7 2" xfId="10496"/>
    <cellStyle name="___LH P62 Document RI-8-T12 Rev_18 03-06   Tang yong sheng_Q37CapacityPlanRev0d5_LH Q22 work book  8" xfId="10497"/>
    <cellStyle name="___LH P62 Document RI-8-T12 Rev_18 03-06   Tang yong sheng_Q37CapacityPlanRev0d5_LH Q22 work book  8 2" xfId="10498"/>
    <cellStyle name="___LH P62 Document RI-8-T12 Rev_18 03-06   Tang yong sheng_Q37CapacityPlanRev0d5_LH Q22 work book  9" xfId="10499"/>
    <cellStyle name="___LH P62 Document RI-8-T12 Rev_18 03-06   Tang yong sheng_Q37CapacityPlanRev0d5_LH Q77 Readiness v1.4.8" xfId="10500"/>
    <cellStyle name="___LH P62 Document RI-8-T12 Rev_18 03-06   Tang yong sheng_Q37CapacityPlanRev0d5_LH Q77 Readiness v1.4.8 2" xfId="10501"/>
    <cellStyle name="___LH P62 Document RI-8-T12 Rev_18 03-06   Tang yong sheng_Q37CapacityPlanRev0d5_LH Q77 Readiness v1.4.8 2 2" xfId="10502"/>
    <cellStyle name="___LH P62 Document RI-8-T12 Rev_18 03-06   Tang yong sheng_Q37CapacityPlanRev0d5_LH Q77 Readiness v1.4.8 3" xfId="10503"/>
    <cellStyle name="___LH P62 Document RI-8-T12 Rev_18 03-06   Tang yong sheng_Q37CapacityPlanRev0d5_LH Q77 Readiness v1.4.8 3 2" xfId="10504"/>
    <cellStyle name="___LH P62 Document RI-8-T12 Rev_18 03-06   Tang yong sheng_Q37CapacityPlanRev0d5_LH Q77 Readiness v1.4.8 4" xfId="10505"/>
    <cellStyle name="___LH P62 Document RI-8-T12 Rev_18 03-06   Tang yong sheng_Q37CapacityPlanRev0d5_LH Q77 Readiness v1.4.8 4 2" xfId="10506"/>
    <cellStyle name="___LH P62 Document RI-8-T12 Rev_18 03-06   Tang yong sheng_Q37CapacityPlanRev0d5_LH Q77 Readiness v1.4.8 5" xfId="10507"/>
    <cellStyle name="___LH P62 Document RI-8-T12 Rev_18 03-06   Tang yong sheng_Q37CapacityPlanRev0d5_LH Q77 Readiness v1.4.8 5 2" xfId="10508"/>
    <cellStyle name="___LH P62 Document RI-8-T12 Rev_18 03-06   Tang yong sheng_Q37CapacityPlanRev0d5_LH Q77 Readiness v1.4.8 6" xfId="10509"/>
    <cellStyle name="___LH P62 Document RI-8-T12 Rev_18 03-06   Tang yong sheng_Q37CapacityPlanRev0d5_LH Q77 Readiness v1.4.8 6 2" xfId="10510"/>
    <cellStyle name="___LH P62 Document RI-8-T12 Rev_18 03-06   Tang yong sheng_Q37CapacityPlanRev0d5_LH Q77 Readiness v1.4.8 7" xfId="10511"/>
    <cellStyle name="___LH P62 Document RI-8-T12 Rev_18 03-06   Tang yong sheng_Q37CapacityPlanRev0d5_LH Q77 Readiness v1.4.8 7 2" xfId="10512"/>
    <cellStyle name="___LH P62 Document RI-8-T12 Rev_18 03-06   Tang yong sheng_Q37CapacityPlanRev0d5_LH Q77 Readiness v1.4.8 8" xfId="10513"/>
    <cellStyle name="___LH P62 Document RI-8-T12 Rev_18 03-06   Tang yong sheng_Q37CapacityPlanRev0d5_LH Q77 Readiness v1.4.8 8 2" xfId="10514"/>
    <cellStyle name="___LH P62 Document RI-8-T12 Rev_18 03-06   Tang yong sheng_Q37CapacityPlanRev0d5_LH Q77 Readiness v1.4.8 9" xfId="10515"/>
    <cellStyle name="___LH P62 Document RI-8-T12 Rev_18 03-06   Tang yong sheng_Q37CapacityPlanRev0d5_Q37 Budget UPH120_2line Rev1d9" xfId="10516"/>
    <cellStyle name="___LH P62 Document RI-8-T12 Rev_18 03-06   Tang yong sheng_Q37CapacityPlanRev0d5_Q37 Budget UPH120_2line Rev1d9 2" xfId="10517"/>
    <cellStyle name="___LH P62 Document RI-8-T12 Rev_18 03-06   Tang yong sheng_Q37CapacityPlanRev0d5_Q37 Budget UPH120_2line Rev1d9 2 2" xfId="10518"/>
    <cellStyle name="___LH P62 Document RI-8-T12 Rev_18 03-06   Tang yong sheng_Q37CapacityPlanRev0d5_Q37 Budget UPH120_2line Rev1d9 3" xfId="10519"/>
    <cellStyle name="___LH P62 Document RI-8-T12 Rev_18 03-06   Tang yong sheng_Q37CapacityPlanRev0d5_Q37 Budget UPH120_2line Rev1d9 3 2" xfId="10520"/>
    <cellStyle name="___LH P62 Document RI-8-T12 Rev_18 03-06   Tang yong sheng_Q37CapacityPlanRev0d5_Q37 Budget UPH120_2line Rev1d9 4" xfId="10521"/>
    <cellStyle name="___LH P62 Document RI-8-T12 Rev_18 03-06   Tang yong sheng_Q37CapacityPlanRev0d5_Q37 Budget UPH120_2line Rev1d9 4 2" xfId="10522"/>
    <cellStyle name="___LH P62 Document RI-8-T12 Rev_18 03-06   Tang yong sheng_Q37CapacityPlanRev0d5_Q37 Budget UPH120_2line Rev1d9 5" xfId="10523"/>
    <cellStyle name="___LH P62 Document RI-8-T12 Rev_18 03-06   Tang yong sheng_Q37CapacityPlanRev0d5_Q37 Budget UPH120_2line Rev1d9 5 2" xfId="10524"/>
    <cellStyle name="___LH P62 Document RI-8-T12 Rev_18 03-06   Tang yong sheng_Q37CapacityPlanRev0d5_Q37 Budget UPH120_2line Rev1d9 6" xfId="10525"/>
    <cellStyle name="___LH P62 Document RI-8-T12 Rev_18 03-06   Tang yong sheng_Q37CapacityPlanRev0d5_Q37 Budget UPH120_2line Rev1d9 6 2" xfId="10526"/>
    <cellStyle name="___LH P62 Document RI-8-T12 Rev_18 03-06   Tang yong sheng_Q37CapacityPlanRev0d5_Q37 Budget UPH120_2line Rev1d9 7" xfId="10527"/>
    <cellStyle name="___LH P62 Document RI-8-T12 Rev_18 03-06   Tang yong sheng_Q37CapacityPlanRev0d5_Q37 Budget UPH120_2line Rev1d9 7 2" xfId="10528"/>
    <cellStyle name="___LH P62 Document RI-8-T12 Rev_18 03-06   Tang yong sheng_Q37CapacityPlanRev0d5_Q37 Budget UPH120_2line Rev1d9 8" xfId="10529"/>
    <cellStyle name="___LH P62 Document RI-8-T12 Rev_18 03-06   Tang yong sheng_Q37CapacityPlanRev0d5_Q37 Budget UPH120_2line Rev1d9 8 2" xfId="10530"/>
    <cellStyle name="___LH P62 Document RI-8-T12 Rev_18 03-06   Tang yong sheng_Q37CapacityPlanRev0d5_Q37 Budget UPH120_2line Rev1d9 9" xfId="10531"/>
    <cellStyle name="___LH P62 Document RI-8-T12 Rev_18 03-06   Tang yong sheng_Q37CapacityPlanRev0d5_Q37 Budget UPH120_2line Rev1d9_LH Q22 work book " xfId="10532"/>
    <cellStyle name="___LH P62 Document RI-8-T12 Rev_18 03-06   Tang yong sheng_Q37CapacityPlanRev0d5_Q37 Budget UPH120_2line Rev1d9_LH Q22 work book  2" xfId="10533"/>
    <cellStyle name="___LH P62 Document RI-8-T12 Rev_18 03-06   Tang yong sheng_Q37CapacityPlanRev0d5_Q37 Budget UPH120_2line Rev1d9_LH Q22 work book  2 2" xfId="10534"/>
    <cellStyle name="___LH P62 Document RI-8-T12 Rev_18 03-06   Tang yong sheng_Q37CapacityPlanRev0d5_Q37 Budget UPH120_2line Rev1d9_LH Q22 work book  3" xfId="10535"/>
    <cellStyle name="___LH P62 Document RI-8-T12 Rev_18 03-06   Tang yong sheng_Q37CapacityPlanRev0d5_Q37 Budget UPH120_2line Rev1d9_LH Q22 work book  3 2" xfId="10536"/>
    <cellStyle name="___LH P62 Document RI-8-T12 Rev_18 03-06   Tang yong sheng_Q37CapacityPlanRev0d5_Q37 Budget UPH120_2line Rev1d9_LH Q22 work book  4" xfId="10537"/>
    <cellStyle name="___LH P62 Document RI-8-T12 Rev_18 03-06   Tang yong sheng_Q37CapacityPlanRev0d5_Q37 Budget UPH120_2line Rev1d9_LH Q22 work book  4 2" xfId="10538"/>
    <cellStyle name="___LH P62 Document RI-8-T12 Rev_18 03-06   Tang yong sheng_Q37CapacityPlanRev0d5_Q37 Budget UPH120_2line Rev1d9_LH Q22 work book  5" xfId="10539"/>
    <cellStyle name="___LH P62 Document RI-8-T12 Rev_18 03-06   Tang yong sheng_Q37CapacityPlanRev0d5_Q37 Budget UPH120_2line Rev1d9_LH Q22 work book  5 2" xfId="10540"/>
    <cellStyle name="___LH P62 Document RI-8-T12 Rev_18 03-06   Tang yong sheng_Q37CapacityPlanRev0d5_Q37 Budget UPH120_2line Rev1d9_LH Q22 work book  6" xfId="10541"/>
    <cellStyle name="___LH P62 Document RI-8-T12 Rev_18 03-06   Tang yong sheng_Q37CapacityPlanRev0d5_Q37 Budget UPH120_2line Rev1d9_LH Q22 work book  6 2" xfId="10542"/>
    <cellStyle name="___LH P62 Document RI-8-T12 Rev_18 03-06   Tang yong sheng_Q37CapacityPlanRev0d5_Q37 Budget UPH120_2line Rev1d9_LH Q22 work book  7" xfId="10543"/>
    <cellStyle name="___LH P62 Document RI-8-T12 Rev_18 03-06   Tang yong sheng_Q37CapacityPlanRev0d5_Q37 Budget UPH120_2line Rev1d9_LH Q22 work book  7 2" xfId="10544"/>
    <cellStyle name="___LH P62 Document RI-8-T12 Rev_18 03-06   Tang yong sheng_Q37CapacityPlanRev0d5_Q37 Budget UPH120_2line Rev1d9_LH Q22 work book  8" xfId="10545"/>
    <cellStyle name="___LH P62 Document RI-8-T12 Rev_18 03-06   Tang yong sheng_Q37CapacityPlanRev0d5_Q37 Budget UPH120_2line Rev1d9_LH Q22 work book  8 2" xfId="10546"/>
    <cellStyle name="___LH P62 Document RI-8-T12 Rev_18 03-06   Tang yong sheng_Q37CapacityPlanRev0d5_Q37 Budget UPH120_2line Rev1d9_LH Q22 work book  9" xfId="10547"/>
    <cellStyle name="___LH P62 Document RI-8-T12 Rev_18 03-06   Tang yong sheng_Q37CapacityPlanRev0d5_Q37 Budget UPH120_2line Rev1d9_LH Q77 Readiness v1.4.8" xfId="10548"/>
    <cellStyle name="___LH P62 Document RI-8-T12 Rev_18 03-06   Tang yong sheng_Q37CapacityPlanRev0d5_Q37 Budget UPH120_2line Rev1d9_LH Q77 Readiness v1.4.8 2" xfId="10549"/>
    <cellStyle name="___LH P62 Document RI-8-T12 Rev_18 03-06   Tang yong sheng_Q37CapacityPlanRev0d5_Q37 Budget UPH120_2line Rev1d9_LH Q77 Readiness v1.4.8 2 2" xfId="10550"/>
    <cellStyle name="___LH P62 Document RI-8-T12 Rev_18 03-06   Tang yong sheng_Q37CapacityPlanRev0d5_Q37 Budget UPH120_2line Rev1d9_LH Q77 Readiness v1.4.8 3" xfId="10551"/>
    <cellStyle name="___LH P62 Document RI-8-T12 Rev_18 03-06   Tang yong sheng_Q37CapacityPlanRev0d5_Q37 Budget UPH120_2line Rev1d9_LH Q77 Readiness v1.4.8 3 2" xfId="10552"/>
    <cellStyle name="___LH P62 Document RI-8-T12 Rev_18 03-06   Tang yong sheng_Q37CapacityPlanRev0d5_Q37 Budget UPH120_2line Rev1d9_LH Q77 Readiness v1.4.8 4" xfId="10553"/>
    <cellStyle name="___LH P62 Document RI-8-T12 Rev_18 03-06   Tang yong sheng_Q37CapacityPlanRev0d5_Q37 Budget UPH120_2line Rev1d9_LH Q77 Readiness v1.4.8 4 2" xfId="10554"/>
    <cellStyle name="___LH P62 Document RI-8-T12 Rev_18 03-06   Tang yong sheng_Q37CapacityPlanRev0d5_Q37 Budget UPH120_2line Rev1d9_LH Q77 Readiness v1.4.8 5" xfId="10555"/>
    <cellStyle name="___LH P62 Document RI-8-T12 Rev_18 03-06   Tang yong sheng_Q37CapacityPlanRev0d5_Q37 Budget UPH120_2line Rev1d9_LH Q77 Readiness v1.4.8 5 2" xfId="10556"/>
    <cellStyle name="___LH P62 Document RI-8-T12 Rev_18 03-06   Tang yong sheng_Q37CapacityPlanRev0d5_Q37 Budget UPH120_2line Rev1d9_LH Q77 Readiness v1.4.8 6" xfId="10557"/>
    <cellStyle name="___LH P62 Document RI-8-T12 Rev_18 03-06   Tang yong sheng_Q37CapacityPlanRev0d5_Q37 Budget UPH120_2line Rev1d9_LH Q77 Readiness v1.4.8 6 2" xfId="10558"/>
    <cellStyle name="___LH P62 Document RI-8-T12 Rev_18 03-06   Tang yong sheng_Q37CapacityPlanRev0d5_Q37 Budget UPH120_2line Rev1d9_LH Q77 Readiness v1.4.8 7" xfId="10559"/>
    <cellStyle name="___LH P62 Document RI-8-T12 Rev_18 03-06   Tang yong sheng_Q37CapacityPlanRev0d5_Q37 Budget UPH120_2line Rev1d9_LH Q77 Readiness v1.4.8 7 2" xfId="10560"/>
    <cellStyle name="___LH P62 Document RI-8-T12 Rev_18 03-06   Tang yong sheng_Q37CapacityPlanRev0d5_Q37 Budget UPH120_2line Rev1d9_LH Q77 Readiness v1.4.8 8" xfId="10561"/>
    <cellStyle name="___LH P62 Document RI-8-T12 Rev_18 03-06   Tang yong sheng_Q37CapacityPlanRev0d5_Q37 Budget UPH120_2line Rev1d9_LH Q77 Readiness v1.4.8 8 2" xfId="10562"/>
    <cellStyle name="___LH P62 Document RI-8-T12 Rev_18 03-06   Tang yong sheng_Q37CapacityPlanRev0d5_Q37 Budget UPH120_2line Rev1d9_LH Q77 Readiness v1.4.8 9" xfId="10563"/>
    <cellStyle name="___LH P62 Document RI-8-T12 Rev_18 03-06   Tang yong sheng_Q37CapacityPlanRev0d5_Q37 Budget UPH120_2line Rev2d3" xfId="10564"/>
    <cellStyle name="___LH P62 Document RI-8-T12 Rev_18 03-06   Tang yong sheng_Q37CapacityPlanRev0d5_Q37 Budget UPH120_2line Rev2d3 2" xfId="10565"/>
    <cellStyle name="___LH P62 Document RI-8-T12 Rev_18 03-06   Tang yong sheng_Q37CapacityPlanRev0d5_Q37 Budget UPH120_2line Rev2d3 2 2" xfId="10566"/>
    <cellStyle name="___LH P62 Document RI-8-T12 Rev_18 03-06   Tang yong sheng_Q37CapacityPlanRev0d5_Q37 Budget UPH120_2line Rev2d3 3" xfId="10567"/>
    <cellStyle name="___LH P62 Document RI-8-T12 Rev_18 03-06   Tang yong sheng_Q37CapacityPlanRev0d5_Q37 Budget UPH120_2line Rev2d3 3 2" xfId="10568"/>
    <cellStyle name="___LH P62 Document RI-8-T12 Rev_18 03-06   Tang yong sheng_Q37CapacityPlanRev0d5_Q37 Budget UPH120_2line Rev2d3 4" xfId="10569"/>
    <cellStyle name="___LH P62 Document RI-8-T12 Rev_18 03-06   Tang yong sheng_Q37CapacityPlanRev0d5_Q37 Budget UPH120_2line Rev2d3 4 2" xfId="10570"/>
    <cellStyle name="___LH P62 Document RI-8-T12 Rev_18 03-06   Tang yong sheng_Q37CapacityPlanRev0d5_Q37 Budget UPH120_2line Rev2d3 5" xfId="10571"/>
    <cellStyle name="___LH P62 Document RI-8-T12 Rev_18 03-06   Tang yong sheng_Q37CapacityPlanRev0d5_Q37 Budget UPH120_2line Rev2d3 5 2" xfId="10572"/>
    <cellStyle name="___LH P62 Document RI-8-T12 Rev_18 03-06   Tang yong sheng_Q37CapacityPlanRev0d5_Q37 Budget UPH120_2line Rev2d3 6" xfId="10573"/>
    <cellStyle name="___LH P62 Document RI-8-T12 Rev_18 03-06   Tang yong sheng_Q37CapacityPlanRev0d5_Q37 Budget UPH120_2line Rev2d3 6 2" xfId="10574"/>
    <cellStyle name="___LH P62 Document RI-8-T12 Rev_18 03-06   Tang yong sheng_Q37CapacityPlanRev0d5_Q37 Budget UPH120_2line Rev2d3 7" xfId="10575"/>
    <cellStyle name="___LH P62 Document RI-8-T12 Rev_18 03-06   Tang yong sheng_Q37CapacityPlanRev0d5_Q37 Budget UPH120_2line Rev2d3 7 2" xfId="10576"/>
    <cellStyle name="___LH P62 Document RI-8-T12 Rev_18 03-06   Tang yong sheng_Q37CapacityPlanRev0d5_Q37 Budget UPH120_2line Rev2d3 8" xfId="10577"/>
    <cellStyle name="___LH P62 Document RI-8-T12 Rev_18 03-06   Tang yong sheng_Q37CapacityPlanRev0d5_Q37 Budget UPH120_2line Rev2d3 8 2" xfId="10578"/>
    <cellStyle name="___LH P62 Document RI-8-T12 Rev_18 03-06   Tang yong sheng_Q37CapacityPlanRev0d5_Q37 Budget UPH120_2line Rev2d3 9" xfId="10579"/>
    <cellStyle name="___LH P62 Document RI-8-T12 Rev_18 03-06   Tang yong sheng_Q37CapacityPlanRev0d5_Q37 Budget UPH120_2line Rev2d5" xfId="10580"/>
    <cellStyle name="___LH P62 Document RI-8-T12 Rev_18 03-06   Tang yong sheng_Q37CapacityPlanRev0d5_Q37 Budget UPH120_2line Rev2d5 2" xfId="10581"/>
    <cellStyle name="___LH P62 Document RI-8-T12 Rev_18 03-06   Tang yong sheng_Q37CapacityPlanRev0d5_Q37 Budget UPH120_2line Rev2d5 2 2" xfId="10582"/>
    <cellStyle name="___LH P62 Document RI-8-T12 Rev_18 03-06   Tang yong sheng_Q37CapacityPlanRev0d5_Q37 Budget UPH120_2line Rev2d5 3" xfId="10583"/>
    <cellStyle name="___LH P62 Document RI-8-T12 Rev_18 03-06   Tang yong sheng_Q37CapacityPlanRev0d5_Q37 Budget UPH120_2line Rev2d5 3 2" xfId="10584"/>
    <cellStyle name="___LH P62 Document RI-8-T12 Rev_18 03-06   Tang yong sheng_Q37CapacityPlanRev0d5_Q37 Budget UPH120_2line Rev2d5 4" xfId="10585"/>
    <cellStyle name="___LH P62 Document RI-8-T12 Rev_18 03-06   Tang yong sheng_Q37CapacityPlanRev0d5_Q37 Budget UPH120_2line Rev2d5 4 2" xfId="10586"/>
    <cellStyle name="___LH P62 Document RI-8-T12 Rev_18 03-06   Tang yong sheng_Q37CapacityPlanRev0d5_Q37 Budget UPH120_2line Rev2d5 5" xfId="10587"/>
    <cellStyle name="___LH P62 Document RI-8-T12 Rev_18 03-06   Tang yong sheng_Q37CapacityPlanRev0d5_Q37 Budget UPH120_2line Rev2d5 5 2" xfId="10588"/>
    <cellStyle name="___LH P62 Document RI-8-T12 Rev_18 03-06   Tang yong sheng_Q37CapacityPlanRev0d5_Q37 Budget UPH120_2line Rev2d5 6" xfId="10589"/>
    <cellStyle name="___LH P62 Document RI-8-T12 Rev_18 03-06   Tang yong sheng_Q37CapacityPlanRev0d5_Q37 Budget UPH120_2line Rev2d5 6 2" xfId="10590"/>
    <cellStyle name="___LH P62 Document RI-8-T12 Rev_18 03-06   Tang yong sheng_Q37CapacityPlanRev0d5_Q37 Budget UPH120_2line Rev2d5 7" xfId="10591"/>
    <cellStyle name="___LH P62 Document RI-8-T12 Rev_18 03-06   Tang yong sheng_Q37CapacityPlanRev0d5_Q37 Budget UPH120_2line Rev2d5 7 2" xfId="10592"/>
    <cellStyle name="___LH P62 Document RI-8-T12 Rev_18 03-06   Tang yong sheng_Q37CapacityPlanRev0d5_Q37 Budget UPH120_2line Rev2d5 8" xfId="10593"/>
    <cellStyle name="___LH P62 Document RI-8-T12 Rev_18 03-06   Tang yong sheng_Q37CapacityPlanRev0d5_Q37 Budget UPH120_2line Rev2d5 8 2" xfId="10594"/>
    <cellStyle name="___LH P62 Document RI-8-T12 Rev_18 03-06   Tang yong sheng_Q37CapacityPlanRev0d5_Q37 Budget UPH120_2line Rev2d5 9" xfId="10595"/>
    <cellStyle name="___LH P62 Document RI-8-T12 Rev_18 03-06   Tang yong sheng_Q37ProcessUPH100May7Rev1d0" xfId="10596"/>
    <cellStyle name="___LH P62 Document RI-8-T12 Rev_18 03-06   Tang yong sheng_Q37ProcessUPH100May7Rev1d0 2" xfId="10597"/>
    <cellStyle name="___LH P62 Document RI-8-T12 Rev_18 03-06   Tang yong sheng_Q37ProcessUPH100May7Rev1d0 2 2" xfId="10598"/>
    <cellStyle name="___LH P62 Document RI-8-T12 Rev_18 03-06   Tang yong sheng_Q37ProcessUPH100May7Rev1d0 3" xfId="10599"/>
    <cellStyle name="___LH P62 Document RI-8-T12 Rev_18 03-06   Tang yong sheng_Q37ProcessUPH100May7Rev1d0 3 2" xfId="10600"/>
    <cellStyle name="___LH P62 Document RI-8-T12 Rev_18 03-06   Tang yong sheng_Q37ProcessUPH100May7Rev1d0 4" xfId="10601"/>
    <cellStyle name="___LH P62 Document RI-8-T12 Rev_18 03-06   Tang yong sheng_Q37ProcessUPH100May7Rev1d0 4 2" xfId="10602"/>
    <cellStyle name="___LH P62 Document RI-8-T12 Rev_18 03-06   Tang yong sheng_Q37ProcessUPH100May7Rev1d0 5" xfId="10603"/>
    <cellStyle name="___LH P62 Document RI-8-T12 Rev_18 03-06   Tang yong sheng_Q37ProcessUPH100May7Rev1d0 5 2" xfId="10604"/>
    <cellStyle name="___LH P62 Document RI-8-T12 Rev_18 03-06   Tang yong sheng_Q37ProcessUPH100May7Rev1d0 6" xfId="10605"/>
    <cellStyle name="___LH P62 Document RI-8-T12 Rev_18 03-06   Tang yong sheng_Q37ProcessUPH100May7Rev1d0 6 2" xfId="10606"/>
    <cellStyle name="___LH P62 Document RI-8-T12 Rev_18 03-06   Tang yong sheng_Q37ProcessUPH100May7Rev1d0 7" xfId="10607"/>
    <cellStyle name="___LH P62 Document RI-8-T12 Rev_18 03-06   Tang yong sheng_Q37ProcessUPH100May7Rev1d0 7 2" xfId="10608"/>
    <cellStyle name="___LH P62 Document RI-8-T12 Rev_18 03-06   Tang yong sheng_Q37ProcessUPH100May7Rev1d0 8" xfId="10609"/>
    <cellStyle name="___LH P62 Document RI-8-T12 Rev_18 03-06   Tang yong sheng_Q37ProcessUPH100May7Rev1d0 8 2" xfId="10610"/>
    <cellStyle name="___LH P62 Document RI-8-T12 Rev_18 03-06   Tang yong sheng_Q37ProcessUPH100May7Rev1d0 9" xfId="10611"/>
    <cellStyle name="___LH P62 Document RI-8-T12 Rev_18 03-06   Tang yong sheng_Q37ProcessUPH100May7Rev1d0_LH Q22 work book " xfId="10612"/>
    <cellStyle name="___LH P62 Document RI-8-T12 Rev_18 03-06   Tang yong sheng_Q37ProcessUPH100May7Rev1d0_LH Q22 work book  2" xfId="10613"/>
    <cellStyle name="___LH P62 Document RI-8-T12 Rev_18 03-06   Tang yong sheng_Q37ProcessUPH100May7Rev1d0_LH Q22 work book  2 2" xfId="10614"/>
    <cellStyle name="___LH P62 Document RI-8-T12 Rev_18 03-06   Tang yong sheng_Q37ProcessUPH100May7Rev1d0_LH Q22 work book  3" xfId="10615"/>
    <cellStyle name="___LH P62 Document RI-8-T12 Rev_18 03-06   Tang yong sheng_Q37ProcessUPH100May7Rev1d0_LH Q22 work book  3 2" xfId="10616"/>
    <cellStyle name="___LH P62 Document RI-8-T12 Rev_18 03-06   Tang yong sheng_Q37ProcessUPH100May7Rev1d0_LH Q22 work book  4" xfId="10617"/>
    <cellStyle name="___LH P62 Document RI-8-T12 Rev_18 03-06   Tang yong sheng_Q37ProcessUPH100May7Rev1d0_LH Q22 work book  4 2" xfId="10618"/>
    <cellStyle name="___LH P62 Document RI-8-T12 Rev_18 03-06   Tang yong sheng_Q37ProcessUPH100May7Rev1d0_LH Q22 work book  5" xfId="10619"/>
    <cellStyle name="___LH P62 Document RI-8-T12 Rev_18 03-06   Tang yong sheng_Q37ProcessUPH100May7Rev1d0_LH Q22 work book  5 2" xfId="10620"/>
    <cellStyle name="___LH P62 Document RI-8-T12 Rev_18 03-06   Tang yong sheng_Q37ProcessUPH100May7Rev1d0_LH Q22 work book  6" xfId="10621"/>
    <cellStyle name="___LH P62 Document RI-8-T12 Rev_18 03-06   Tang yong sheng_Q37ProcessUPH100May7Rev1d0_LH Q22 work book  6 2" xfId="10622"/>
    <cellStyle name="___LH P62 Document RI-8-T12 Rev_18 03-06   Tang yong sheng_Q37ProcessUPH100May7Rev1d0_LH Q22 work book  7" xfId="10623"/>
    <cellStyle name="___LH P62 Document RI-8-T12 Rev_18 03-06   Tang yong sheng_Q37ProcessUPH100May7Rev1d0_LH Q22 work book  7 2" xfId="10624"/>
    <cellStyle name="___LH P62 Document RI-8-T12 Rev_18 03-06   Tang yong sheng_Q37ProcessUPH100May7Rev1d0_LH Q22 work book  8" xfId="10625"/>
    <cellStyle name="___LH P62 Document RI-8-T12 Rev_18 03-06   Tang yong sheng_Q37ProcessUPH100May7Rev1d0_LH Q22 work book  8 2" xfId="10626"/>
    <cellStyle name="___LH P62 Document RI-8-T12 Rev_18 03-06   Tang yong sheng_Q37ProcessUPH100May7Rev1d0_LH Q22 work book  9" xfId="10627"/>
    <cellStyle name="___LH P62 Document RI-8-T12 Rev_18 03-06   Tang yong sheng_Q37ProcessUPH100May7Rev1d0_LH Q77 Readiness v1.4.8" xfId="10628"/>
    <cellStyle name="___LH P62 Document RI-8-T12 Rev_18 03-06   Tang yong sheng_Q37ProcessUPH100May7Rev1d0_LH Q77 Readiness v1.4.8 2" xfId="10629"/>
    <cellStyle name="___LH P62 Document RI-8-T12 Rev_18 03-06   Tang yong sheng_Q37ProcessUPH100May7Rev1d0_LH Q77 Readiness v1.4.8 2 2" xfId="10630"/>
    <cellStyle name="___LH P62 Document RI-8-T12 Rev_18 03-06   Tang yong sheng_Q37ProcessUPH100May7Rev1d0_LH Q77 Readiness v1.4.8 3" xfId="10631"/>
    <cellStyle name="___LH P62 Document RI-8-T12 Rev_18 03-06   Tang yong sheng_Q37ProcessUPH100May7Rev1d0_LH Q77 Readiness v1.4.8 3 2" xfId="10632"/>
    <cellStyle name="___LH P62 Document RI-8-T12 Rev_18 03-06   Tang yong sheng_Q37ProcessUPH100May7Rev1d0_LH Q77 Readiness v1.4.8 4" xfId="10633"/>
    <cellStyle name="___LH P62 Document RI-8-T12 Rev_18 03-06   Tang yong sheng_Q37ProcessUPH100May7Rev1d0_LH Q77 Readiness v1.4.8 4 2" xfId="10634"/>
    <cellStyle name="___LH P62 Document RI-8-T12 Rev_18 03-06   Tang yong sheng_Q37ProcessUPH100May7Rev1d0_LH Q77 Readiness v1.4.8 5" xfId="10635"/>
    <cellStyle name="___LH P62 Document RI-8-T12 Rev_18 03-06   Tang yong sheng_Q37ProcessUPH100May7Rev1d0_LH Q77 Readiness v1.4.8 5 2" xfId="10636"/>
    <cellStyle name="___LH P62 Document RI-8-T12 Rev_18 03-06   Tang yong sheng_Q37ProcessUPH100May7Rev1d0_LH Q77 Readiness v1.4.8 6" xfId="10637"/>
    <cellStyle name="___LH P62 Document RI-8-T12 Rev_18 03-06   Tang yong sheng_Q37ProcessUPH100May7Rev1d0_LH Q77 Readiness v1.4.8 6 2" xfId="10638"/>
    <cellStyle name="___LH P62 Document RI-8-T12 Rev_18 03-06   Tang yong sheng_Q37ProcessUPH100May7Rev1d0_LH Q77 Readiness v1.4.8 7" xfId="10639"/>
    <cellStyle name="___LH P62 Document RI-8-T12 Rev_18 03-06   Tang yong sheng_Q37ProcessUPH100May7Rev1d0_LH Q77 Readiness v1.4.8 7 2" xfId="10640"/>
    <cellStyle name="___LH P62 Document RI-8-T12 Rev_18 03-06   Tang yong sheng_Q37ProcessUPH100May7Rev1d0_LH Q77 Readiness v1.4.8 8" xfId="10641"/>
    <cellStyle name="___LH P62 Document RI-8-T12 Rev_18 03-06   Tang yong sheng_Q37ProcessUPH100May7Rev1d0_LH Q77 Readiness v1.4.8 8 2" xfId="10642"/>
    <cellStyle name="___LH P62 Document RI-8-T12 Rev_18 03-06   Tang yong sheng_Q37ProcessUPH100May7Rev1d0_LH Q77 Readiness v1.4.8 9" xfId="10643"/>
    <cellStyle name="___LH P62 Document RI-8-T12 Rev_18 03-06   Tang yong sheng_Q37ProcessUPH100May7Rev1d0_Q37 Budget UPH120_2line Rev1d9" xfId="10644"/>
    <cellStyle name="___LH P62 Document RI-8-T12 Rev_18 03-06   Tang yong sheng_Q37ProcessUPH100May7Rev1d0_Q37 Budget UPH120_2line Rev1d9 2" xfId="10645"/>
    <cellStyle name="___LH P62 Document RI-8-T12 Rev_18 03-06   Tang yong sheng_Q37ProcessUPH100May7Rev1d0_Q37 Budget UPH120_2line Rev1d9 2 2" xfId="10646"/>
    <cellStyle name="___LH P62 Document RI-8-T12 Rev_18 03-06   Tang yong sheng_Q37ProcessUPH100May7Rev1d0_Q37 Budget UPH120_2line Rev1d9 3" xfId="10647"/>
    <cellStyle name="___LH P62 Document RI-8-T12 Rev_18 03-06   Tang yong sheng_Q37ProcessUPH100May7Rev1d0_Q37 Budget UPH120_2line Rev1d9 3 2" xfId="10648"/>
    <cellStyle name="___LH P62 Document RI-8-T12 Rev_18 03-06   Tang yong sheng_Q37ProcessUPH100May7Rev1d0_Q37 Budget UPH120_2line Rev1d9 4" xfId="10649"/>
    <cellStyle name="___LH P62 Document RI-8-T12 Rev_18 03-06   Tang yong sheng_Q37ProcessUPH100May7Rev1d0_Q37 Budget UPH120_2line Rev1d9 4 2" xfId="10650"/>
    <cellStyle name="___LH P62 Document RI-8-T12 Rev_18 03-06   Tang yong sheng_Q37ProcessUPH100May7Rev1d0_Q37 Budget UPH120_2line Rev1d9 5" xfId="10651"/>
    <cellStyle name="___LH P62 Document RI-8-T12 Rev_18 03-06   Tang yong sheng_Q37ProcessUPH100May7Rev1d0_Q37 Budget UPH120_2line Rev1d9 5 2" xfId="10652"/>
    <cellStyle name="___LH P62 Document RI-8-T12 Rev_18 03-06   Tang yong sheng_Q37ProcessUPH100May7Rev1d0_Q37 Budget UPH120_2line Rev1d9 6" xfId="10653"/>
    <cellStyle name="___LH P62 Document RI-8-T12 Rev_18 03-06   Tang yong sheng_Q37ProcessUPH100May7Rev1d0_Q37 Budget UPH120_2line Rev1d9 6 2" xfId="10654"/>
    <cellStyle name="___LH P62 Document RI-8-T12 Rev_18 03-06   Tang yong sheng_Q37ProcessUPH100May7Rev1d0_Q37 Budget UPH120_2line Rev1d9 7" xfId="10655"/>
    <cellStyle name="___LH P62 Document RI-8-T12 Rev_18 03-06   Tang yong sheng_Q37ProcessUPH100May7Rev1d0_Q37 Budget UPH120_2line Rev1d9 7 2" xfId="10656"/>
    <cellStyle name="___LH P62 Document RI-8-T12 Rev_18 03-06   Tang yong sheng_Q37ProcessUPH100May7Rev1d0_Q37 Budget UPH120_2line Rev1d9 8" xfId="10657"/>
    <cellStyle name="___LH P62 Document RI-8-T12 Rev_18 03-06   Tang yong sheng_Q37ProcessUPH100May7Rev1d0_Q37 Budget UPH120_2line Rev1d9 8 2" xfId="10658"/>
    <cellStyle name="___LH P62 Document RI-8-T12 Rev_18 03-06   Tang yong sheng_Q37ProcessUPH100May7Rev1d0_Q37 Budget UPH120_2line Rev1d9 9" xfId="10659"/>
    <cellStyle name="___LH P62 Document RI-8-T12 Rev_18 03-06   Tang yong sheng_Q37ProcessUPH100May7Rev1d0_Q37 Budget UPH120_2line Rev1d9_LH Q22 work book " xfId="10660"/>
    <cellStyle name="___LH P62 Document RI-8-T12 Rev_18 03-06   Tang yong sheng_Q37ProcessUPH100May7Rev1d0_Q37 Budget UPH120_2line Rev1d9_LH Q22 work book  2" xfId="10661"/>
    <cellStyle name="___LH P62 Document RI-8-T12 Rev_18 03-06   Tang yong sheng_Q37ProcessUPH100May7Rev1d0_Q37 Budget UPH120_2line Rev1d9_LH Q22 work book  2 2" xfId="10662"/>
    <cellStyle name="___LH P62 Document RI-8-T12 Rev_18 03-06   Tang yong sheng_Q37ProcessUPH100May7Rev1d0_Q37 Budget UPH120_2line Rev1d9_LH Q22 work book  3" xfId="10663"/>
    <cellStyle name="___LH P62 Document RI-8-T12 Rev_18 03-06   Tang yong sheng_Q37ProcessUPH100May7Rev1d0_Q37 Budget UPH120_2line Rev1d9_LH Q22 work book  3 2" xfId="10664"/>
    <cellStyle name="___LH P62 Document RI-8-T12 Rev_18 03-06   Tang yong sheng_Q37ProcessUPH100May7Rev1d0_Q37 Budget UPH120_2line Rev1d9_LH Q22 work book  4" xfId="10665"/>
    <cellStyle name="___LH P62 Document RI-8-T12 Rev_18 03-06   Tang yong sheng_Q37ProcessUPH100May7Rev1d0_Q37 Budget UPH120_2line Rev1d9_LH Q22 work book  4 2" xfId="10666"/>
    <cellStyle name="___LH P62 Document RI-8-T12 Rev_18 03-06   Tang yong sheng_Q37ProcessUPH100May7Rev1d0_Q37 Budget UPH120_2line Rev1d9_LH Q22 work book  5" xfId="10667"/>
    <cellStyle name="___LH P62 Document RI-8-T12 Rev_18 03-06   Tang yong sheng_Q37ProcessUPH100May7Rev1d0_Q37 Budget UPH120_2line Rev1d9_LH Q22 work book  5 2" xfId="10668"/>
    <cellStyle name="___LH P62 Document RI-8-T12 Rev_18 03-06   Tang yong sheng_Q37ProcessUPH100May7Rev1d0_Q37 Budget UPH120_2line Rev1d9_LH Q22 work book  6" xfId="10669"/>
    <cellStyle name="___LH P62 Document RI-8-T12 Rev_18 03-06   Tang yong sheng_Q37ProcessUPH100May7Rev1d0_Q37 Budget UPH120_2line Rev1d9_LH Q22 work book  6 2" xfId="10670"/>
    <cellStyle name="___LH P62 Document RI-8-T12 Rev_18 03-06   Tang yong sheng_Q37ProcessUPH100May7Rev1d0_Q37 Budget UPH120_2line Rev1d9_LH Q22 work book  7" xfId="10671"/>
    <cellStyle name="___LH P62 Document RI-8-T12 Rev_18 03-06   Tang yong sheng_Q37ProcessUPH100May7Rev1d0_Q37 Budget UPH120_2line Rev1d9_LH Q22 work book  7 2" xfId="10672"/>
    <cellStyle name="___LH P62 Document RI-8-T12 Rev_18 03-06   Tang yong sheng_Q37ProcessUPH100May7Rev1d0_Q37 Budget UPH120_2line Rev1d9_LH Q22 work book  8" xfId="10673"/>
    <cellStyle name="___LH P62 Document RI-8-T12 Rev_18 03-06   Tang yong sheng_Q37ProcessUPH100May7Rev1d0_Q37 Budget UPH120_2line Rev1d9_LH Q22 work book  8 2" xfId="10674"/>
    <cellStyle name="___LH P62 Document RI-8-T12 Rev_18 03-06   Tang yong sheng_Q37ProcessUPH100May7Rev1d0_Q37 Budget UPH120_2line Rev1d9_LH Q22 work book  9" xfId="10675"/>
    <cellStyle name="___LH P62 Document RI-8-T12 Rev_18 03-06   Tang yong sheng_Q37ProcessUPH100May7Rev1d0_Q37 Budget UPH120_2line Rev1d9_LH Q77 Readiness v1.4.8" xfId="10676"/>
    <cellStyle name="___LH P62 Document RI-8-T12 Rev_18 03-06   Tang yong sheng_Q37ProcessUPH100May7Rev1d0_Q37 Budget UPH120_2line Rev1d9_LH Q77 Readiness v1.4.8 2" xfId="10677"/>
    <cellStyle name="___LH P62 Document RI-8-T12 Rev_18 03-06   Tang yong sheng_Q37ProcessUPH100May7Rev1d0_Q37 Budget UPH120_2line Rev1d9_LH Q77 Readiness v1.4.8 2 2" xfId="10678"/>
    <cellStyle name="___LH P62 Document RI-8-T12 Rev_18 03-06   Tang yong sheng_Q37ProcessUPH100May7Rev1d0_Q37 Budget UPH120_2line Rev1d9_LH Q77 Readiness v1.4.8 3" xfId="10679"/>
    <cellStyle name="___LH P62 Document RI-8-T12 Rev_18 03-06   Tang yong sheng_Q37ProcessUPH100May7Rev1d0_Q37 Budget UPH120_2line Rev1d9_LH Q77 Readiness v1.4.8 3 2" xfId="10680"/>
    <cellStyle name="___LH P62 Document RI-8-T12 Rev_18 03-06   Tang yong sheng_Q37ProcessUPH100May7Rev1d0_Q37 Budget UPH120_2line Rev1d9_LH Q77 Readiness v1.4.8 4" xfId="10681"/>
    <cellStyle name="___LH P62 Document RI-8-T12 Rev_18 03-06   Tang yong sheng_Q37ProcessUPH100May7Rev1d0_Q37 Budget UPH120_2line Rev1d9_LH Q77 Readiness v1.4.8 4 2" xfId="10682"/>
    <cellStyle name="___LH P62 Document RI-8-T12 Rev_18 03-06   Tang yong sheng_Q37ProcessUPH100May7Rev1d0_Q37 Budget UPH120_2line Rev1d9_LH Q77 Readiness v1.4.8 5" xfId="10683"/>
    <cellStyle name="___LH P62 Document RI-8-T12 Rev_18 03-06   Tang yong sheng_Q37ProcessUPH100May7Rev1d0_Q37 Budget UPH120_2line Rev1d9_LH Q77 Readiness v1.4.8 5 2" xfId="10684"/>
    <cellStyle name="___LH P62 Document RI-8-T12 Rev_18 03-06   Tang yong sheng_Q37ProcessUPH100May7Rev1d0_Q37 Budget UPH120_2line Rev1d9_LH Q77 Readiness v1.4.8 6" xfId="10685"/>
    <cellStyle name="___LH P62 Document RI-8-T12 Rev_18 03-06   Tang yong sheng_Q37ProcessUPH100May7Rev1d0_Q37 Budget UPH120_2line Rev1d9_LH Q77 Readiness v1.4.8 6 2" xfId="10686"/>
    <cellStyle name="___LH P62 Document RI-8-T12 Rev_18 03-06   Tang yong sheng_Q37ProcessUPH100May7Rev1d0_Q37 Budget UPH120_2line Rev1d9_LH Q77 Readiness v1.4.8 7" xfId="10687"/>
    <cellStyle name="___LH P62 Document RI-8-T12 Rev_18 03-06   Tang yong sheng_Q37ProcessUPH100May7Rev1d0_Q37 Budget UPH120_2line Rev1d9_LH Q77 Readiness v1.4.8 7 2" xfId="10688"/>
    <cellStyle name="___LH P62 Document RI-8-T12 Rev_18 03-06   Tang yong sheng_Q37ProcessUPH100May7Rev1d0_Q37 Budget UPH120_2line Rev1d9_LH Q77 Readiness v1.4.8 8" xfId="10689"/>
    <cellStyle name="___LH P62 Document RI-8-T12 Rev_18 03-06   Tang yong sheng_Q37ProcessUPH100May7Rev1d0_Q37 Budget UPH120_2line Rev1d9_LH Q77 Readiness v1.4.8 8 2" xfId="10690"/>
    <cellStyle name="___LH P62 Document RI-8-T12 Rev_18 03-06   Tang yong sheng_Q37ProcessUPH100May7Rev1d0_Q37 Budget UPH120_2line Rev1d9_LH Q77 Readiness v1.4.8 9" xfId="10691"/>
    <cellStyle name="___LH P62 Document RI-8-T12 Rev_18 03-06   Tang yong sheng_Q37ProcessUPH100May7Rev1d0_Q37 Budget UPH120_2line Rev2d3" xfId="10692"/>
    <cellStyle name="___LH P62 Document RI-8-T12 Rev_18 03-06   Tang yong sheng_Q37ProcessUPH100May7Rev1d0_Q37 Budget UPH120_2line Rev2d3 2" xfId="10693"/>
    <cellStyle name="___LH P62 Document RI-8-T12 Rev_18 03-06   Tang yong sheng_Q37ProcessUPH100May7Rev1d0_Q37 Budget UPH120_2line Rev2d3 2 2" xfId="10694"/>
    <cellStyle name="___LH P62 Document RI-8-T12 Rev_18 03-06   Tang yong sheng_Q37ProcessUPH100May7Rev1d0_Q37 Budget UPH120_2line Rev2d3 3" xfId="10695"/>
    <cellStyle name="___LH P62 Document RI-8-T12 Rev_18 03-06   Tang yong sheng_Q37ProcessUPH100May7Rev1d0_Q37 Budget UPH120_2line Rev2d3 3 2" xfId="10696"/>
    <cellStyle name="___LH P62 Document RI-8-T12 Rev_18 03-06   Tang yong sheng_Q37ProcessUPH100May7Rev1d0_Q37 Budget UPH120_2line Rev2d3 4" xfId="10697"/>
    <cellStyle name="___LH P62 Document RI-8-T12 Rev_18 03-06   Tang yong sheng_Q37ProcessUPH100May7Rev1d0_Q37 Budget UPH120_2line Rev2d3 4 2" xfId="10698"/>
    <cellStyle name="___LH P62 Document RI-8-T12 Rev_18 03-06   Tang yong sheng_Q37ProcessUPH100May7Rev1d0_Q37 Budget UPH120_2line Rev2d3 5" xfId="10699"/>
    <cellStyle name="___LH P62 Document RI-8-T12 Rev_18 03-06   Tang yong sheng_Q37ProcessUPH100May7Rev1d0_Q37 Budget UPH120_2line Rev2d3 5 2" xfId="10700"/>
    <cellStyle name="___LH P62 Document RI-8-T12 Rev_18 03-06   Tang yong sheng_Q37ProcessUPH100May7Rev1d0_Q37 Budget UPH120_2line Rev2d3 6" xfId="10701"/>
    <cellStyle name="___LH P62 Document RI-8-T12 Rev_18 03-06   Tang yong sheng_Q37ProcessUPH100May7Rev1d0_Q37 Budget UPH120_2line Rev2d3 6 2" xfId="10702"/>
    <cellStyle name="___LH P62 Document RI-8-T12 Rev_18 03-06   Tang yong sheng_Q37ProcessUPH100May7Rev1d0_Q37 Budget UPH120_2line Rev2d3 7" xfId="10703"/>
    <cellStyle name="___LH P62 Document RI-8-T12 Rev_18 03-06   Tang yong sheng_Q37ProcessUPH100May7Rev1d0_Q37 Budget UPH120_2line Rev2d3 7 2" xfId="10704"/>
    <cellStyle name="___LH P62 Document RI-8-T12 Rev_18 03-06   Tang yong sheng_Q37ProcessUPH100May7Rev1d0_Q37 Budget UPH120_2line Rev2d3 8" xfId="10705"/>
    <cellStyle name="___LH P62 Document RI-8-T12 Rev_18 03-06   Tang yong sheng_Q37ProcessUPH100May7Rev1d0_Q37 Budget UPH120_2line Rev2d3 8 2" xfId="10706"/>
    <cellStyle name="___LH P62 Document RI-8-T12 Rev_18 03-06   Tang yong sheng_Q37ProcessUPH100May7Rev1d0_Q37 Budget UPH120_2line Rev2d3 9" xfId="10707"/>
    <cellStyle name="___LH P62 Document RI-8-T12 Rev_18 03-06   Tang yong sheng_Q37ProcessUPH100May7Rev1d0_Q37 Budget UPH120_2line Rev2d5" xfId="10708"/>
    <cellStyle name="___LH P62 Document RI-8-T12 Rev_18 03-06   Tang yong sheng_Q37ProcessUPH100May7Rev1d0_Q37 Budget UPH120_2line Rev2d5 2" xfId="10709"/>
    <cellStyle name="___LH P62 Document RI-8-T12 Rev_18 03-06   Tang yong sheng_Q37ProcessUPH100May7Rev1d0_Q37 Budget UPH120_2line Rev2d5 2 2" xfId="10710"/>
    <cellStyle name="___LH P62 Document RI-8-T12 Rev_18 03-06   Tang yong sheng_Q37ProcessUPH100May7Rev1d0_Q37 Budget UPH120_2line Rev2d5 3" xfId="10711"/>
    <cellStyle name="___LH P62 Document RI-8-T12 Rev_18 03-06   Tang yong sheng_Q37ProcessUPH100May7Rev1d0_Q37 Budget UPH120_2line Rev2d5 3 2" xfId="10712"/>
    <cellStyle name="___LH P62 Document RI-8-T12 Rev_18 03-06   Tang yong sheng_Q37ProcessUPH100May7Rev1d0_Q37 Budget UPH120_2line Rev2d5 4" xfId="10713"/>
    <cellStyle name="___LH P62 Document RI-8-T12 Rev_18 03-06   Tang yong sheng_Q37ProcessUPH100May7Rev1d0_Q37 Budget UPH120_2line Rev2d5 4 2" xfId="10714"/>
    <cellStyle name="___LH P62 Document RI-8-T12 Rev_18 03-06   Tang yong sheng_Q37ProcessUPH100May7Rev1d0_Q37 Budget UPH120_2line Rev2d5 5" xfId="10715"/>
    <cellStyle name="___LH P62 Document RI-8-T12 Rev_18 03-06   Tang yong sheng_Q37ProcessUPH100May7Rev1d0_Q37 Budget UPH120_2line Rev2d5 5 2" xfId="10716"/>
    <cellStyle name="___LH P62 Document RI-8-T12 Rev_18 03-06   Tang yong sheng_Q37ProcessUPH100May7Rev1d0_Q37 Budget UPH120_2line Rev2d5 6" xfId="10717"/>
    <cellStyle name="___LH P62 Document RI-8-T12 Rev_18 03-06   Tang yong sheng_Q37ProcessUPH100May7Rev1d0_Q37 Budget UPH120_2line Rev2d5 6 2" xfId="10718"/>
    <cellStyle name="___LH P62 Document RI-8-T12 Rev_18 03-06   Tang yong sheng_Q37ProcessUPH100May7Rev1d0_Q37 Budget UPH120_2line Rev2d5 7" xfId="10719"/>
    <cellStyle name="___LH P62 Document RI-8-T12 Rev_18 03-06   Tang yong sheng_Q37ProcessUPH100May7Rev1d0_Q37 Budget UPH120_2line Rev2d5 7 2" xfId="10720"/>
    <cellStyle name="___LH P62 Document RI-8-T12 Rev_18 03-06   Tang yong sheng_Q37ProcessUPH100May7Rev1d0_Q37 Budget UPH120_2line Rev2d5 8" xfId="10721"/>
    <cellStyle name="___LH P62 Document RI-8-T12 Rev_18 03-06   Tang yong sheng_Q37ProcessUPH100May7Rev1d0_Q37 Budget UPH120_2line Rev2d5 8 2" xfId="10722"/>
    <cellStyle name="___LH P62 Document RI-8-T12 Rev_18 03-06   Tang yong sheng_Q37ProcessUPH100May7Rev1d0_Q37 Budget UPH120_2line Rev2d5 9" xfId="10723"/>
    <cellStyle name="___LH P62 Document RI-8-T12 Rev_18 03-06   Tang yong sheng_Q37ProcessUPH150_20030426" xfId="10724"/>
    <cellStyle name="___LH P62 Document RI-8-T12 Rev_18 03-06   Tang yong sheng_Q37ProcessUPH150_20030426 2" xfId="10725"/>
    <cellStyle name="___LH P62 Document RI-8-T12 Rev_18 03-06   Tang yong sheng_Q37ProcessUPH150_20030426 2 2" xfId="10726"/>
    <cellStyle name="___LH P62 Document RI-8-T12 Rev_18 03-06   Tang yong sheng_Q37ProcessUPH150_20030426 3" xfId="10727"/>
    <cellStyle name="___LH P62 Document RI-8-T12 Rev_18 03-06   Tang yong sheng_Q37ProcessUPH150_20030426 3 2" xfId="10728"/>
    <cellStyle name="___LH P62 Document RI-8-T12 Rev_18 03-06   Tang yong sheng_Q37ProcessUPH150_20030426 4" xfId="10729"/>
    <cellStyle name="___LH P62 Document RI-8-T12 Rev_18 03-06   Tang yong sheng_Q37ProcessUPH150_20030426 4 2" xfId="10730"/>
    <cellStyle name="___LH P62 Document RI-8-T12 Rev_18 03-06   Tang yong sheng_Q37ProcessUPH150_20030426 5" xfId="10731"/>
    <cellStyle name="___LH P62 Document RI-8-T12 Rev_18 03-06   Tang yong sheng_Q37ProcessUPH150_20030426 5 2" xfId="10732"/>
    <cellStyle name="___LH P62 Document RI-8-T12 Rev_18 03-06   Tang yong sheng_Q37ProcessUPH150_20030426 6" xfId="10733"/>
    <cellStyle name="___LH P62 Document RI-8-T12 Rev_18 03-06   Tang yong sheng_Q37ProcessUPH150_20030426 6 2" xfId="10734"/>
    <cellStyle name="___LH P62 Document RI-8-T12 Rev_18 03-06   Tang yong sheng_Q37ProcessUPH150_20030426 7" xfId="10735"/>
    <cellStyle name="___LH P62 Document RI-8-T12 Rev_18 03-06   Tang yong sheng_Q37ProcessUPH150_20030426 7 2" xfId="10736"/>
    <cellStyle name="___LH P62 Document RI-8-T12 Rev_18 03-06   Tang yong sheng_Q37ProcessUPH150_20030426 8" xfId="10737"/>
    <cellStyle name="___LH P62 Document RI-8-T12 Rev_18 03-06   Tang yong sheng_Q37ProcessUPH150_20030426 8 2" xfId="10738"/>
    <cellStyle name="___LH P62 Document RI-8-T12 Rev_18 03-06   Tang yong sheng_Q37ProcessUPH150_20030426 9" xfId="10739"/>
    <cellStyle name="___LH P62 Document RI-8-T12 Rev_18 03-06   Tang yong sheng_Q37ProcessUPH150_20030426_LH Q22 work book " xfId="10740"/>
    <cellStyle name="___LH P62 Document RI-8-T12 Rev_18 03-06   Tang yong sheng_Q37ProcessUPH150_20030426_LH Q22 work book  2" xfId="10741"/>
    <cellStyle name="___LH P62 Document RI-8-T12 Rev_18 03-06   Tang yong sheng_Q37ProcessUPH150_20030426_LH Q22 work book  2 2" xfId="10742"/>
    <cellStyle name="___LH P62 Document RI-8-T12 Rev_18 03-06   Tang yong sheng_Q37ProcessUPH150_20030426_LH Q22 work book  3" xfId="10743"/>
    <cellStyle name="___LH P62 Document RI-8-T12 Rev_18 03-06   Tang yong sheng_Q37ProcessUPH150_20030426_LH Q22 work book  3 2" xfId="10744"/>
    <cellStyle name="___LH P62 Document RI-8-T12 Rev_18 03-06   Tang yong sheng_Q37ProcessUPH150_20030426_LH Q22 work book  4" xfId="10745"/>
    <cellStyle name="___LH P62 Document RI-8-T12 Rev_18 03-06   Tang yong sheng_Q37ProcessUPH150_20030426_LH Q22 work book  4 2" xfId="10746"/>
    <cellStyle name="___LH P62 Document RI-8-T12 Rev_18 03-06   Tang yong sheng_Q37ProcessUPH150_20030426_LH Q22 work book  5" xfId="10747"/>
    <cellStyle name="___LH P62 Document RI-8-T12 Rev_18 03-06   Tang yong sheng_Q37ProcessUPH150_20030426_LH Q22 work book  5 2" xfId="10748"/>
    <cellStyle name="___LH P62 Document RI-8-T12 Rev_18 03-06   Tang yong sheng_Q37ProcessUPH150_20030426_LH Q22 work book  6" xfId="10749"/>
    <cellStyle name="___LH P62 Document RI-8-T12 Rev_18 03-06   Tang yong sheng_Q37ProcessUPH150_20030426_LH Q22 work book  6 2" xfId="10750"/>
    <cellStyle name="___LH P62 Document RI-8-T12 Rev_18 03-06   Tang yong sheng_Q37ProcessUPH150_20030426_LH Q22 work book  7" xfId="10751"/>
    <cellStyle name="___LH P62 Document RI-8-T12 Rev_18 03-06   Tang yong sheng_Q37ProcessUPH150_20030426_LH Q22 work book  7 2" xfId="10752"/>
    <cellStyle name="___LH P62 Document RI-8-T12 Rev_18 03-06   Tang yong sheng_Q37ProcessUPH150_20030426_LH Q22 work book  8" xfId="10753"/>
    <cellStyle name="___LH P62 Document RI-8-T12 Rev_18 03-06   Tang yong sheng_Q37ProcessUPH150_20030426_LH Q22 work book  8 2" xfId="10754"/>
    <cellStyle name="___LH P62 Document RI-8-T12 Rev_18 03-06   Tang yong sheng_Q37ProcessUPH150_20030426_LH Q22 work book  9" xfId="10755"/>
    <cellStyle name="___LH P62 Document RI-8-T12 Rev_18 03-06   Tang yong sheng_Q37ProcessUPH150_20030426_LH Q77 Readiness v1.4.8" xfId="10756"/>
    <cellStyle name="___LH P62 Document RI-8-T12 Rev_18 03-06   Tang yong sheng_Q37ProcessUPH150_20030426_LH Q77 Readiness v1.4.8 2" xfId="10757"/>
    <cellStyle name="___LH P62 Document RI-8-T12 Rev_18 03-06   Tang yong sheng_Q37ProcessUPH150_20030426_LH Q77 Readiness v1.4.8 2 2" xfId="10758"/>
    <cellStyle name="___LH P62 Document RI-8-T12 Rev_18 03-06   Tang yong sheng_Q37ProcessUPH150_20030426_LH Q77 Readiness v1.4.8 3" xfId="10759"/>
    <cellStyle name="___LH P62 Document RI-8-T12 Rev_18 03-06   Tang yong sheng_Q37ProcessUPH150_20030426_LH Q77 Readiness v1.4.8 3 2" xfId="10760"/>
    <cellStyle name="___LH P62 Document RI-8-T12 Rev_18 03-06   Tang yong sheng_Q37ProcessUPH150_20030426_LH Q77 Readiness v1.4.8 4" xfId="10761"/>
    <cellStyle name="___LH P62 Document RI-8-T12 Rev_18 03-06   Tang yong sheng_Q37ProcessUPH150_20030426_LH Q77 Readiness v1.4.8 4 2" xfId="10762"/>
    <cellStyle name="___LH P62 Document RI-8-T12 Rev_18 03-06   Tang yong sheng_Q37ProcessUPH150_20030426_LH Q77 Readiness v1.4.8 5" xfId="10763"/>
    <cellStyle name="___LH P62 Document RI-8-T12 Rev_18 03-06   Tang yong sheng_Q37ProcessUPH150_20030426_LH Q77 Readiness v1.4.8 5 2" xfId="10764"/>
    <cellStyle name="___LH P62 Document RI-8-T12 Rev_18 03-06   Tang yong sheng_Q37ProcessUPH150_20030426_LH Q77 Readiness v1.4.8 6" xfId="10765"/>
    <cellStyle name="___LH P62 Document RI-8-T12 Rev_18 03-06   Tang yong sheng_Q37ProcessUPH150_20030426_LH Q77 Readiness v1.4.8 6 2" xfId="10766"/>
    <cellStyle name="___LH P62 Document RI-8-T12 Rev_18 03-06   Tang yong sheng_Q37ProcessUPH150_20030426_LH Q77 Readiness v1.4.8 7" xfId="10767"/>
    <cellStyle name="___LH P62 Document RI-8-T12 Rev_18 03-06   Tang yong sheng_Q37ProcessUPH150_20030426_LH Q77 Readiness v1.4.8 7 2" xfId="10768"/>
    <cellStyle name="___LH P62 Document RI-8-T12 Rev_18 03-06   Tang yong sheng_Q37ProcessUPH150_20030426_LH Q77 Readiness v1.4.8 8" xfId="10769"/>
    <cellStyle name="___LH P62 Document RI-8-T12 Rev_18 03-06   Tang yong sheng_Q37ProcessUPH150_20030426_LH Q77 Readiness v1.4.8 8 2" xfId="10770"/>
    <cellStyle name="___LH P62 Document RI-8-T12 Rev_18 03-06   Tang yong sheng_Q37ProcessUPH150_20030426_LH Q77 Readiness v1.4.8 9" xfId="10771"/>
    <cellStyle name="___LH P62 Document RI-8-T12 Rev_18 03-06   Tang yong sheng_Q37ProcessUPH150_20030426_Q37 Budget UPH120_2line Rev1d9" xfId="10772"/>
    <cellStyle name="___LH P62 Document RI-8-T12 Rev_18 03-06   Tang yong sheng_Q37ProcessUPH150_20030426_Q37 Budget UPH120_2line Rev1d9 2" xfId="10773"/>
    <cellStyle name="___LH P62 Document RI-8-T12 Rev_18 03-06   Tang yong sheng_Q37ProcessUPH150_20030426_Q37 Budget UPH120_2line Rev1d9 2 2" xfId="10774"/>
    <cellStyle name="___LH P62 Document RI-8-T12 Rev_18 03-06   Tang yong sheng_Q37ProcessUPH150_20030426_Q37 Budget UPH120_2line Rev1d9 3" xfId="10775"/>
    <cellStyle name="___LH P62 Document RI-8-T12 Rev_18 03-06   Tang yong sheng_Q37ProcessUPH150_20030426_Q37 Budget UPH120_2line Rev1d9 3 2" xfId="10776"/>
    <cellStyle name="___LH P62 Document RI-8-T12 Rev_18 03-06   Tang yong sheng_Q37ProcessUPH150_20030426_Q37 Budget UPH120_2line Rev1d9 4" xfId="10777"/>
    <cellStyle name="___LH P62 Document RI-8-T12 Rev_18 03-06   Tang yong sheng_Q37ProcessUPH150_20030426_Q37 Budget UPH120_2line Rev1d9 4 2" xfId="10778"/>
    <cellStyle name="___LH P62 Document RI-8-T12 Rev_18 03-06   Tang yong sheng_Q37ProcessUPH150_20030426_Q37 Budget UPH120_2line Rev1d9 5" xfId="10779"/>
    <cellStyle name="___LH P62 Document RI-8-T12 Rev_18 03-06   Tang yong sheng_Q37ProcessUPH150_20030426_Q37 Budget UPH120_2line Rev1d9 5 2" xfId="10780"/>
    <cellStyle name="___LH P62 Document RI-8-T12 Rev_18 03-06   Tang yong sheng_Q37ProcessUPH150_20030426_Q37 Budget UPH120_2line Rev1d9 6" xfId="10781"/>
    <cellStyle name="___LH P62 Document RI-8-T12 Rev_18 03-06   Tang yong sheng_Q37ProcessUPH150_20030426_Q37 Budget UPH120_2line Rev1d9 6 2" xfId="10782"/>
    <cellStyle name="___LH P62 Document RI-8-T12 Rev_18 03-06   Tang yong sheng_Q37ProcessUPH150_20030426_Q37 Budget UPH120_2line Rev1d9 7" xfId="10783"/>
    <cellStyle name="___LH P62 Document RI-8-T12 Rev_18 03-06   Tang yong sheng_Q37ProcessUPH150_20030426_Q37 Budget UPH120_2line Rev1d9 7 2" xfId="10784"/>
    <cellStyle name="___LH P62 Document RI-8-T12 Rev_18 03-06   Tang yong sheng_Q37ProcessUPH150_20030426_Q37 Budget UPH120_2line Rev1d9 8" xfId="10785"/>
    <cellStyle name="___LH P62 Document RI-8-T12 Rev_18 03-06   Tang yong sheng_Q37ProcessUPH150_20030426_Q37 Budget UPH120_2line Rev1d9 8 2" xfId="10786"/>
    <cellStyle name="___LH P62 Document RI-8-T12 Rev_18 03-06   Tang yong sheng_Q37ProcessUPH150_20030426_Q37 Budget UPH120_2line Rev1d9 9" xfId="10787"/>
    <cellStyle name="___LH P62 Document RI-8-T12 Rev_18 03-06   Tang yong sheng_Q37ProcessUPH150_20030426_Q37 Budget UPH120_2line Rev1d9_LH Q22 work book " xfId="10788"/>
    <cellStyle name="___LH P62 Document RI-8-T12 Rev_18 03-06   Tang yong sheng_Q37ProcessUPH150_20030426_Q37 Budget UPH120_2line Rev1d9_LH Q22 work book  2" xfId="10789"/>
    <cellStyle name="___LH P62 Document RI-8-T12 Rev_18 03-06   Tang yong sheng_Q37ProcessUPH150_20030426_Q37 Budget UPH120_2line Rev1d9_LH Q22 work book  2 2" xfId="10790"/>
    <cellStyle name="___LH P62 Document RI-8-T12 Rev_18 03-06   Tang yong sheng_Q37ProcessUPH150_20030426_Q37 Budget UPH120_2line Rev1d9_LH Q22 work book  3" xfId="10791"/>
    <cellStyle name="___LH P62 Document RI-8-T12 Rev_18 03-06   Tang yong sheng_Q37ProcessUPH150_20030426_Q37 Budget UPH120_2line Rev1d9_LH Q22 work book  3 2" xfId="10792"/>
    <cellStyle name="___LH P62 Document RI-8-T12 Rev_18 03-06   Tang yong sheng_Q37ProcessUPH150_20030426_Q37 Budget UPH120_2line Rev1d9_LH Q22 work book  4" xfId="10793"/>
    <cellStyle name="___LH P62 Document RI-8-T12 Rev_18 03-06   Tang yong sheng_Q37ProcessUPH150_20030426_Q37 Budget UPH120_2line Rev1d9_LH Q22 work book  4 2" xfId="10794"/>
    <cellStyle name="___LH P62 Document RI-8-T12 Rev_18 03-06   Tang yong sheng_Q37ProcessUPH150_20030426_Q37 Budget UPH120_2line Rev1d9_LH Q22 work book  5" xfId="10795"/>
    <cellStyle name="___LH P62 Document RI-8-T12 Rev_18 03-06   Tang yong sheng_Q37ProcessUPH150_20030426_Q37 Budget UPH120_2line Rev1d9_LH Q22 work book  5 2" xfId="10796"/>
    <cellStyle name="___LH P62 Document RI-8-T12 Rev_18 03-06   Tang yong sheng_Q37ProcessUPH150_20030426_Q37 Budget UPH120_2line Rev1d9_LH Q22 work book  6" xfId="10797"/>
    <cellStyle name="___LH P62 Document RI-8-T12 Rev_18 03-06   Tang yong sheng_Q37ProcessUPH150_20030426_Q37 Budget UPH120_2line Rev1d9_LH Q22 work book  6 2" xfId="10798"/>
    <cellStyle name="___LH P62 Document RI-8-T12 Rev_18 03-06   Tang yong sheng_Q37ProcessUPH150_20030426_Q37 Budget UPH120_2line Rev1d9_LH Q22 work book  7" xfId="10799"/>
    <cellStyle name="___LH P62 Document RI-8-T12 Rev_18 03-06   Tang yong sheng_Q37ProcessUPH150_20030426_Q37 Budget UPH120_2line Rev1d9_LH Q22 work book  7 2" xfId="10800"/>
    <cellStyle name="___LH P62 Document RI-8-T12 Rev_18 03-06   Tang yong sheng_Q37ProcessUPH150_20030426_Q37 Budget UPH120_2line Rev1d9_LH Q22 work book  8" xfId="10801"/>
    <cellStyle name="___LH P62 Document RI-8-T12 Rev_18 03-06   Tang yong sheng_Q37ProcessUPH150_20030426_Q37 Budget UPH120_2line Rev1d9_LH Q22 work book  8 2" xfId="10802"/>
    <cellStyle name="___LH P62 Document RI-8-T12 Rev_18 03-06   Tang yong sheng_Q37ProcessUPH150_20030426_Q37 Budget UPH120_2line Rev1d9_LH Q22 work book  9" xfId="10803"/>
    <cellStyle name="___LH P62 Document RI-8-T12 Rev_18 03-06   Tang yong sheng_Q37ProcessUPH150_20030426_Q37 Budget UPH120_2line Rev1d9_LH Q77 Readiness v1.4.8" xfId="10804"/>
    <cellStyle name="___LH P62 Document RI-8-T12 Rev_18 03-06   Tang yong sheng_Q37ProcessUPH150_20030426_Q37 Budget UPH120_2line Rev1d9_LH Q77 Readiness v1.4.8 2" xfId="10805"/>
    <cellStyle name="___LH P62 Document RI-8-T12 Rev_18 03-06   Tang yong sheng_Q37ProcessUPH150_20030426_Q37 Budget UPH120_2line Rev1d9_LH Q77 Readiness v1.4.8 2 2" xfId="10806"/>
    <cellStyle name="___LH P62 Document RI-8-T12 Rev_18 03-06   Tang yong sheng_Q37ProcessUPH150_20030426_Q37 Budget UPH120_2line Rev1d9_LH Q77 Readiness v1.4.8 3" xfId="10807"/>
    <cellStyle name="___LH P62 Document RI-8-T12 Rev_18 03-06   Tang yong sheng_Q37ProcessUPH150_20030426_Q37 Budget UPH120_2line Rev1d9_LH Q77 Readiness v1.4.8 3 2" xfId="10808"/>
    <cellStyle name="___LH P62 Document RI-8-T12 Rev_18 03-06   Tang yong sheng_Q37ProcessUPH150_20030426_Q37 Budget UPH120_2line Rev1d9_LH Q77 Readiness v1.4.8 4" xfId="10809"/>
    <cellStyle name="___LH P62 Document RI-8-T12 Rev_18 03-06   Tang yong sheng_Q37ProcessUPH150_20030426_Q37 Budget UPH120_2line Rev1d9_LH Q77 Readiness v1.4.8 4 2" xfId="10810"/>
    <cellStyle name="___LH P62 Document RI-8-T12 Rev_18 03-06   Tang yong sheng_Q37ProcessUPH150_20030426_Q37 Budget UPH120_2line Rev1d9_LH Q77 Readiness v1.4.8 5" xfId="10811"/>
    <cellStyle name="___LH P62 Document RI-8-T12 Rev_18 03-06   Tang yong sheng_Q37ProcessUPH150_20030426_Q37 Budget UPH120_2line Rev1d9_LH Q77 Readiness v1.4.8 5 2" xfId="10812"/>
    <cellStyle name="___LH P62 Document RI-8-T12 Rev_18 03-06   Tang yong sheng_Q37ProcessUPH150_20030426_Q37 Budget UPH120_2line Rev1d9_LH Q77 Readiness v1.4.8 6" xfId="10813"/>
    <cellStyle name="___LH P62 Document RI-8-T12 Rev_18 03-06   Tang yong sheng_Q37ProcessUPH150_20030426_Q37 Budget UPH120_2line Rev1d9_LH Q77 Readiness v1.4.8 6 2" xfId="10814"/>
    <cellStyle name="___LH P62 Document RI-8-T12 Rev_18 03-06   Tang yong sheng_Q37ProcessUPH150_20030426_Q37 Budget UPH120_2line Rev1d9_LH Q77 Readiness v1.4.8 7" xfId="10815"/>
    <cellStyle name="___LH P62 Document RI-8-T12 Rev_18 03-06   Tang yong sheng_Q37ProcessUPH150_20030426_Q37 Budget UPH120_2line Rev1d9_LH Q77 Readiness v1.4.8 7 2" xfId="10816"/>
    <cellStyle name="___LH P62 Document RI-8-T12 Rev_18 03-06   Tang yong sheng_Q37ProcessUPH150_20030426_Q37 Budget UPH120_2line Rev1d9_LH Q77 Readiness v1.4.8 8" xfId="10817"/>
    <cellStyle name="___LH P62 Document RI-8-T12 Rev_18 03-06   Tang yong sheng_Q37ProcessUPH150_20030426_Q37 Budget UPH120_2line Rev1d9_LH Q77 Readiness v1.4.8 8 2" xfId="10818"/>
    <cellStyle name="___LH P62 Document RI-8-T12 Rev_18 03-06   Tang yong sheng_Q37ProcessUPH150_20030426_Q37 Budget UPH120_2line Rev1d9_LH Q77 Readiness v1.4.8 9" xfId="10819"/>
    <cellStyle name="___LH P62 Document RI-8-T12 Rev_18 03-06   Tang yong sheng_Q37ProcessUPH150_20030426_Q37 Budget UPH120_2line Rev2d3" xfId="10820"/>
    <cellStyle name="___LH P62 Document RI-8-T12 Rev_18 03-06   Tang yong sheng_Q37ProcessUPH150_20030426_Q37 Budget UPH120_2line Rev2d3 2" xfId="10821"/>
    <cellStyle name="___LH P62 Document RI-8-T12 Rev_18 03-06   Tang yong sheng_Q37ProcessUPH150_20030426_Q37 Budget UPH120_2line Rev2d3 2 2" xfId="10822"/>
    <cellStyle name="___LH P62 Document RI-8-T12 Rev_18 03-06   Tang yong sheng_Q37ProcessUPH150_20030426_Q37 Budget UPH120_2line Rev2d3 3" xfId="10823"/>
    <cellStyle name="___LH P62 Document RI-8-T12 Rev_18 03-06   Tang yong sheng_Q37ProcessUPH150_20030426_Q37 Budget UPH120_2line Rev2d3 3 2" xfId="10824"/>
    <cellStyle name="___LH P62 Document RI-8-T12 Rev_18 03-06   Tang yong sheng_Q37ProcessUPH150_20030426_Q37 Budget UPH120_2line Rev2d3 4" xfId="10825"/>
    <cellStyle name="___LH P62 Document RI-8-T12 Rev_18 03-06   Tang yong sheng_Q37ProcessUPH150_20030426_Q37 Budget UPH120_2line Rev2d3 4 2" xfId="10826"/>
    <cellStyle name="___LH P62 Document RI-8-T12 Rev_18 03-06   Tang yong sheng_Q37ProcessUPH150_20030426_Q37 Budget UPH120_2line Rev2d3 5" xfId="10827"/>
    <cellStyle name="___LH P62 Document RI-8-T12 Rev_18 03-06   Tang yong sheng_Q37ProcessUPH150_20030426_Q37 Budget UPH120_2line Rev2d3 5 2" xfId="10828"/>
    <cellStyle name="___LH P62 Document RI-8-T12 Rev_18 03-06   Tang yong sheng_Q37ProcessUPH150_20030426_Q37 Budget UPH120_2line Rev2d3 6" xfId="10829"/>
    <cellStyle name="___LH P62 Document RI-8-T12 Rev_18 03-06   Tang yong sheng_Q37ProcessUPH150_20030426_Q37 Budget UPH120_2line Rev2d3 6 2" xfId="10830"/>
    <cellStyle name="___LH P62 Document RI-8-T12 Rev_18 03-06   Tang yong sheng_Q37ProcessUPH150_20030426_Q37 Budget UPH120_2line Rev2d3 7" xfId="10831"/>
    <cellStyle name="___LH P62 Document RI-8-T12 Rev_18 03-06   Tang yong sheng_Q37ProcessUPH150_20030426_Q37 Budget UPH120_2line Rev2d3 7 2" xfId="10832"/>
    <cellStyle name="___LH P62 Document RI-8-T12 Rev_18 03-06   Tang yong sheng_Q37ProcessUPH150_20030426_Q37 Budget UPH120_2line Rev2d3 8" xfId="10833"/>
    <cellStyle name="___LH P62 Document RI-8-T12 Rev_18 03-06   Tang yong sheng_Q37ProcessUPH150_20030426_Q37 Budget UPH120_2line Rev2d3 8 2" xfId="10834"/>
    <cellStyle name="___LH P62 Document RI-8-T12 Rev_18 03-06   Tang yong sheng_Q37ProcessUPH150_20030426_Q37 Budget UPH120_2line Rev2d3 9" xfId="10835"/>
    <cellStyle name="___LH P62 Document RI-8-T12 Rev_18 03-06   Tang yong sheng_Q37ProcessUPH150_20030426_Q37 Budget UPH120_2line Rev2d5" xfId="10836"/>
    <cellStyle name="___LH P62 Document RI-8-T12 Rev_18 03-06   Tang yong sheng_Q37ProcessUPH150_20030426_Q37 Budget UPH120_2line Rev2d5 2" xfId="10837"/>
    <cellStyle name="___LH P62 Document RI-8-T12 Rev_18 03-06   Tang yong sheng_Q37ProcessUPH150_20030426_Q37 Budget UPH120_2line Rev2d5 2 2" xfId="10838"/>
    <cellStyle name="___LH P62 Document RI-8-T12 Rev_18 03-06   Tang yong sheng_Q37ProcessUPH150_20030426_Q37 Budget UPH120_2line Rev2d5 3" xfId="10839"/>
    <cellStyle name="___LH P62 Document RI-8-T12 Rev_18 03-06   Tang yong sheng_Q37ProcessUPH150_20030426_Q37 Budget UPH120_2line Rev2d5 3 2" xfId="10840"/>
    <cellStyle name="___LH P62 Document RI-8-T12 Rev_18 03-06   Tang yong sheng_Q37ProcessUPH150_20030426_Q37 Budget UPH120_2line Rev2d5 4" xfId="10841"/>
    <cellStyle name="___LH P62 Document RI-8-T12 Rev_18 03-06   Tang yong sheng_Q37ProcessUPH150_20030426_Q37 Budget UPH120_2line Rev2d5 4 2" xfId="10842"/>
    <cellStyle name="___LH P62 Document RI-8-T12 Rev_18 03-06   Tang yong sheng_Q37ProcessUPH150_20030426_Q37 Budget UPH120_2line Rev2d5 5" xfId="10843"/>
    <cellStyle name="___LH P62 Document RI-8-T12 Rev_18 03-06   Tang yong sheng_Q37ProcessUPH150_20030426_Q37 Budget UPH120_2line Rev2d5 5 2" xfId="10844"/>
    <cellStyle name="___LH P62 Document RI-8-T12 Rev_18 03-06   Tang yong sheng_Q37ProcessUPH150_20030426_Q37 Budget UPH120_2line Rev2d5 6" xfId="10845"/>
    <cellStyle name="___LH P62 Document RI-8-T12 Rev_18 03-06   Tang yong sheng_Q37ProcessUPH150_20030426_Q37 Budget UPH120_2line Rev2d5 6 2" xfId="10846"/>
    <cellStyle name="___LH P62 Document RI-8-T12 Rev_18 03-06   Tang yong sheng_Q37ProcessUPH150_20030426_Q37 Budget UPH120_2line Rev2d5 7" xfId="10847"/>
    <cellStyle name="___LH P62 Document RI-8-T12 Rev_18 03-06   Tang yong sheng_Q37ProcessUPH150_20030426_Q37 Budget UPH120_2line Rev2d5 7 2" xfId="10848"/>
    <cellStyle name="___LH P62 Document RI-8-T12 Rev_18 03-06   Tang yong sheng_Q37ProcessUPH150_20030426_Q37 Budget UPH120_2line Rev2d5 8" xfId="10849"/>
    <cellStyle name="___LH P62 Document RI-8-T12 Rev_18 03-06   Tang yong sheng_Q37ProcessUPH150_20030426_Q37 Budget UPH120_2line Rev2d5 8 2" xfId="10850"/>
    <cellStyle name="___LH P62 Document RI-8-T12 Rev_18 03-06   Tang yong sheng_Q37ProcessUPH150_20030426_Q37 Budget UPH120_2line Rev2d5 9" xfId="10851"/>
    <cellStyle name="___LH P62 Document RI-8-T12 Rev_18 03-06   Tang yong sheng_Q37ProcessUPH180May3Rev1d0" xfId="10852"/>
    <cellStyle name="___LH P62 Document RI-8-T12 Rev_18 03-06   Tang yong sheng_Q37ProcessUPH180May3Rev1d0 2" xfId="10853"/>
    <cellStyle name="___LH P62 Document RI-8-T12 Rev_18 03-06   Tang yong sheng_Q37ProcessUPH180May3Rev1d0 2 2" xfId="10854"/>
    <cellStyle name="___LH P62 Document RI-8-T12 Rev_18 03-06   Tang yong sheng_Q37ProcessUPH180May3Rev1d0 3" xfId="10855"/>
    <cellStyle name="___LH P62 Document RI-8-T12 Rev_18 03-06   Tang yong sheng_Q37ProcessUPH180May3Rev1d0 3 2" xfId="10856"/>
    <cellStyle name="___LH P62 Document RI-8-T12 Rev_18 03-06   Tang yong sheng_Q37ProcessUPH180May3Rev1d0 4" xfId="10857"/>
    <cellStyle name="___LH P62 Document RI-8-T12 Rev_18 03-06   Tang yong sheng_Q37ProcessUPH180May3Rev1d0 4 2" xfId="10858"/>
    <cellStyle name="___LH P62 Document RI-8-T12 Rev_18 03-06   Tang yong sheng_Q37ProcessUPH180May3Rev1d0 5" xfId="10859"/>
    <cellStyle name="___LH P62 Document RI-8-T12 Rev_18 03-06   Tang yong sheng_Q37ProcessUPH180May3Rev1d0 5 2" xfId="10860"/>
    <cellStyle name="___LH P62 Document RI-8-T12 Rev_18 03-06   Tang yong sheng_Q37ProcessUPH180May3Rev1d0 6" xfId="10861"/>
    <cellStyle name="___LH P62 Document RI-8-T12 Rev_18 03-06   Tang yong sheng_Q37ProcessUPH180May3Rev1d0 6 2" xfId="10862"/>
    <cellStyle name="___LH P62 Document RI-8-T12 Rev_18 03-06   Tang yong sheng_Q37ProcessUPH180May3Rev1d0 7" xfId="10863"/>
    <cellStyle name="___LH P62 Document RI-8-T12 Rev_18 03-06   Tang yong sheng_Q37ProcessUPH180May3Rev1d0 7 2" xfId="10864"/>
    <cellStyle name="___LH P62 Document RI-8-T12 Rev_18 03-06   Tang yong sheng_Q37ProcessUPH180May3Rev1d0 8" xfId="10865"/>
    <cellStyle name="___LH P62 Document RI-8-T12 Rev_18 03-06   Tang yong sheng_Q37ProcessUPH180May3Rev1d0 8 2" xfId="10866"/>
    <cellStyle name="___LH P62 Document RI-8-T12 Rev_18 03-06   Tang yong sheng_Q37ProcessUPH180May3Rev1d0 9" xfId="10867"/>
    <cellStyle name="___LH P62 Document RI-8-T12 Rev_18 03-06   Tang yong sheng_Q37ProcessUPH180May3Rev1d0_LH Q22 work book " xfId="10868"/>
    <cellStyle name="___LH P62 Document RI-8-T12 Rev_18 03-06   Tang yong sheng_Q37ProcessUPH180May3Rev1d0_LH Q22 work book  2" xfId="10869"/>
    <cellStyle name="___LH P62 Document RI-8-T12 Rev_18 03-06   Tang yong sheng_Q37ProcessUPH180May3Rev1d0_LH Q22 work book  2 2" xfId="10870"/>
    <cellStyle name="___LH P62 Document RI-8-T12 Rev_18 03-06   Tang yong sheng_Q37ProcessUPH180May3Rev1d0_LH Q22 work book  3" xfId="10871"/>
    <cellStyle name="___LH P62 Document RI-8-T12 Rev_18 03-06   Tang yong sheng_Q37ProcessUPH180May3Rev1d0_LH Q22 work book  3 2" xfId="10872"/>
    <cellStyle name="___LH P62 Document RI-8-T12 Rev_18 03-06   Tang yong sheng_Q37ProcessUPH180May3Rev1d0_LH Q22 work book  4" xfId="10873"/>
    <cellStyle name="___LH P62 Document RI-8-T12 Rev_18 03-06   Tang yong sheng_Q37ProcessUPH180May3Rev1d0_LH Q22 work book  4 2" xfId="10874"/>
    <cellStyle name="___LH P62 Document RI-8-T12 Rev_18 03-06   Tang yong sheng_Q37ProcessUPH180May3Rev1d0_LH Q22 work book  5" xfId="10875"/>
    <cellStyle name="___LH P62 Document RI-8-T12 Rev_18 03-06   Tang yong sheng_Q37ProcessUPH180May3Rev1d0_LH Q22 work book  5 2" xfId="10876"/>
    <cellStyle name="___LH P62 Document RI-8-T12 Rev_18 03-06   Tang yong sheng_Q37ProcessUPH180May3Rev1d0_LH Q22 work book  6" xfId="10877"/>
    <cellStyle name="___LH P62 Document RI-8-T12 Rev_18 03-06   Tang yong sheng_Q37ProcessUPH180May3Rev1d0_LH Q22 work book  6 2" xfId="10878"/>
    <cellStyle name="___LH P62 Document RI-8-T12 Rev_18 03-06   Tang yong sheng_Q37ProcessUPH180May3Rev1d0_LH Q22 work book  7" xfId="10879"/>
    <cellStyle name="___LH P62 Document RI-8-T12 Rev_18 03-06   Tang yong sheng_Q37ProcessUPH180May3Rev1d0_LH Q22 work book  7 2" xfId="10880"/>
    <cellStyle name="___LH P62 Document RI-8-T12 Rev_18 03-06   Tang yong sheng_Q37ProcessUPH180May3Rev1d0_LH Q22 work book  8" xfId="10881"/>
    <cellStyle name="___LH P62 Document RI-8-T12 Rev_18 03-06   Tang yong sheng_Q37ProcessUPH180May3Rev1d0_LH Q22 work book  8 2" xfId="10882"/>
    <cellStyle name="___LH P62 Document RI-8-T12 Rev_18 03-06   Tang yong sheng_Q37ProcessUPH180May3Rev1d0_LH Q22 work book  9" xfId="10883"/>
    <cellStyle name="___LH P62 Document RI-8-T12 Rev_18 03-06   Tang yong sheng_Q37ProcessUPH180May3Rev1d0_LH Q77 Readiness v1.4.8" xfId="10884"/>
    <cellStyle name="___LH P62 Document RI-8-T12 Rev_18 03-06   Tang yong sheng_Q37ProcessUPH180May3Rev1d0_LH Q77 Readiness v1.4.8 2" xfId="10885"/>
    <cellStyle name="___LH P62 Document RI-8-T12 Rev_18 03-06   Tang yong sheng_Q37ProcessUPH180May3Rev1d0_LH Q77 Readiness v1.4.8 2 2" xfId="10886"/>
    <cellStyle name="___LH P62 Document RI-8-T12 Rev_18 03-06   Tang yong sheng_Q37ProcessUPH180May3Rev1d0_LH Q77 Readiness v1.4.8 3" xfId="10887"/>
    <cellStyle name="___LH P62 Document RI-8-T12 Rev_18 03-06   Tang yong sheng_Q37ProcessUPH180May3Rev1d0_LH Q77 Readiness v1.4.8 3 2" xfId="10888"/>
    <cellStyle name="___LH P62 Document RI-8-T12 Rev_18 03-06   Tang yong sheng_Q37ProcessUPH180May3Rev1d0_LH Q77 Readiness v1.4.8 4" xfId="10889"/>
    <cellStyle name="___LH P62 Document RI-8-T12 Rev_18 03-06   Tang yong sheng_Q37ProcessUPH180May3Rev1d0_LH Q77 Readiness v1.4.8 4 2" xfId="10890"/>
    <cellStyle name="___LH P62 Document RI-8-T12 Rev_18 03-06   Tang yong sheng_Q37ProcessUPH180May3Rev1d0_LH Q77 Readiness v1.4.8 5" xfId="10891"/>
    <cellStyle name="___LH P62 Document RI-8-T12 Rev_18 03-06   Tang yong sheng_Q37ProcessUPH180May3Rev1d0_LH Q77 Readiness v1.4.8 5 2" xfId="10892"/>
    <cellStyle name="___LH P62 Document RI-8-T12 Rev_18 03-06   Tang yong sheng_Q37ProcessUPH180May3Rev1d0_LH Q77 Readiness v1.4.8 6" xfId="10893"/>
    <cellStyle name="___LH P62 Document RI-8-T12 Rev_18 03-06   Tang yong sheng_Q37ProcessUPH180May3Rev1d0_LH Q77 Readiness v1.4.8 6 2" xfId="10894"/>
    <cellStyle name="___LH P62 Document RI-8-T12 Rev_18 03-06   Tang yong sheng_Q37ProcessUPH180May3Rev1d0_LH Q77 Readiness v1.4.8 7" xfId="10895"/>
    <cellStyle name="___LH P62 Document RI-8-T12 Rev_18 03-06   Tang yong sheng_Q37ProcessUPH180May3Rev1d0_LH Q77 Readiness v1.4.8 7 2" xfId="10896"/>
    <cellStyle name="___LH P62 Document RI-8-T12 Rev_18 03-06   Tang yong sheng_Q37ProcessUPH180May3Rev1d0_LH Q77 Readiness v1.4.8 8" xfId="10897"/>
    <cellStyle name="___LH P62 Document RI-8-T12 Rev_18 03-06   Tang yong sheng_Q37ProcessUPH180May3Rev1d0_LH Q77 Readiness v1.4.8 8 2" xfId="10898"/>
    <cellStyle name="___LH P62 Document RI-8-T12 Rev_18 03-06   Tang yong sheng_Q37ProcessUPH180May3Rev1d0_LH Q77 Readiness v1.4.8 9" xfId="10899"/>
    <cellStyle name="___LH P62 Document RI-8-T12 Rev_18 03-06   Tang yong sheng_Q37ProcessUPH180May3Rev1d0_Q37 Budget UPH120_2line Rev1d9" xfId="10900"/>
    <cellStyle name="___LH P62 Document RI-8-T12 Rev_18 03-06   Tang yong sheng_Q37ProcessUPH180May3Rev1d0_Q37 Budget UPH120_2line Rev1d9 2" xfId="10901"/>
    <cellStyle name="___LH P62 Document RI-8-T12 Rev_18 03-06   Tang yong sheng_Q37ProcessUPH180May3Rev1d0_Q37 Budget UPH120_2line Rev1d9 2 2" xfId="10902"/>
    <cellStyle name="___LH P62 Document RI-8-T12 Rev_18 03-06   Tang yong sheng_Q37ProcessUPH180May3Rev1d0_Q37 Budget UPH120_2line Rev1d9 3" xfId="10903"/>
    <cellStyle name="___LH P62 Document RI-8-T12 Rev_18 03-06   Tang yong sheng_Q37ProcessUPH180May3Rev1d0_Q37 Budget UPH120_2line Rev1d9 3 2" xfId="10904"/>
    <cellStyle name="___LH P62 Document RI-8-T12 Rev_18 03-06   Tang yong sheng_Q37ProcessUPH180May3Rev1d0_Q37 Budget UPH120_2line Rev1d9 4" xfId="10905"/>
    <cellStyle name="___LH P62 Document RI-8-T12 Rev_18 03-06   Tang yong sheng_Q37ProcessUPH180May3Rev1d0_Q37 Budget UPH120_2line Rev1d9 4 2" xfId="10906"/>
    <cellStyle name="___LH P62 Document RI-8-T12 Rev_18 03-06   Tang yong sheng_Q37ProcessUPH180May3Rev1d0_Q37 Budget UPH120_2line Rev1d9 5" xfId="10907"/>
    <cellStyle name="___LH P62 Document RI-8-T12 Rev_18 03-06   Tang yong sheng_Q37ProcessUPH180May3Rev1d0_Q37 Budget UPH120_2line Rev1d9 5 2" xfId="10908"/>
    <cellStyle name="___LH P62 Document RI-8-T12 Rev_18 03-06   Tang yong sheng_Q37ProcessUPH180May3Rev1d0_Q37 Budget UPH120_2line Rev1d9 6" xfId="10909"/>
    <cellStyle name="___LH P62 Document RI-8-T12 Rev_18 03-06   Tang yong sheng_Q37ProcessUPH180May3Rev1d0_Q37 Budget UPH120_2line Rev1d9 6 2" xfId="10910"/>
    <cellStyle name="___LH P62 Document RI-8-T12 Rev_18 03-06   Tang yong sheng_Q37ProcessUPH180May3Rev1d0_Q37 Budget UPH120_2line Rev1d9 7" xfId="10911"/>
    <cellStyle name="___LH P62 Document RI-8-T12 Rev_18 03-06   Tang yong sheng_Q37ProcessUPH180May3Rev1d0_Q37 Budget UPH120_2line Rev1d9 7 2" xfId="10912"/>
    <cellStyle name="___LH P62 Document RI-8-T12 Rev_18 03-06   Tang yong sheng_Q37ProcessUPH180May3Rev1d0_Q37 Budget UPH120_2line Rev1d9 8" xfId="10913"/>
    <cellStyle name="___LH P62 Document RI-8-T12 Rev_18 03-06   Tang yong sheng_Q37ProcessUPH180May3Rev1d0_Q37 Budget UPH120_2line Rev1d9 8 2" xfId="10914"/>
    <cellStyle name="___LH P62 Document RI-8-T12 Rev_18 03-06   Tang yong sheng_Q37ProcessUPH180May3Rev1d0_Q37 Budget UPH120_2line Rev1d9 9" xfId="10915"/>
    <cellStyle name="___LH P62 Document RI-8-T12 Rev_18 03-06   Tang yong sheng_Q37ProcessUPH180May3Rev1d0_Q37 Budget UPH120_2line Rev1d9_LH Q22 work book " xfId="10916"/>
    <cellStyle name="___LH P62 Document RI-8-T12 Rev_18 03-06   Tang yong sheng_Q37ProcessUPH180May3Rev1d0_Q37 Budget UPH120_2line Rev1d9_LH Q22 work book  2" xfId="10917"/>
    <cellStyle name="___LH P62 Document RI-8-T12 Rev_18 03-06   Tang yong sheng_Q37ProcessUPH180May3Rev1d0_Q37 Budget UPH120_2line Rev1d9_LH Q22 work book  2 2" xfId="10918"/>
    <cellStyle name="___LH P62 Document RI-8-T12 Rev_18 03-06   Tang yong sheng_Q37ProcessUPH180May3Rev1d0_Q37 Budget UPH120_2line Rev1d9_LH Q22 work book  3" xfId="10919"/>
    <cellStyle name="___LH P62 Document RI-8-T12 Rev_18 03-06   Tang yong sheng_Q37ProcessUPH180May3Rev1d0_Q37 Budget UPH120_2line Rev1d9_LH Q22 work book  3 2" xfId="10920"/>
    <cellStyle name="___LH P62 Document RI-8-T12 Rev_18 03-06   Tang yong sheng_Q37ProcessUPH180May3Rev1d0_Q37 Budget UPH120_2line Rev1d9_LH Q22 work book  4" xfId="10921"/>
    <cellStyle name="___LH P62 Document RI-8-T12 Rev_18 03-06   Tang yong sheng_Q37ProcessUPH180May3Rev1d0_Q37 Budget UPH120_2line Rev1d9_LH Q22 work book  4 2" xfId="10922"/>
    <cellStyle name="___LH P62 Document RI-8-T12 Rev_18 03-06   Tang yong sheng_Q37ProcessUPH180May3Rev1d0_Q37 Budget UPH120_2line Rev1d9_LH Q22 work book  5" xfId="10923"/>
    <cellStyle name="___LH P62 Document RI-8-T12 Rev_18 03-06   Tang yong sheng_Q37ProcessUPH180May3Rev1d0_Q37 Budget UPH120_2line Rev1d9_LH Q22 work book  5 2" xfId="10924"/>
    <cellStyle name="___LH P62 Document RI-8-T12 Rev_18 03-06   Tang yong sheng_Q37ProcessUPH180May3Rev1d0_Q37 Budget UPH120_2line Rev1d9_LH Q22 work book  6" xfId="10925"/>
    <cellStyle name="___LH P62 Document RI-8-T12 Rev_18 03-06   Tang yong sheng_Q37ProcessUPH180May3Rev1d0_Q37 Budget UPH120_2line Rev1d9_LH Q22 work book  6 2" xfId="10926"/>
    <cellStyle name="___LH P62 Document RI-8-T12 Rev_18 03-06   Tang yong sheng_Q37ProcessUPH180May3Rev1d0_Q37 Budget UPH120_2line Rev1d9_LH Q22 work book  7" xfId="10927"/>
    <cellStyle name="___LH P62 Document RI-8-T12 Rev_18 03-06   Tang yong sheng_Q37ProcessUPH180May3Rev1d0_Q37 Budget UPH120_2line Rev1d9_LH Q22 work book  7 2" xfId="10928"/>
    <cellStyle name="___LH P62 Document RI-8-T12 Rev_18 03-06   Tang yong sheng_Q37ProcessUPH180May3Rev1d0_Q37 Budget UPH120_2line Rev1d9_LH Q22 work book  8" xfId="10929"/>
    <cellStyle name="___LH P62 Document RI-8-T12 Rev_18 03-06   Tang yong sheng_Q37ProcessUPH180May3Rev1d0_Q37 Budget UPH120_2line Rev1d9_LH Q22 work book  8 2" xfId="10930"/>
    <cellStyle name="___LH P62 Document RI-8-T12 Rev_18 03-06   Tang yong sheng_Q37ProcessUPH180May3Rev1d0_Q37 Budget UPH120_2line Rev1d9_LH Q22 work book  9" xfId="10931"/>
    <cellStyle name="___LH P62 Document RI-8-T12 Rev_18 03-06   Tang yong sheng_Q37ProcessUPH180May3Rev1d0_Q37 Budget UPH120_2line Rev1d9_LH Q77 Readiness v1.4.8" xfId="10932"/>
    <cellStyle name="___LH P62 Document RI-8-T12 Rev_18 03-06   Tang yong sheng_Q37ProcessUPH180May3Rev1d0_Q37 Budget UPH120_2line Rev1d9_LH Q77 Readiness v1.4.8 2" xfId="10933"/>
    <cellStyle name="___LH P62 Document RI-8-T12 Rev_18 03-06   Tang yong sheng_Q37ProcessUPH180May3Rev1d0_Q37 Budget UPH120_2line Rev1d9_LH Q77 Readiness v1.4.8 2 2" xfId="10934"/>
    <cellStyle name="___LH P62 Document RI-8-T12 Rev_18 03-06   Tang yong sheng_Q37ProcessUPH180May3Rev1d0_Q37 Budget UPH120_2line Rev1d9_LH Q77 Readiness v1.4.8 3" xfId="10935"/>
    <cellStyle name="___LH P62 Document RI-8-T12 Rev_18 03-06   Tang yong sheng_Q37ProcessUPH180May3Rev1d0_Q37 Budget UPH120_2line Rev1d9_LH Q77 Readiness v1.4.8 3 2" xfId="10936"/>
    <cellStyle name="___LH P62 Document RI-8-T12 Rev_18 03-06   Tang yong sheng_Q37ProcessUPH180May3Rev1d0_Q37 Budget UPH120_2line Rev1d9_LH Q77 Readiness v1.4.8 4" xfId="10937"/>
    <cellStyle name="___LH P62 Document RI-8-T12 Rev_18 03-06   Tang yong sheng_Q37ProcessUPH180May3Rev1d0_Q37 Budget UPH120_2line Rev1d9_LH Q77 Readiness v1.4.8 4 2" xfId="10938"/>
    <cellStyle name="___LH P62 Document RI-8-T12 Rev_18 03-06   Tang yong sheng_Q37ProcessUPH180May3Rev1d0_Q37 Budget UPH120_2line Rev1d9_LH Q77 Readiness v1.4.8 5" xfId="10939"/>
    <cellStyle name="___LH P62 Document RI-8-T12 Rev_18 03-06   Tang yong sheng_Q37ProcessUPH180May3Rev1d0_Q37 Budget UPH120_2line Rev1d9_LH Q77 Readiness v1.4.8 5 2" xfId="10940"/>
    <cellStyle name="___LH P62 Document RI-8-T12 Rev_18 03-06   Tang yong sheng_Q37ProcessUPH180May3Rev1d0_Q37 Budget UPH120_2line Rev1d9_LH Q77 Readiness v1.4.8 6" xfId="10941"/>
    <cellStyle name="___LH P62 Document RI-8-T12 Rev_18 03-06   Tang yong sheng_Q37ProcessUPH180May3Rev1d0_Q37 Budget UPH120_2line Rev1d9_LH Q77 Readiness v1.4.8 6 2" xfId="10942"/>
    <cellStyle name="___LH P62 Document RI-8-T12 Rev_18 03-06   Tang yong sheng_Q37ProcessUPH180May3Rev1d0_Q37 Budget UPH120_2line Rev1d9_LH Q77 Readiness v1.4.8 7" xfId="10943"/>
    <cellStyle name="___LH P62 Document RI-8-T12 Rev_18 03-06   Tang yong sheng_Q37ProcessUPH180May3Rev1d0_Q37 Budget UPH120_2line Rev1d9_LH Q77 Readiness v1.4.8 7 2" xfId="10944"/>
    <cellStyle name="___LH P62 Document RI-8-T12 Rev_18 03-06   Tang yong sheng_Q37ProcessUPH180May3Rev1d0_Q37 Budget UPH120_2line Rev1d9_LH Q77 Readiness v1.4.8 8" xfId="10945"/>
    <cellStyle name="___LH P62 Document RI-8-T12 Rev_18 03-06   Tang yong sheng_Q37ProcessUPH180May3Rev1d0_Q37 Budget UPH120_2line Rev1d9_LH Q77 Readiness v1.4.8 8 2" xfId="10946"/>
    <cellStyle name="___LH P62 Document RI-8-T12 Rev_18 03-06   Tang yong sheng_Q37ProcessUPH180May3Rev1d0_Q37 Budget UPH120_2line Rev1d9_LH Q77 Readiness v1.4.8 9" xfId="10947"/>
    <cellStyle name="___LH P62 Document RI-8-T12 Rev_18 03-06   Tang yong sheng_Q37ProcessUPH180May3Rev1d0_Q37 Budget UPH120_2line Rev2d3" xfId="10948"/>
    <cellStyle name="___LH P62 Document RI-8-T12 Rev_18 03-06   Tang yong sheng_Q37ProcessUPH180May3Rev1d0_Q37 Budget UPH120_2line Rev2d3 2" xfId="10949"/>
    <cellStyle name="___LH P62 Document RI-8-T12 Rev_18 03-06   Tang yong sheng_Q37ProcessUPH180May3Rev1d0_Q37 Budget UPH120_2line Rev2d3 2 2" xfId="10950"/>
    <cellStyle name="___LH P62 Document RI-8-T12 Rev_18 03-06   Tang yong sheng_Q37ProcessUPH180May3Rev1d0_Q37 Budget UPH120_2line Rev2d3 3" xfId="10951"/>
    <cellStyle name="___LH P62 Document RI-8-T12 Rev_18 03-06   Tang yong sheng_Q37ProcessUPH180May3Rev1d0_Q37 Budget UPH120_2line Rev2d3 3 2" xfId="10952"/>
    <cellStyle name="___LH P62 Document RI-8-T12 Rev_18 03-06   Tang yong sheng_Q37ProcessUPH180May3Rev1d0_Q37 Budget UPH120_2line Rev2d3 4" xfId="10953"/>
    <cellStyle name="___LH P62 Document RI-8-T12 Rev_18 03-06   Tang yong sheng_Q37ProcessUPH180May3Rev1d0_Q37 Budget UPH120_2line Rev2d3 4 2" xfId="10954"/>
    <cellStyle name="___LH P62 Document RI-8-T12 Rev_18 03-06   Tang yong sheng_Q37ProcessUPH180May3Rev1d0_Q37 Budget UPH120_2line Rev2d3 5" xfId="10955"/>
    <cellStyle name="___LH P62 Document RI-8-T12 Rev_18 03-06   Tang yong sheng_Q37ProcessUPH180May3Rev1d0_Q37 Budget UPH120_2line Rev2d3 5 2" xfId="10956"/>
    <cellStyle name="___LH P62 Document RI-8-T12 Rev_18 03-06   Tang yong sheng_Q37ProcessUPH180May3Rev1d0_Q37 Budget UPH120_2line Rev2d3 6" xfId="10957"/>
    <cellStyle name="___LH P62 Document RI-8-T12 Rev_18 03-06   Tang yong sheng_Q37ProcessUPH180May3Rev1d0_Q37 Budget UPH120_2line Rev2d3 6 2" xfId="10958"/>
    <cellStyle name="___LH P62 Document RI-8-T12 Rev_18 03-06   Tang yong sheng_Q37ProcessUPH180May3Rev1d0_Q37 Budget UPH120_2line Rev2d3 7" xfId="10959"/>
    <cellStyle name="___LH P62 Document RI-8-T12 Rev_18 03-06   Tang yong sheng_Q37ProcessUPH180May3Rev1d0_Q37 Budget UPH120_2line Rev2d3 7 2" xfId="10960"/>
    <cellStyle name="___LH P62 Document RI-8-T12 Rev_18 03-06   Tang yong sheng_Q37ProcessUPH180May3Rev1d0_Q37 Budget UPH120_2line Rev2d3 8" xfId="10961"/>
    <cellStyle name="___LH P62 Document RI-8-T12 Rev_18 03-06   Tang yong sheng_Q37ProcessUPH180May3Rev1d0_Q37 Budget UPH120_2line Rev2d3 8 2" xfId="10962"/>
    <cellStyle name="___LH P62 Document RI-8-T12 Rev_18 03-06   Tang yong sheng_Q37ProcessUPH180May3Rev1d0_Q37 Budget UPH120_2line Rev2d3 9" xfId="10963"/>
    <cellStyle name="___LH P62 Document RI-8-T12 Rev_18 03-06   Tang yong sheng_Q37ProcessUPH180May3Rev1d0_Q37 Budget UPH120_2line Rev2d5" xfId="10964"/>
    <cellStyle name="___LH P62 Document RI-8-T12 Rev_18 03-06   Tang yong sheng_Q37ProcessUPH180May3Rev1d0_Q37 Budget UPH120_2line Rev2d5 2" xfId="10965"/>
    <cellStyle name="___LH P62 Document RI-8-T12 Rev_18 03-06   Tang yong sheng_Q37ProcessUPH180May3Rev1d0_Q37 Budget UPH120_2line Rev2d5 2 2" xfId="10966"/>
    <cellStyle name="___LH P62 Document RI-8-T12 Rev_18 03-06   Tang yong sheng_Q37ProcessUPH180May3Rev1d0_Q37 Budget UPH120_2line Rev2d5 3" xfId="10967"/>
    <cellStyle name="___LH P62 Document RI-8-T12 Rev_18 03-06   Tang yong sheng_Q37ProcessUPH180May3Rev1d0_Q37 Budget UPH120_2line Rev2d5 3 2" xfId="10968"/>
    <cellStyle name="___LH P62 Document RI-8-T12 Rev_18 03-06   Tang yong sheng_Q37ProcessUPH180May3Rev1d0_Q37 Budget UPH120_2line Rev2d5 4" xfId="10969"/>
    <cellStyle name="___LH P62 Document RI-8-T12 Rev_18 03-06   Tang yong sheng_Q37ProcessUPH180May3Rev1d0_Q37 Budget UPH120_2line Rev2d5 4 2" xfId="10970"/>
    <cellStyle name="___LH P62 Document RI-8-T12 Rev_18 03-06   Tang yong sheng_Q37ProcessUPH180May3Rev1d0_Q37 Budget UPH120_2line Rev2d5 5" xfId="10971"/>
    <cellStyle name="___LH P62 Document RI-8-T12 Rev_18 03-06   Tang yong sheng_Q37ProcessUPH180May3Rev1d0_Q37 Budget UPH120_2line Rev2d5 5 2" xfId="10972"/>
    <cellStyle name="___LH P62 Document RI-8-T12 Rev_18 03-06   Tang yong sheng_Q37ProcessUPH180May3Rev1d0_Q37 Budget UPH120_2line Rev2d5 6" xfId="10973"/>
    <cellStyle name="___LH P62 Document RI-8-T12 Rev_18 03-06   Tang yong sheng_Q37ProcessUPH180May3Rev1d0_Q37 Budget UPH120_2line Rev2d5 6 2" xfId="10974"/>
    <cellStyle name="___LH P62 Document RI-8-T12 Rev_18 03-06   Tang yong sheng_Q37ProcessUPH180May3Rev1d0_Q37 Budget UPH120_2line Rev2d5 7" xfId="10975"/>
    <cellStyle name="___LH P62 Document RI-8-T12 Rev_18 03-06   Tang yong sheng_Q37ProcessUPH180May3Rev1d0_Q37 Budget UPH120_2line Rev2d5 7 2" xfId="10976"/>
    <cellStyle name="___LH P62 Document RI-8-T12 Rev_18 03-06   Tang yong sheng_Q37ProcessUPH180May3Rev1d0_Q37 Budget UPH120_2line Rev2d5 8" xfId="10977"/>
    <cellStyle name="___LH P62 Document RI-8-T12 Rev_18 03-06   Tang yong sheng_Q37ProcessUPH180May3Rev1d0_Q37 Budget UPH120_2line Rev2d5 8 2" xfId="10978"/>
    <cellStyle name="___LH P62 Document RI-8-T12 Rev_18 03-06   Tang yong sheng_Q37ProcessUPH180May3Rev1d0_Q37 Budget UPH120_2line Rev2d5 9" xfId="10979"/>
    <cellStyle name="___LH P62 Document RI-8-T12 Rev_18 03-06   Tang yong sheng_Q37ReworkProcessUPH50Rev1d0" xfId="10980"/>
    <cellStyle name="___LH P62 Document RI-8-T12 Rev_18 03-06   Tang yong sheng_Q37ReworkProcessUPH50Rev1d0 2" xfId="10981"/>
    <cellStyle name="___LH P62 Document RI-8-T12 Rev_18 03-06   Tang yong sheng_Q37ReworkProcessUPH50Rev1d0 2 2" xfId="10982"/>
    <cellStyle name="___LH P62 Document RI-8-T12 Rev_18 03-06   Tang yong sheng_Q37ReworkProcessUPH50Rev1d0 3" xfId="10983"/>
    <cellStyle name="___LH P62 Document RI-8-T12 Rev_18 03-06   Tang yong sheng_Q37ReworkProcessUPH50Rev1d0 3 2" xfId="10984"/>
    <cellStyle name="___LH P62 Document RI-8-T12 Rev_18 03-06   Tang yong sheng_Q37ReworkProcessUPH50Rev1d0 4" xfId="10985"/>
    <cellStyle name="___LH P62 Document RI-8-T12 Rev_18 03-06   Tang yong sheng_Q37ReworkProcessUPH50Rev1d0 4 2" xfId="10986"/>
    <cellStyle name="___LH P62 Document RI-8-T12 Rev_18 03-06   Tang yong sheng_Q37ReworkProcessUPH50Rev1d0 5" xfId="10987"/>
    <cellStyle name="___LH P62 Document RI-8-T12 Rev_18 03-06   Tang yong sheng_Q37ReworkProcessUPH50Rev1d0 5 2" xfId="10988"/>
    <cellStyle name="___LH P62 Document RI-8-T12 Rev_18 03-06   Tang yong sheng_Q37ReworkProcessUPH50Rev1d0 6" xfId="10989"/>
    <cellStyle name="___LH P62 Document RI-8-T12 Rev_18 03-06   Tang yong sheng_Q37ReworkProcessUPH50Rev1d0 6 2" xfId="10990"/>
    <cellStyle name="___LH P62 Document RI-8-T12 Rev_18 03-06   Tang yong sheng_Q37ReworkProcessUPH50Rev1d0 7" xfId="10991"/>
    <cellStyle name="___LH P62 Document RI-8-T12 Rev_18 03-06   Tang yong sheng_Q37ReworkProcessUPH50Rev1d0 7 2" xfId="10992"/>
    <cellStyle name="___LH P62 Document RI-8-T12 Rev_18 03-06   Tang yong sheng_Q37ReworkProcessUPH50Rev1d0 8" xfId="10993"/>
    <cellStyle name="___LH P62 Document RI-8-T12 Rev_18 03-06   Tang yong sheng_Q37ReworkProcessUPH50Rev1d0 8 2" xfId="10994"/>
    <cellStyle name="___LH P62 Document RI-8-T12 Rev_18 03-06   Tang yong sheng_Q37ReworkProcessUPH50Rev1d0 9" xfId="10995"/>
    <cellStyle name="___LH P62 Document RI-8-T12 Rev_18 03-06   Tang yong sheng_Q37ReworkProcessUPH50Rev1d0_LH Q22 work book " xfId="10996"/>
    <cellStyle name="___LH P62 Document RI-8-T12 Rev_18 03-06   Tang yong sheng_Q37ReworkProcessUPH50Rev1d0_LH Q22 work book  2" xfId="10997"/>
    <cellStyle name="___LH P62 Document RI-8-T12 Rev_18 03-06   Tang yong sheng_Q37ReworkProcessUPH50Rev1d0_LH Q22 work book  2 2" xfId="10998"/>
    <cellStyle name="___LH P62 Document RI-8-T12 Rev_18 03-06   Tang yong sheng_Q37ReworkProcessUPH50Rev1d0_LH Q22 work book  3" xfId="10999"/>
    <cellStyle name="___LH P62 Document RI-8-T12 Rev_18 03-06   Tang yong sheng_Q37ReworkProcessUPH50Rev1d0_LH Q22 work book  3 2" xfId="11000"/>
    <cellStyle name="___LH P62 Document RI-8-T12 Rev_18 03-06   Tang yong sheng_Q37ReworkProcessUPH50Rev1d0_LH Q22 work book  4" xfId="11001"/>
    <cellStyle name="___LH P62 Document RI-8-T12 Rev_18 03-06   Tang yong sheng_Q37ReworkProcessUPH50Rev1d0_LH Q22 work book  4 2" xfId="11002"/>
    <cellStyle name="___LH P62 Document RI-8-T12 Rev_18 03-06   Tang yong sheng_Q37ReworkProcessUPH50Rev1d0_LH Q22 work book  5" xfId="11003"/>
    <cellStyle name="___LH P62 Document RI-8-T12 Rev_18 03-06   Tang yong sheng_Q37ReworkProcessUPH50Rev1d0_LH Q22 work book  5 2" xfId="11004"/>
    <cellStyle name="___LH P62 Document RI-8-T12 Rev_18 03-06   Tang yong sheng_Q37ReworkProcessUPH50Rev1d0_LH Q22 work book  6" xfId="11005"/>
    <cellStyle name="___LH P62 Document RI-8-T12 Rev_18 03-06   Tang yong sheng_Q37ReworkProcessUPH50Rev1d0_LH Q22 work book  6 2" xfId="11006"/>
    <cellStyle name="___LH P62 Document RI-8-T12 Rev_18 03-06   Tang yong sheng_Q37ReworkProcessUPH50Rev1d0_LH Q22 work book  7" xfId="11007"/>
    <cellStyle name="___LH P62 Document RI-8-T12 Rev_18 03-06   Tang yong sheng_Q37ReworkProcessUPH50Rev1d0_LH Q22 work book  7 2" xfId="11008"/>
    <cellStyle name="___LH P62 Document RI-8-T12 Rev_18 03-06   Tang yong sheng_Q37ReworkProcessUPH50Rev1d0_LH Q22 work book  8" xfId="11009"/>
    <cellStyle name="___LH P62 Document RI-8-T12 Rev_18 03-06   Tang yong sheng_Q37ReworkProcessUPH50Rev1d0_LH Q22 work book  8 2" xfId="11010"/>
    <cellStyle name="___LH P62 Document RI-8-T12 Rev_18 03-06   Tang yong sheng_Q37ReworkProcessUPH50Rev1d0_LH Q22 work book  9" xfId="11011"/>
    <cellStyle name="___LH P62 Document RI-8-T12 Rev_18 03-06   Tang yong sheng_Q37ReworkProcessUPH50Rev1d0_LH Q77 Readiness v1.4.8" xfId="11012"/>
    <cellStyle name="___LH P62 Document RI-8-T12 Rev_18 03-06   Tang yong sheng_Q37ReworkProcessUPH50Rev1d0_LH Q77 Readiness v1.4.8 2" xfId="11013"/>
    <cellStyle name="___LH P62 Document RI-8-T12 Rev_18 03-06   Tang yong sheng_Q37ReworkProcessUPH50Rev1d0_LH Q77 Readiness v1.4.8 2 2" xfId="11014"/>
    <cellStyle name="___LH P62 Document RI-8-T12 Rev_18 03-06   Tang yong sheng_Q37ReworkProcessUPH50Rev1d0_LH Q77 Readiness v1.4.8 3" xfId="11015"/>
    <cellStyle name="___LH P62 Document RI-8-T12 Rev_18 03-06   Tang yong sheng_Q37ReworkProcessUPH50Rev1d0_LH Q77 Readiness v1.4.8 3 2" xfId="11016"/>
    <cellStyle name="___LH P62 Document RI-8-T12 Rev_18 03-06   Tang yong sheng_Q37ReworkProcessUPH50Rev1d0_LH Q77 Readiness v1.4.8 4" xfId="11017"/>
    <cellStyle name="___LH P62 Document RI-8-T12 Rev_18 03-06   Tang yong sheng_Q37ReworkProcessUPH50Rev1d0_LH Q77 Readiness v1.4.8 4 2" xfId="11018"/>
    <cellStyle name="___LH P62 Document RI-8-T12 Rev_18 03-06   Tang yong sheng_Q37ReworkProcessUPH50Rev1d0_LH Q77 Readiness v1.4.8 5" xfId="11019"/>
    <cellStyle name="___LH P62 Document RI-8-T12 Rev_18 03-06   Tang yong sheng_Q37ReworkProcessUPH50Rev1d0_LH Q77 Readiness v1.4.8 5 2" xfId="11020"/>
    <cellStyle name="___LH P62 Document RI-8-T12 Rev_18 03-06   Tang yong sheng_Q37ReworkProcessUPH50Rev1d0_LH Q77 Readiness v1.4.8 6" xfId="11021"/>
    <cellStyle name="___LH P62 Document RI-8-T12 Rev_18 03-06   Tang yong sheng_Q37ReworkProcessUPH50Rev1d0_LH Q77 Readiness v1.4.8 6 2" xfId="11022"/>
    <cellStyle name="___LH P62 Document RI-8-T12 Rev_18 03-06   Tang yong sheng_Q37ReworkProcessUPH50Rev1d0_LH Q77 Readiness v1.4.8 7" xfId="11023"/>
    <cellStyle name="___LH P62 Document RI-8-T12 Rev_18 03-06   Tang yong sheng_Q37ReworkProcessUPH50Rev1d0_LH Q77 Readiness v1.4.8 7 2" xfId="11024"/>
    <cellStyle name="___LH P62 Document RI-8-T12 Rev_18 03-06   Tang yong sheng_Q37ReworkProcessUPH50Rev1d0_LH Q77 Readiness v1.4.8 8" xfId="11025"/>
    <cellStyle name="___LH P62 Document RI-8-T12 Rev_18 03-06   Tang yong sheng_Q37ReworkProcessUPH50Rev1d0_LH Q77 Readiness v1.4.8 8 2" xfId="11026"/>
    <cellStyle name="___LH P62 Document RI-8-T12 Rev_18 03-06   Tang yong sheng_Q37ReworkProcessUPH50Rev1d0_LH Q77 Readiness v1.4.8 9" xfId="11027"/>
    <cellStyle name="___LH P62 Document RI-8-T12 Rev_18 03-06   Tang yong sheng_Q37ReworkProcessUPH50Rev1d0_Q37 Budget UPH120_2line Rev1d9" xfId="11028"/>
    <cellStyle name="___LH P62 Document RI-8-T12 Rev_18 03-06   Tang yong sheng_Q37ReworkProcessUPH50Rev1d0_Q37 Budget UPH120_2line Rev1d9 2" xfId="11029"/>
    <cellStyle name="___LH P62 Document RI-8-T12 Rev_18 03-06   Tang yong sheng_Q37ReworkProcessUPH50Rev1d0_Q37 Budget UPH120_2line Rev1d9 2 2" xfId="11030"/>
    <cellStyle name="___LH P62 Document RI-8-T12 Rev_18 03-06   Tang yong sheng_Q37ReworkProcessUPH50Rev1d0_Q37 Budget UPH120_2line Rev1d9 3" xfId="11031"/>
    <cellStyle name="___LH P62 Document RI-8-T12 Rev_18 03-06   Tang yong sheng_Q37ReworkProcessUPH50Rev1d0_Q37 Budget UPH120_2line Rev1d9 3 2" xfId="11032"/>
    <cellStyle name="___LH P62 Document RI-8-T12 Rev_18 03-06   Tang yong sheng_Q37ReworkProcessUPH50Rev1d0_Q37 Budget UPH120_2line Rev1d9 4" xfId="11033"/>
    <cellStyle name="___LH P62 Document RI-8-T12 Rev_18 03-06   Tang yong sheng_Q37ReworkProcessUPH50Rev1d0_Q37 Budget UPH120_2line Rev1d9 4 2" xfId="11034"/>
    <cellStyle name="___LH P62 Document RI-8-T12 Rev_18 03-06   Tang yong sheng_Q37ReworkProcessUPH50Rev1d0_Q37 Budget UPH120_2line Rev1d9 5" xfId="11035"/>
    <cellStyle name="___LH P62 Document RI-8-T12 Rev_18 03-06   Tang yong sheng_Q37ReworkProcessUPH50Rev1d0_Q37 Budget UPH120_2line Rev1d9 5 2" xfId="11036"/>
    <cellStyle name="___LH P62 Document RI-8-T12 Rev_18 03-06   Tang yong sheng_Q37ReworkProcessUPH50Rev1d0_Q37 Budget UPH120_2line Rev1d9 6" xfId="11037"/>
    <cellStyle name="___LH P62 Document RI-8-T12 Rev_18 03-06   Tang yong sheng_Q37ReworkProcessUPH50Rev1d0_Q37 Budget UPH120_2line Rev1d9 6 2" xfId="11038"/>
    <cellStyle name="___LH P62 Document RI-8-T12 Rev_18 03-06   Tang yong sheng_Q37ReworkProcessUPH50Rev1d0_Q37 Budget UPH120_2line Rev1d9 7" xfId="11039"/>
    <cellStyle name="___LH P62 Document RI-8-T12 Rev_18 03-06   Tang yong sheng_Q37ReworkProcessUPH50Rev1d0_Q37 Budget UPH120_2line Rev1d9 7 2" xfId="11040"/>
    <cellStyle name="___LH P62 Document RI-8-T12 Rev_18 03-06   Tang yong sheng_Q37ReworkProcessUPH50Rev1d0_Q37 Budget UPH120_2line Rev1d9 8" xfId="11041"/>
    <cellStyle name="___LH P62 Document RI-8-T12 Rev_18 03-06   Tang yong sheng_Q37ReworkProcessUPH50Rev1d0_Q37 Budget UPH120_2line Rev1d9 8 2" xfId="11042"/>
    <cellStyle name="___LH P62 Document RI-8-T12 Rev_18 03-06   Tang yong sheng_Q37ReworkProcessUPH50Rev1d0_Q37 Budget UPH120_2line Rev1d9 9" xfId="11043"/>
    <cellStyle name="___LH P62 Document RI-8-T12 Rev_18 03-06   Tang yong sheng_Q37ReworkProcessUPH50Rev1d0_Q37 Budget UPH120_2line Rev1d9_LH Q22 work book " xfId="11044"/>
    <cellStyle name="___LH P62 Document RI-8-T12 Rev_18 03-06   Tang yong sheng_Q37ReworkProcessUPH50Rev1d0_Q37 Budget UPH120_2line Rev1d9_LH Q22 work book  2" xfId="11045"/>
    <cellStyle name="___LH P62 Document RI-8-T12 Rev_18 03-06   Tang yong sheng_Q37ReworkProcessUPH50Rev1d0_Q37 Budget UPH120_2line Rev1d9_LH Q22 work book  2 2" xfId="11046"/>
    <cellStyle name="___LH P62 Document RI-8-T12 Rev_18 03-06   Tang yong sheng_Q37ReworkProcessUPH50Rev1d0_Q37 Budget UPH120_2line Rev1d9_LH Q22 work book  3" xfId="11047"/>
    <cellStyle name="___LH P62 Document RI-8-T12 Rev_18 03-06   Tang yong sheng_Q37ReworkProcessUPH50Rev1d0_Q37 Budget UPH120_2line Rev1d9_LH Q22 work book  3 2" xfId="11048"/>
    <cellStyle name="___LH P62 Document RI-8-T12 Rev_18 03-06   Tang yong sheng_Q37ReworkProcessUPH50Rev1d0_Q37 Budget UPH120_2line Rev1d9_LH Q22 work book  4" xfId="11049"/>
    <cellStyle name="___LH P62 Document RI-8-T12 Rev_18 03-06   Tang yong sheng_Q37ReworkProcessUPH50Rev1d0_Q37 Budget UPH120_2line Rev1d9_LH Q22 work book  4 2" xfId="11050"/>
    <cellStyle name="___LH P62 Document RI-8-T12 Rev_18 03-06   Tang yong sheng_Q37ReworkProcessUPH50Rev1d0_Q37 Budget UPH120_2line Rev1d9_LH Q22 work book  5" xfId="11051"/>
    <cellStyle name="___LH P62 Document RI-8-T12 Rev_18 03-06   Tang yong sheng_Q37ReworkProcessUPH50Rev1d0_Q37 Budget UPH120_2line Rev1d9_LH Q22 work book  5 2" xfId="11052"/>
    <cellStyle name="___LH P62 Document RI-8-T12 Rev_18 03-06   Tang yong sheng_Q37ReworkProcessUPH50Rev1d0_Q37 Budget UPH120_2line Rev1d9_LH Q22 work book  6" xfId="11053"/>
    <cellStyle name="___LH P62 Document RI-8-T12 Rev_18 03-06   Tang yong sheng_Q37ReworkProcessUPH50Rev1d0_Q37 Budget UPH120_2line Rev1d9_LH Q22 work book  6 2" xfId="11054"/>
    <cellStyle name="___LH P62 Document RI-8-T12 Rev_18 03-06   Tang yong sheng_Q37ReworkProcessUPH50Rev1d0_Q37 Budget UPH120_2line Rev1d9_LH Q22 work book  7" xfId="11055"/>
    <cellStyle name="___LH P62 Document RI-8-T12 Rev_18 03-06   Tang yong sheng_Q37ReworkProcessUPH50Rev1d0_Q37 Budget UPH120_2line Rev1d9_LH Q22 work book  7 2" xfId="11056"/>
    <cellStyle name="___LH P62 Document RI-8-T12 Rev_18 03-06   Tang yong sheng_Q37ReworkProcessUPH50Rev1d0_Q37 Budget UPH120_2line Rev1d9_LH Q22 work book  8" xfId="11057"/>
    <cellStyle name="___LH P62 Document RI-8-T12 Rev_18 03-06   Tang yong sheng_Q37ReworkProcessUPH50Rev1d0_Q37 Budget UPH120_2line Rev1d9_LH Q22 work book  8 2" xfId="11058"/>
    <cellStyle name="___LH P62 Document RI-8-T12 Rev_18 03-06   Tang yong sheng_Q37ReworkProcessUPH50Rev1d0_Q37 Budget UPH120_2line Rev1d9_LH Q22 work book  9" xfId="11059"/>
    <cellStyle name="___LH P62 Document RI-8-T12 Rev_18 03-06   Tang yong sheng_Q37ReworkProcessUPH50Rev1d0_Q37 Budget UPH120_2line Rev1d9_LH Q77 Readiness v1.4.8" xfId="11060"/>
    <cellStyle name="___LH P62 Document RI-8-T12 Rev_18 03-06   Tang yong sheng_Q37ReworkProcessUPH50Rev1d0_Q37 Budget UPH120_2line Rev1d9_LH Q77 Readiness v1.4.8 2" xfId="11061"/>
    <cellStyle name="___LH P62 Document RI-8-T12 Rev_18 03-06   Tang yong sheng_Q37ReworkProcessUPH50Rev1d0_Q37 Budget UPH120_2line Rev1d9_LH Q77 Readiness v1.4.8 2 2" xfId="11062"/>
    <cellStyle name="___LH P62 Document RI-8-T12 Rev_18 03-06   Tang yong sheng_Q37ReworkProcessUPH50Rev1d0_Q37 Budget UPH120_2line Rev1d9_LH Q77 Readiness v1.4.8 3" xfId="11063"/>
    <cellStyle name="___LH P62 Document RI-8-T12 Rev_18 03-06   Tang yong sheng_Q37ReworkProcessUPH50Rev1d0_Q37 Budget UPH120_2line Rev1d9_LH Q77 Readiness v1.4.8 3 2" xfId="11064"/>
    <cellStyle name="___LH P62 Document RI-8-T12 Rev_18 03-06   Tang yong sheng_Q37ReworkProcessUPH50Rev1d0_Q37 Budget UPH120_2line Rev1d9_LH Q77 Readiness v1.4.8 4" xfId="11065"/>
    <cellStyle name="___LH P62 Document RI-8-T12 Rev_18 03-06   Tang yong sheng_Q37ReworkProcessUPH50Rev1d0_Q37 Budget UPH120_2line Rev1d9_LH Q77 Readiness v1.4.8 4 2" xfId="11066"/>
    <cellStyle name="___LH P62 Document RI-8-T12 Rev_18 03-06   Tang yong sheng_Q37ReworkProcessUPH50Rev1d0_Q37 Budget UPH120_2line Rev1d9_LH Q77 Readiness v1.4.8 5" xfId="11067"/>
    <cellStyle name="___LH P62 Document RI-8-T12 Rev_18 03-06   Tang yong sheng_Q37ReworkProcessUPH50Rev1d0_Q37 Budget UPH120_2line Rev1d9_LH Q77 Readiness v1.4.8 5 2" xfId="11068"/>
    <cellStyle name="___LH P62 Document RI-8-T12 Rev_18 03-06   Tang yong sheng_Q37ReworkProcessUPH50Rev1d0_Q37 Budget UPH120_2line Rev1d9_LH Q77 Readiness v1.4.8 6" xfId="11069"/>
    <cellStyle name="___LH P62 Document RI-8-T12 Rev_18 03-06   Tang yong sheng_Q37ReworkProcessUPH50Rev1d0_Q37 Budget UPH120_2line Rev1d9_LH Q77 Readiness v1.4.8 6 2" xfId="11070"/>
    <cellStyle name="___LH P62 Document RI-8-T12 Rev_18 03-06   Tang yong sheng_Q37ReworkProcessUPH50Rev1d0_Q37 Budget UPH120_2line Rev1d9_LH Q77 Readiness v1.4.8 7" xfId="11071"/>
    <cellStyle name="___LH P62 Document RI-8-T12 Rev_18 03-06   Tang yong sheng_Q37ReworkProcessUPH50Rev1d0_Q37 Budget UPH120_2line Rev1d9_LH Q77 Readiness v1.4.8 7 2" xfId="11072"/>
    <cellStyle name="___LH P62 Document RI-8-T12 Rev_18 03-06   Tang yong sheng_Q37ReworkProcessUPH50Rev1d0_Q37 Budget UPH120_2line Rev1d9_LH Q77 Readiness v1.4.8 8" xfId="11073"/>
    <cellStyle name="___LH P62 Document RI-8-T12 Rev_18 03-06   Tang yong sheng_Q37ReworkProcessUPH50Rev1d0_Q37 Budget UPH120_2line Rev1d9_LH Q77 Readiness v1.4.8 8 2" xfId="11074"/>
    <cellStyle name="___LH P62 Document RI-8-T12 Rev_18 03-06   Tang yong sheng_Q37ReworkProcessUPH50Rev1d0_Q37 Budget UPH120_2line Rev1d9_LH Q77 Readiness v1.4.8 9" xfId="11075"/>
    <cellStyle name="___LH P62 Document RI-8-T12 Rev_18 03-06   Tang yong sheng_Q37ReworkProcessUPH50Rev1d0_Q37 Budget UPH120_2line Rev2d3" xfId="11076"/>
    <cellStyle name="___LH P62 Document RI-8-T12 Rev_18 03-06   Tang yong sheng_Q37ReworkProcessUPH50Rev1d0_Q37 Budget UPH120_2line Rev2d3 2" xfId="11077"/>
    <cellStyle name="___LH P62 Document RI-8-T12 Rev_18 03-06   Tang yong sheng_Q37ReworkProcessUPH50Rev1d0_Q37 Budget UPH120_2line Rev2d3 2 2" xfId="11078"/>
    <cellStyle name="___LH P62 Document RI-8-T12 Rev_18 03-06   Tang yong sheng_Q37ReworkProcessUPH50Rev1d0_Q37 Budget UPH120_2line Rev2d3 3" xfId="11079"/>
    <cellStyle name="___LH P62 Document RI-8-T12 Rev_18 03-06   Tang yong sheng_Q37ReworkProcessUPH50Rev1d0_Q37 Budget UPH120_2line Rev2d3 3 2" xfId="11080"/>
    <cellStyle name="___LH P62 Document RI-8-T12 Rev_18 03-06   Tang yong sheng_Q37ReworkProcessUPH50Rev1d0_Q37 Budget UPH120_2line Rev2d3 4" xfId="11081"/>
    <cellStyle name="___LH P62 Document RI-8-T12 Rev_18 03-06   Tang yong sheng_Q37ReworkProcessUPH50Rev1d0_Q37 Budget UPH120_2line Rev2d3 4 2" xfId="11082"/>
    <cellStyle name="___LH P62 Document RI-8-T12 Rev_18 03-06   Tang yong sheng_Q37ReworkProcessUPH50Rev1d0_Q37 Budget UPH120_2line Rev2d3 5" xfId="11083"/>
    <cellStyle name="___LH P62 Document RI-8-T12 Rev_18 03-06   Tang yong sheng_Q37ReworkProcessUPH50Rev1d0_Q37 Budget UPH120_2line Rev2d3 5 2" xfId="11084"/>
    <cellStyle name="___LH P62 Document RI-8-T12 Rev_18 03-06   Tang yong sheng_Q37ReworkProcessUPH50Rev1d0_Q37 Budget UPH120_2line Rev2d3 6" xfId="11085"/>
    <cellStyle name="___LH P62 Document RI-8-T12 Rev_18 03-06   Tang yong sheng_Q37ReworkProcessUPH50Rev1d0_Q37 Budget UPH120_2line Rev2d3 6 2" xfId="11086"/>
    <cellStyle name="___LH P62 Document RI-8-T12 Rev_18 03-06   Tang yong sheng_Q37ReworkProcessUPH50Rev1d0_Q37 Budget UPH120_2line Rev2d3 7" xfId="11087"/>
    <cellStyle name="___LH P62 Document RI-8-T12 Rev_18 03-06   Tang yong sheng_Q37ReworkProcessUPH50Rev1d0_Q37 Budget UPH120_2line Rev2d3 7 2" xfId="11088"/>
    <cellStyle name="___LH P62 Document RI-8-T12 Rev_18 03-06   Tang yong sheng_Q37ReworkProcessUPH50Rev1d0_Q37 Budget UPH120_2line Rev2d3 8" xfId="11089"/>
    <cellStyle name="___LH P62 Document RI-8-T12 Rev_18 03-06   Tang yong sheng_Q37ReworkProcessUPH50Rev1d0_Q37 Budget UPH120_2line Rev2d3 8 2" xfId="11090"/>
    <cellStyle name="___LH P62 Document RI-8-T12 Rev_18 03-06   Tang yong sheng_Q37ReworkProcessUPH50Rev1d0_Q37 Budget UPH120_2line Rev2d3 9" xfId="11091"/>
    <cellStyle name="___LH P62 Document RI-8-T12 Rev_18 03-06   Tang yong sheng_Q37ReworkProcessUPH50Rev1d0_Q37 Budget UPH120_2line Rev2d5" xfId="11092"/>
    <cellStyle name="___LH P62 Document RI-8-T12 Rev_18 03-06   Tang yong sheng_Q37ReworkProcessUPH50Rev1d0_Q37 Budget UPH120_2line Rev2d5 2" xfId="11093"/>
    <cellStyle name="___LH P62 Document RI-8-T12 Rev_18 03-06   Tang yong sheng_Q37ReworkProcessUPH50Rev1d0_Q37 Budget UPH120_2line Rev2d5 2 2" xfId="11094"/>
    <cellStyle name="___LH P62 Document RI-8-T12 Rev_18 03-06   Tang yong sheng_Q37ReworkProcessUPH50Rev1d0_Q37 Budget UPH120_2line Rev2d5 3" xfId="11095"/>
    <cellStyle name="___LH P62 Document RI-8-T12 Rev_18 03-06   Tang yong sheng_Q37ReworkProcessUPH50Rev1d0_Q37 Budget UPH120_2line Rev2d5 3 2" xfId="11096"/>
    <cellStyle name="___LH P62 Document RI-8-T12 Rev_18 03-06   Tang yong sheng_Q37ReworkProcessUPH50Rev1d0_Q37 Budget UPH120_2line Rev2d5 4" xfId="11097"/>
    <cellStyle name="___LH P62 Document RI-8-T12 Rev_18 03-06   Tang yong sheng_Q37ReworkProcessUPH50Rev1d0_Q37 Budget UPH120_2line Rev2d5 4 2" xfId="11098"/>
    <cellStyle name="___LH P62 Document RI-8-T12 Rev_18 03-06   Tang yong sheng_Q37ReworkProcessUPH50Rev1d0_Q37 Budget UPH120_2line Rev2d5 5" xfId="11099"/>
    <cellStyle name="___LH P62 Document RI-8-T12 Rev_18 03-06   Tang yong sheng_Q37ReworkProcessUPH50Rev1d0_Q37 Budget UPH120_2line Rev2d5 5 2" xfId="11100"/>
    <cellStyle name="___LH P62 Document RI-8-T12 Rev_18 03-06   Tang yong sheng_Q37ReworkProcessUPH50Rev1d0_Q37 Budget UPH120_2line Rev2d5 6" xfId="11101"/>
    <cellStyle name="___LH P62 Document RI-8-T12 Rev_18 03-06   Tang yong sheng_Q37ReworkProcessUPH50Rev1d0_Q37 Budget UPH120_2line Rev2d5 6 2" xfId="11102"/>
    <cellStyle name="___LH P62 Document RI-8-T12 Rev_18 03-06   Tang yong sheng_Q37ReworkProcessUPH50Rev1d0_Q37 Budget UPH120_2line Rev2d5 7" xfId="11103"/>
    <cellStyle name="___LH P62 Document RI-8-T12 Rev_18 03-06   Tang yong sheng_Q37ReworkProcessUPH50Rev1d0_Q37 Budget UPH120_2line Rev2d5 7 2" xfId="11104"/>
    <cellStyle name="___LH P62 Document RI-8-T12 Rev_18 03-06   Tang yong sheng_Q37ReworkProcessUPH50Rev1d0_Q37 Budget UPH120_2line Rev2d5 8" xfId="11105"/>
    <cellStyle name="___LH P62 Document RI-8-T12 Rev_18 03-06   Tang yong sheng_Q37ReworkProcessUPH50Rev1d0_Q37 Budget UPH120_2line Rev2d5 8 2" xfId="11106"/>
    <cellStyle name="___LH P62 Document RI-8-T12 Rev_18 03-06   Tang yong sheng_Q37ReworkProcessUPH50Rev1d0_Q37 Budget UPH120_2line Rev2d5 9" xfId="11107"/>
    <cellStyle name="___LH P62 Document RI-8-T12 Rev_18 03-06   Tang yong sheng_Q37UPH180BudgetRev0d1" xfId="11108"/>
    <cellStyle name="___LH P62 Document RI-8-T12 Rev_18 03-06   Tang yong sheng_Q37UPH180BudgetRev0d1 2" xfId="11109"/>
    <cellStyle name="___LH P62 Document RI-8-T12 Rev_18 03-06   Tang yong sheng_Q37UPH180BudgetRev0d1 2 2" xfId="11110"/>
    <cellStyle name="___LH P62 Document RI-8-T12 Rev_18 03-06   Tang yong sheng_Q37UPH180BudgetRev0d1 3" xfId="11111"/>
    <cellStyle name="___LH P62 Document RI-8-T12 Rev_18 03-06   Tang yong sheng_Q37UPH180BudgetRev0d1 3 2" xfId="11112"/>
    <cellStyle name="___LH P62 Document RI-8-T12 Rev_18 03-06   Tang yong sheng_Q37UPH180BudgetRev0d1 4" xfId="11113"/>
    <cellStyle name="___LH P62 Document RI-8-T12 Rev_18 03-06   Tang yong sheng_Q37UPH180BudgetRev0d1 4 2" xfId="11114"/>
    <cellStyle name="___LH P62 Document RI-8-T12 Rev_18 03-06   Tang yong sheng_Q37UPH180BudgetRev0d1 5" xfId="11115"/>
    <cellStyle name="___LH P62 Document RI-8-T12 Rev_18 03-06   Tang yong sheng_Q37UPH180BudgetRev0d1 5 2" xfId="11116"/>
    <cellStyle name="___LH P62 Document RI-8-T12 Rev_18 03-06   Tang yong sheng_Q37UPH180BudgetRev0d1 6" xfId="11117"/>
    <cellStyle name="___LH P62 Document RI-8-T12 Rev_18 03-06   Tang yong sheng_Q37UPH180BudgetRev0d1 6 2" xfId="11118"/>
    <cellStyle name="___LH P62 Document RI-8-T12 Rev_18 03-06   Tang yong sheng_Q37UPH180BudgetRev0d1 7" xfId="11119"/>
    <cellStyle name="___LH P62 Document RI-8-T12 Rev_18 03-06   Tang yong sheng_Q37UPH180BudgetRev0d1 7 2" xfId="11120"/>
    <cellStyle name="___LH P62 Document RI-8-T12 Rev_18 03-06   Tang yong sheng_Q37UPH180BudgetRev0d1 8" xfId="11121"/>
    <cellStyle name="___LH P62 Document RI-8-T12 Rev_18 03-06   Tang yong sheng_Q37UPH180BudgetRev0d1 8 2" xfId="11122"/>
    <cellStyle name="___LH P62 Document RI-8-T12 Rev_18 03-06   Tang yong sheng_Q37UPH180BudgetRev0d1 9" xfId="11123"/>
    <cellStyle name="___LH P62 Document RI-8-T12 Rev_18 03-06   Tang yong sheng_Q37UPH180BudgetRev0d1_LH Q22 work book " xfId="11124"/>
    <cellStyle name="___LH P62 Document RI-8-T12 Rev_18 03-06   Tang yong sheng_Q37UPH180BudgetRev0d1_LH Q22 work book  2" xfId="11125"/>
    <cellStyle name="___LH P62 Document RI-8-T12 Rev_18 03-06   Tang yong sheng_Q37UPH180BudgetRev0d1_LH Q22 work book  2 2" xfId="11126"/>
    <cellStyle name="___LH P62 Document RI-8-T12 Rev_18 03-06   Tang yong sheng_Q37UPH180BudgetRev0d1_LH Q22 work book  3" xfId="11127"/>
    <cellStyle name="___LH P62 Document RI-8-T12 Rev_18 03-06   Tang yong sheng_Q37UPH180BudgetRev0d1_LH Q22 work book  3 2" xfId="11128"/>
    <cellStyle name="___LH P62 Document RI-8-T12 Rev_18 03-06   Tang yong sheng_Q37UPH180BudgetRev0d1_LH Q22 work book  4" xfId="11129"/>
    <cellStyle name="___LH P62 Document RI-8-T12 Rev_18 03-06   Tang yong sheng_Q37UPH180BudgetRev0d1_LH Q22 work book  4 2" xfId="11130"/>
    <cellStyle name="___LH P62 Document RI-8-T12 Rev_18 03-06   Tang yong sheng_Q37UPH180BudgetRev0d1_LH Q22 work book  5" xfId="11131"/>
    <cellStyle name="___LH P62 Document RI-8-T12 Rev_18 03-06   Tang yong sheng_Q37UPH180BudgetRev0d1_LH Q22 work book  5 2" xfId="11132"/>
    <cellStyle name="___LH P62 Document RI-8-T12 Rev_18 03-06   Tang yong sheng_Q37UPH180BudgetRev0d1_LH Q22 work book  6" xfId="11133"/>
    <cellStyle name="___LH P62 Document RI-8-T12 Rev_18 03-06   Tang yong sheng_Q37UPH180BudgetRev0d1_LH Q22 work book  6 2" xfId="11134"/>
    <cellStyle name="___LH P62 Document RI-8-T12 Rev_18 03-06   Tang yong sheng_Q37UPH180BudgetRev0d1_LH Q22 work book  7" xfId="11135"/>
    <cellStyle name="___LH P62 Document RI-8-T12 Rev_18 03-06   Tang yong sheng_Q37UPH180BudgetRev0d1_LH Q22 work book  7 2" xfId="11136"/>
    <cellStyle name="___LH P62 Document RI-8-T12 Rev_18 03-06   Tang yong sheng_Q37UPH180BudgetRev0d1_LH Q22 work book  8" xfId="11137"/>
    <cellStyle name="___LH P62 Document RI-8-T12 Rev_18 03-06   Tang yong sheng_Q37UPH180BudgetRev0d1_LH Q22 work book  8 2" xfId="11138"/>
    <cellStyle name="___LH P62 Document RI-8-T12 Rev_18 03-06   Tang yong sheng_Q37UPH180BudgetRev0d1_LH Q22 work book  9" xfId="11139"/>
    <cellStyle name="___LH P62 Document RI-8-T12 Rev_18 03-06   Tang yong sheng_Q37UPH180BudgetRev0d1_LH Q77 Readiness v1.4.8" xfId="11140"/>
    <cellStyle name="___LH P62 Document RI-8-T12 Rev_18 03-06   Tang yong sheng_Q37UPH180BudgetRev0d1_LH Q77 Readiness v1.4.8 2" xfId="11141"/>
    <cellStyle name="___LH P62 Document RI-8-T12 Rev_18 03-06   Tang yong sheng_Q37UPH180BudgetRev0d1_LH Q77 Readiness v1.4.8 2 2" xfId="11142"/>
    <cellStyle name="___LH P62 Document RI-8-T12 Rev_18 03-06   Tang yong sheng_Q37UPH180BudgetRev0d1_LH Q77 Readiness v1.4.8 3" xfId="11143"/>
    <cellStyle name="___LH P62 Document RI-8-T12 Rev_18 03-06   Tang yong sheng_Q37UPH180BudgetRev0d1_LH Q77 Readiness v1.4.8 3 2" xfId="11144"/>
    <cellStyle name="___LH P62 Document RI-8-T12 Rev_18 03-06   Tang yong sheng_Q37UPH180BudgetRev0d1_LH Q77 Readiness v1.4.8 4" xfId="11145"/>
    <cellStyle name="___LH P62 Document RI-8-T12 Rev_18 03-06   Tang yong sheng_Q37UPH180BudgetRev0d1_LH Q77 Readiness v1.4.8 4 2" xfId="11146"/>
    <cellStyle name="___LH P62 Document RI-8-T12 Rev_18 03-06   Tang yong sheng_Q37UPH180BudgetRev0d1_LH Q77 Readiness v1.4.8 5" xfId="11147"/>
    <cellStyle name="___LH P62 Document RI-8-T12 Rev_18 03-06   Tang yong sheng_Q37UPH180BudgetRev0d1_LH Q77 Readiness v1.4.8 5 2" xfId="11148"/>
    <cellStyle name="___LH P62 Document RI-8-T12 Rev_18 03-06   Tang yong sheng_Q37UPH180BudgetRev0d1_LH Q77 Readiness v1.4.8 6" xfId="11149"/>
    <cellStyle name="___LH P62 Document RI-8-T12 Rev_18 03-06   Tang yong sheng_Q37UPH180BudgetRev0d1_LH Q77 Readiness v1.4.8 6 2" xfId="11150"/>
    <cellStyle name="___LH P62 Document RI-8-T12 Rev_18 03-06   Tang yong sheng_Q37UPH180BudgetRev0d1_LH Q77 Readiness v1.4.8 7" xfId="11151"/>
    <cellStyle name="___LH P62 Document RI-8-T12 Rev_18 03-06   Tang yong sheng_Q37UPH180BudgetRev0d1_LH Q77 Readiness v1.4.8 7 2" xfId="11152"/>
    <cellStyle name="___LH P62 Document RI-8-T12 Rev_18 03-06   Tang yong sheng_Q37UPH180BudgetRev0d1_LH Q77 Readiness v1.4.8 8" xfId="11153"/>
    <cellStyle name="___LH P62 Document RI-8-T12 Rev_18 03-06   Tang yong sheng_Q37UPH180BudgetRev0d1_LH Q77 Readiness v1.4.8 8 2" xfId="11154"/>
    <cellStyle name="___LH P62 Document RI-8-T12 Rev_18 03-06   Tang yong sheng_Q37UPH180BudgetRev0d1_LH Q77 Readiness v1.4.8 9" xfId="11155"/>
    <cellStyle name="___LH P62 Document RI-8-T12 Rev_18 03-06   Tang yong sheng_Q37UPH180BudgetRev0d1_Q37 Budget UPH120_2line Rev1d9" xfId="11156"/>
    <cellStyle name="___LH P62 Document RI-8-T12 Rev_18 03-06   Tang yong sheng_Q37UPH180BudgetRev0d1_Q37 Budget UPH120_2line Rev1d9 2" xfId="11157"/>
    <cellStyle name="___LH P62 Document RI-8-T12 Rev_18 03-06   Tang yong sheng_Q37UPH180BudgetRev0d1_Q37 Budget UPH120_2line Rev1d9 2 2" xfId="11158"/>
    <cellStyle name="___LH P62 Document RI-8-T12 Rev_18 03-06   Tang yong sheng_Q37UPH180BudgetRev0d1_Q37 Budget UPH120_2line Rev1d9 3" xfId="11159"/>
    <cellStyle name="___LH P62 Document RI-8-T12 Rev_18 03-06   Tang yong sheng_Q37UPH180BudgetRev0d1_Q37 Budget UPH120_2line Rev1d9 3 2" xfId="11160"/>
    <cellStyle name="___LH P62 Document RI-8-T12 Rev_18 03-06   Tang yong sheng_Q37UPH180BudgetRev0d1_Q37 Budget UPH120_2line Rev1d9 4" xfId="11161"/>
    <cellStyle name="___LH P62 Document RI-8-T12 Rev_18 03-06   Tang yong sheng_Q37UPH180BudgetRev0d1_Q37 Budget UPH120_2line Rev1d9 4 2" xfId="11162"/>
    <cellStyle name="___LH P62 Document RI-8-T12 Rev_18 03-06   Tang yong sheng_Q37UPH180BudgetRev0d1_Q37 Budget UPH120_2line Rev1d9 5" xfId="11163"/>
    <cellStyle name="___LH P62 Document RI-8-T12 Rev_18 03-06   Tang yong sheng_Q37UPH180BudgetRev0d1_Q37 Budget UPH120_2line Rev1d9 5 2" xfId="11164"/>
    <cellStyle name="___LH P62 Document RI-8-T12 Rev_18 03-06   Tang yong sheng_Q37UPH180BudgetRev0d1_Q37 Budget UPH120_2line Rev1d9 6" xfId="11165"/>
    <cellStyle name="___LH P62 Document RI-8-T12 Rev_18 03-06   Tang yong sheng_Q37UPH180BudgetRev0d1_Q37 Budget UPH120_2line Rev1d9 6 2" xfId="11166"/>
    <cellStyle name="___LH P62 Document RI-8-T12 Rev_18 03-06   Tang yong sheng_Q37UPH180BudgetRev0d1_Q37 Budget UPH120_2line Rev1d9 7" xfId="11167"/>
    <cellStyle name="___LH P62 Document RI-8-T12 Rev_18 03-06   Tang yong sheng_Q37UPH180BudgetRev0d1_Q37 Budget UPH120_2line Rev1d9 7 2" xfId="11168"/>
    <cellStyle name="___LH P62 Document RI-8-T12 Rev_18 03-06   Tang yong sheng_Q37UPH180BudgetRev0d1_Q37 Budget UPH120_2line Rev1d9 8" xfId="11169"/>
    <cellStyle name="___LH P62 Document RI-8-T12 Rev_18 03-06   Tang yong sheng_Q37UPH180BudgetRev0d1_Q37 Budget UPH120_2line Rev1d9 8 2" xfId="11170"/>
    <cellStyle name="___LH P62 Document RI-8-T12 Rev_18 03-06   Tang yong sheng_Q37UPH180BudgetRev0d1_Q37 Budget UPH120_2line Rev1d9 9" xfId="11171"/>
    <cellStyle name="___LH P62 Document RI-8-T12 Rev_18 03-06   Tang yong sheng_Q37UPH180BudgetRev0d1_Q37 Budget UPH120_2line Rev1d9_LH Q22 work book " xfId="11172"/>
    <cellStyle name="___LH P62 Document RI-8-T12 Rev_18 03-06   Tang yong sheng_Q37UPH180BudgetRev0d1_Q37 Budget UPH120_2line Rev1d9_LH Q22 work book  2" xfId="11173"/>
    <cellStyle name="___LH P62 Document RI-8-T12 Rev_18 03-06   Tang yong sheng_Q37UPH180BudgetRev0d1_Q37 Budget UPH120_2line Rev1d9_LH Q22 work book  2 2" xfId="11174"/>
    <cellStyle name="___LH P62 Document RI-8-T12 Rev_18 03-06   Tang yong sheng_Q37UPH180BudgetRev0d1_Q37 Budget UPH120_2line Rev1d9_LH Q22 work book  3" xfId="11175"/>
    <cellStyle name="___LH P62 Document RI-8-T12 Rev_18 03-06   Tang yong sheng_Q37UPH180BudgetRev0d1_Q37 Budget UPH120_2line Rev1d9_LH Q22 work book  3 2" xfId="11176"/>
    <cellStyle name="___LH P62 Document RI-8-T12 Rev_18 03-06   Tang yong sheng_Q37UPH180BudgetRev0d1_Q37 Budget UPH120_2line Rev1d9_LH Q22 work book  4" xfId="11177"/>
    <cellStyle name="___LH P62 Document RI-8-T12 Rev_18 03-06   Tang yong sheng_Q37UPH180BudgetRev0d1_Q37 Budget UPH120_2line Rev1d9_LH Q22 work book  4 2" xfId="11178"/>
    <cellStyle name="___LH P62 Document RI-8-T12 Rev_18 03-06   Tang yong sheng_Q37UPH180BudgetRev0d1_Q37 Budget UPH120_2line Rev1d9_LH Q22 work book  5" xfId="11179"/>
    <cellStyle name="___LH P62 Document RI-8-T12 Rev_18 03-06   Tang yong sheng_Q37UPH180BudgetRev0d1_Q37 Budget UPH120_2line Rev1d9_LH Q22 work book  5 2" xfId="11180"/>
    <cellStyle name="___LH P62 Document RI-8-T12 Rev_18 03-06   Tang yong sheng_Q37UPH180BudgetRev0d1_Q37 Budget UPH120_2line Rev1d9_LH Q22 work book  6" xfId="11181"/>
    <cellStyle name="___LH P62 Document RI-8-T12 Rev_18 03-06   Tang yong sheng_Q37UPH180BudgetRev0d1_Q37 Budget UPH120_2line Rev1d9_LH Q22 work book  6 2" xfId="11182"/>
    <cellStyle name="___LH P62 Document RI-8-T12 Rev_18 03-06   Tang yong sheng_Q37UPH180BudgetRev0d1_Q37 Budget UPH120_2line Rev1d9_LH Q22 work book  7" xfId="11183"/>
    <cellStyle name="___LH P62 Document RI-8-T12 Rev_18 03-06   Tang yong sheng_Q37UPH180BudgetRev0d1_Q37 Budget UPH120_2line Rev1d9_LH Q22 work book  7 2" xfId="11184"/>
    <cellStyle name="___LH P62 Document RI-8-T12 Rev_18 03-06   Tang yong sheng_Q37UPH180BudgetRev0d1_Q37 Budget UPH120_2line Rev1d9_LH Q22 work book  8" xfId="11185"/>
    <cellStyle name="___LH P62 Document RI-8-T12 Rev_18 03-06   Tang yong sheng_Q37UPH180BudgetRev0d1_Q37 Budget UPH120_2line Rev1d9_LH Q22 work book  8 2" xfId="11186"/>
    <cellStyle name="___LH P62 Document RI-8-T12 Rev_18 03-06   Tang yong sheng_Q37UPH180BudgetRev0d1_Q37 Budget UPH120_2line Rev1d9_LH Q22 work book  9" xfId="11187"/>
    <cellStyle name="___LH P62 Document RI-8-T12 Rev_18 03-06   Tang yong sheng_Q37UPH180BudgetRev0d1_Q37 Budget UPH120_2line Rev1d9_LH Q77 Readiness v1.4.8" xfId="11188"/>
    <cellStyle name="___LH P62 Document RI-8-T12 Rev_18 03-06   Tang yong sheng_Q37UPH180BudgetRev0d1_Q37 Budget UPH120_2line Rev1d9_LH Q77 Readiness v1.4.8 2" xfId="11189"/>
    <cellStyle name="___LH P62 Document RI-8-T12 Rev_18 03-06   Tang yong sheng_Q37UPH180BudgetRev0d1_Q37 Budget UPH120_2line Rev1d9_LH Q77 Readiness v1.4.8 2 2" xfId="11190"/>
    <cellStyle name="___LH P62 Document RI-8-T12 Rev_18 03-06   Tang yong sheng_Q37UPH180BudgetRev0d1_Q37 Budget UPH120_2line Rev1d9_LH Q77 Readiness v1.4.8 3" xfId="11191"/>
    <cellStyle name="___LH P62 Document RI-8-T12 Rev_18 03-06   Tang yong sheng_Q37UPH180BudgetRev0d1_Q37 Budget UPH120_2line Rev1d9_LH Q77 Readiness v1.4.8 3 2" xfId="11192"/>
    <cellStyle name="___LH P62 Document RI-8-T12 Rev_18 03-06   Tang yong sheng_Q37UPH180BudgetRev0d1_Q37 Budget UPH120_2line Rev1d9_LH Q77 Readiness v1.4.8 4" xfId="11193"/>
    <cellStyle name="___LH P62 Document RI-8-T12 Rev_18 03-06   Tang yong sheng_Q37UPH180BudgetRev0d1_Q37 Budget UPH120_2line Rev1d9_LH Q77 Readiness v1.4.8 4 2" xfId="11194"/>
    <cellStyle name="___LH P62 Document RI-8-T12 Rev_18 03-06   Tang yong sheng_Q37UPH180BudgetRev0d1_Q37 Budget UPH120_2line Rev1d9_LH Q77 Readiness v1.4.8 5" xfId="11195"/>
    <cellStyle name="___LH P62 Document RI-8-T12 Rev_18 03-06   Tang yong sheng_Q37UPH180BudgetRev0d1_Q37 Budget UPH120_2line Rev1d9_LH Q77 Readiness v1.4.8 5 2" xfId="11196"/>
    <cellStyle name="___LH P62 Document RI-8-T12 Rev_18 03-06   Tang yong sheng_Q37UPH180BudgetRev0d1_Q37 Budget UPH120_2line Rev1d9_LH Q77 Readiness v1.4.8 6" xfId="11197"/>
    <cellStyle name="___LH P62 Document RI-8-T12 Rev_18 03-06   Tang yong sheng_Q37UPH180BudgetRev0d1_Q37 Budget UPH120_2line Rev1d9_LH Q77 Readiness v1.4.8 6 2" xfId="11198"/>
    <cellStyle name="___LH P62 Document RI-8-T12 Rev_18 03-06   Tang yong sheng_Q37UPH180BudgetRev0d1_Q37 Budget UPH120_2line Rev1d9_LH Q77 Readiness v1.4.8 7" xfId="11199"/>
    <cellStyle name="___LH P62 Document RI-8-T12 Rev_18 03-06   Tang yong sheng_Q37UPH180BudgetRev0d1_Q37 Budget UPH120_2line Rev1d9_LH Q77 Readiness v1.4.8 7 2" xfId="11200"/>
    <cellStyle name="___LH P62 Document RI-8-T12 Rev_18 03-06   Tang yong sheng_Q37UPH180BudgetRev0d1_Q37 Budget UPH120_2line Rev1d9_LH Q77 Readiness v1.4.8 8" xfId="11201"/>
    <cellStyle name="___LH P62 Document RI-8-T12 Rev_18 03-06   Tang yong sheng_Q37UPH180BudgetRev0d1_Q37 Budget UPH120_2line Rev1d9_LH Q77 Readiness v1.4.8 8 2" xfId="11202"/>
    <cellStyle name="___LH P62 Document RI-8-T12 Rev_18 03-06   Tang yong sheng_Q37UPH180BudgetRev0d1_Q37 Budget UPH120_2line Rev1d9_LH Q77 Readiness v1.4.8 9" xfId="11203"/>
    <cellStyle name="___LH P62 Document RI-8-T12 Rev_18 03-06   Tang yong sheng_Q37UPH180BudgetRev0d1_Q37 Budget UPH120_2line Rev2d3" xfId="11204"/>
    <cellStyle name="___LH P62 Document RI-8-T12 Rev_18 03-06   Tang yong sheng_Q37UPH180BudgetRev0d1_Q37 Budget UPH120_2line Rev2d3 2" xfId="11205"/>
    <cellStyle name="___LH P62 Document RI-8-T12 Rev_18 03-06   Tang yong sheng_Q37UPH180BudgetRev0d1_Q37 Budget UPH120_2line Rev2d3 2 2" xfId="11206"/>
    <cellStyle name="___LH P62 Document RI-8-T12 Rev_18 03-06   Tang yong sheng_Q37UPH180BudgetRev0d1_Q37 Budget UPH120_2line Rev2d3 3" xfId="11207"/>
    <cellStyle name="___LH P62 Document RI-8-T12 Rev_18 03-06   Tang yong sheng_Q37UPH180BudgetRev0d1_Q37 Budget UPH120_2line Rev2d3 3 2" xfId="11208"/>
    <cellStyle name="___LH P62 Document RI-8-T12 Rev_18 03-06   Tang yong sheng_Q37UPH180BudgetRev0d1_Q37 Budget UPH120_2line Rev2d3 4" xfId="11209"/>
    <cellStyle name="___LH P62 Document RI-8-T12 Rev_18 03-06   Tang yong sheng_Q37UPH180BudgetRev0d1_Q37 Budget UPH120_2line Rev2d3 4 2" xfId="11210"/>
    <cellStyle name="___LH P62 Document RI-8-T12 Rev_18 03-06   Tang yong sheng_Q37UPH180BudgetRev0d1_Q37 Budget UPH120_2line Rev2d3 5" xfId="11211"/>
    <cellStyle name="___LH P62 Document RI-8-T12 Rev_18 03-06   Tang yong sheng_Q37UPH180BudgetRev0d1_Q37 Budget UPH120_2line Rev2d3 5 2" xfId="11212"/>
    <cellStyle name="___LH P62 Document RI-8-T12 Rev_18 03-06   Tang yong sheng_Q37UPH180BudgetRev0d1_Q37 Budget UPH120_2line Rev2d3 6" xfId="11213"/>
    <cellStyle name="___LH P62 Document RI-8-T12 Rev_18 03-06   Tang yong sheng_Q37UPH180BudgetRev0d1_Q37 Budget UPH120_2line Rev2d3 6 2" xfId="11214"/>
    <cellStyle name="___LH P62 Document RI-8-T12 Rev_18 03-06   Tang yong sheng_Q37UPH180BudgetRev0d1_Q37 Budget UPH120_2line Rev2d3 7" xfId="11215"/>
    <cellStyle name="___LH P62 Document RI-8-T12 Rev_18 03-06   Tang yong sheng_Q37UPH180BudgetRev0d1_Q37 Budget UPH120_2line Rev2d3 7 2" xfId="11216"/>
    <cellStyle name="___LH P62 Document RI-8-T12 Rev_18 03-06   Tang yong sheng_Q37UPH180BudgetRev0d1_Q37 Budget UPH120_2line Rev2d3 8" xfId="11217"/>
    <cellStyle name="___LH P62 Document RI-8-T12 Rev_18 03-06   Tang yong sheng_Q37UPH180BudgetRev0d1_Q37 Budget UPH120_2line Rev2d3 8 2" xfId="11218"/>
    <cellStyle name="___LH P62 Document RI-8-T12 Rev_18 03-06   Tang yong sheng_Q37UPH180BudgetRev0d1_Q37 Budget UPH120_2line Rev2d3 9" xfId="11219"/>
    <cellStyle name="___LH P62 Document RI-8-T12 Rev_18 03-06   Tang yong sheng_Q37UPH180BudgetRev0d1_Q37 Budget UPH120_2line Rev2d5" xfId="11220"/>
    <cellStyle name="___LH P62 Document RI-8-T12 Rev_18 03-06   Tang yong sheng_Q37UPH180BudgetRev0d1_Q37 Budget UPH120_2line Rev2d5 2" xfId="11221"/>
    <cellStyle name="___LH P62 Document RI-8-T12 Rev_18 03-06   Tang yong sheng_Q37UPH180BudgetRev0d1_Q37 Budget UPH120_2line Rev2d5 2 2" xfId="11222"/>
    <cellStyle name="___LH P62 Document RI-8-T12 Rev_18 03-06   Tang yong sheng_Q37UPH180BudgetRev0d1_Q37 Budget UPH120_2line Rev2d5 3" xfId="11223"/>
    <cellStyle name="___LH P62 Document RI-8-T12 Rev_18 03-06   Tang yong sheng_Q37UPH180BudgetRev0d1_Q37 Budget UPH120_2line Rev2d5 3 2" xfId="11224"/>
    <cellStyle name="___LH P62 Document RI-8-T12 Rev_18 03-06   Tang yong sheng_Q37UPH180BudgetRev0d1_Q37 Budget UPH120_2line Rev2d5 4" xfId="11225"/>
    <cellStyle name="___LH P62 Document RI-8-T12 Rev_18 03-06   Tang yong sheng_Q37UPH180BudgetRev0d1_Q37 Budget UPH120_2line Rev2d5 4 2" xfId="11226"/>
    <cellStyle name="___LH P62 Document RI-8-T12 Rev_18 03-06   Tang yong sheng_Q37UPH180BudgetRev0d1_Q37 Budget UPH120_2line Rev2d5 5" xfId="11227"/>
    <cellStyle name="___LH P62 Document RI-8-T12 Rev_18 03-06   Tang yong sheng_Q37UPH180BudgetRev0d1_Q37 Budget UPH120_2line Rev2d5 5 2" xfId="11228"/>
    <cellStyle name="___LH P62 Document RI-8-T12 Rev_18 03-06   Tang yong sheng_Q37UPH180BudgetRev0d1_Q37 Budget UPH120_2line Rev2d5 6" xfId="11229"/>
    <cellStyle name="___LH P62 Document RI-8-T12 Rev_18 03-06   Tang yong sheng_Q37UPH180BudgetRev0d1_Q37 Budget UPH120_2line Rev2d5 6 2" xfId="11230"/>
    <cellStyle name="___LH P62 Document RI-8-T12 Rev_18 03-06   Tang yong sheng_Q37UPH180BudgetRev0d1_Q37 Budget UPH120_2line Rev2d5 7" xfId="11231"/>
    <cellStyle name="___LH P62 Document RI-8-T12 Rev_18 03-06   Tang yong sheng_Q37UPH180BudgetRev0d1_Q37 Budget UPH120_2line Rev2d5 7 2" xfId="11232"/>
    <cellStyle name="___LH P62 Document RI-8-T12 Rev_18 03-06   Tang yong sheng_Q37UPH180BudgetRev0d1_Q37 Budget UPH120_2line Rev2d5 8" xfId="11233"/>
    <cellStyle name="___LH P62 Document RI-8-T12 Rev_18 03-06   Tang yong sheng_Q37UPH180BudgetRev0d1_Q37 Budget UPH120_2line Rev2d5 8 2" xfId="11234"/>
    <cellStyle name="___LH P62 Document RI-8-T12 Rev_18 03-06   Tang yong sheng_Q37UPH180BudgetRev0d1_Q37 Budget UPH120_2line Rev2d5 9" xfId="11235"/>
    <cellStyle name="___LH P62 FATP Document Rev-08 12--28" xfId="11236"/>
    <cellStyle name="___LH P62 FATP Document Rev-08 12--28 2" xfId="11237"/>
    <cellStyle name="___LH P62 FATP Document Rev-08 12--28 2 2" xfId="11238"/>
    <cellStyle name="___LH P62 FATP Document Rev-08 12--28 3" xfId="11239"/>
    <cellStyle name="___LH P62 FATP Document Rev-08 12--28 3 2" xfId="11240"/>
    <cellStyle name="___LH P62 FATP Document Rev-08 12--28 4" xfId="11241"/>
    <cellStyle name="___LH P62 FATP Document Rev-08 12--28 4 2" xfId="11242"/>
    <cellStyle name="___LH P62 FATP Document Rev-08 12--28 5" xfId="11243"/>
    <cellStyle name="___LH P62 FATP Document Rev-08 12--28 5 2" xfId="11244"/>
    <cellStyle name="___LH P62 FATP Document Rev-08 12--28 6" xfId="11245"/>
    <cellStyle name="___LH P62 FATP Document Rev-08 12--28 6 2" xfId="11246"/>
    <cellStyle name="___LH P62 FATP Document Rev-08 12--28 7" xfId="11247"/>
    <cellStyle name="___LH P62 FATP Document Rev-08 12--28 7 2" xfId="11248"/>
    <cellStyle name="___LH P62 FATP Document Rev-08 12--28 8" xfId="11249"/>
    <cellStyle name="___LH P62 FATP Document Rev-08 12--28 8 2" xfId="11250"/>
    <cellStyle name="___LH P62 FATP Document Rev-08 12--28 9" xfId="11251"/>
    <cellStyle name="___LH P62 FATP Document Rev-08 12--28_EquipList ver 2.0 10-30.xls1" xfId="11252"/>
    <cellStyle name="___LH P62 FATP Document Rev-08 12--28_EquipList ver 2.0 10-30.xls1 2" xfId="11253"/>
    <cellStyle name="___LH P62 FATP Document Rev-08 12--28_EquipList ver 2.0 10-30.xls1 2 2" xfId="11254"/>
    <cellStyle name="___LH P62 FATP Document Rev-08 12--28_EquipList ver 2.0 10-30.xls1 3" xfId="11255"/>
    <cellStyle name="___LH P62 FATP Document Rev-08 12--28_EquipList ver 2.0 10-30.xls1 3 2" xfId="11256"/>
    <cellStyle name="___LH P62 FATP Document Rev-08 12--28_EquipList ver 2.0 10-30.xls1 4" xfId="11257"/>
    <cellStyle name="___LH P62 FATP Document Rev-08 12--28_EquipList ver 2.0 10-30.xls1 4 2" xfId="11258"/>
    <cellStyle name="___LH P62 FATP Document Rev-08 12--28_EquipList ver 2.0 10-30.xls1 5" xfId="11259"/>
    <cellStyle name="___LH P62 FATP Document Rev-08 12--28_EquipList ver 2.0 10-30.xls1 5 2" xfId="11260"/>
    <cellStyle name="___LH P62 FATP Document Rev-08 12--28_EquipList ver 2.0 10-30.xls1 6" xfId="11261"/>
    <cellStyle name="___LH P62 FATP Document Rev-08 12--28_EquipList ver 2.0 10-30.xls1 6 2" xfId="11262"/>
    <cellStyle name="___LH P62 FATP Document Rev-08 12--28_EquipList ver 2.0 10-30.xls1 7" xfId="11263"/>
    <cellStyle name="___LH P62 FATP Document Rev-08 12--28_EquipList ver 2.0 10-30.xls1 7 2" xfId="11264"/>
    <cellStyle name="___LH P62 FATP Document Rev-08 12--28_EquipList ver 2.0 10-30.xls1 8" xfId="11265"/>
    <cellStyle name="___LH P62 FATP Document Rev-08 12--28_EquipList ver 2.0 10-30.xls1 8 2" xfId="11266"/>
    <cellStyle name="___LH P62 FATP Document Rev-08 12--28_EquipList ver 2.0 10-30.xls1 9" xfId="11267"/>
    <cellStyle name="___LH P62 FATP Document RI-8-T12 Rev_16 02-21" xfId="11268"/>
    <cellStyle name="___LH P62 FATP Document RI-8-T12 Rev_16 02-21 2" xfId="11269"/>
    <cellStyle name="___LH P62 FATP Document RI-8-T12 Rev_16 02-21 2 2" xfId="11270"/>
    <cellStyle name="___LH P62 FATP Document RI-8-T12 Rev_16 02-21 3" xfId="11271"/>
    <cellStyle name="___LH P62 FATP Document RI-8-T12 Rev_16 02-21 3 2" xfId="11272"/>
    <cellStyle name="___LH P62 FATP Document RI-8-T12 Rev_16 02-21 4" xfId="11273"/>
    <cellStyle name="___LH P62 FATP Document RI-8-T12 Rev_16 02-21 4 2" xfId="11274"/>
    <cellStyle name="___LH P62 FATP Document RI-8-T12 Rev_16 02-21 5" xfId="11275"/>
    <cellStyle name="___LH P62 FATP Document RI-8-T12 Rev_16 02-21 5 2" xfId="11276"/>
    <cellStyle name="___LH P62 FATP Document RI-8-T12 Rev_16 02-21 6" xfId="11277"/>
    <cellStyle name="___LH P62 FATP Document RI-8-T12 Rev_16 02-21 6 2" xfId="11278"/>
    <cellStyle name="___LH P62 FATP Document RI-8-T12 Rev_16 02-21 7" xfId="11279"/>
    <cellStyle name="___LH P62 FATP Document RI-8-T12 Rev_16 02-21 7 2" xfId="11280"/>
    <cellStyle name="___LH P62 FATP Document RI-8-T12 Rev_16 02-21 8" xfId="11281"/>
    <cellStyle name="___LH P62 FATP Document RI-8-T12 Rev_16 02-21 8 2" xfId="11282"/>
    <cellStyle name="___LH P62 FATP Document RI-8-T12 Rev_16 02-21 9" xfId="11283"/>
    <cellStyle name="___LH P62 FATP Document RI-8-T12 Rev_16 02-21_Equipment List 12" xfId="11284"/>
    <cellStyle name="___LH P62 FATP Document RI-8-T12 Rev_16 02-21_Equipment List 12 2" xfId="11285"/>
    <cellStyle name="___LH P62 FATP Document RI-8-T12 Rev_16 02-21_Equipment List 12 2 2" xfId="11286"/>
    <cellStyle name="___LH P62 FATP Document RI-8-T12 Rev_16 02-21_Equipment List 12 3" xfId="11287"/>
    <cellStyle name="___LH P62 FATP Document RI-8-T12 Rev_16 02-21_Equipment List 12 3 2" xfId="11288"/>
    <cellStyle name="___LH P62 FATP Document RI-8-T12 Rev_16 02-21_Equipment List 12 4" xfId="11289"/>
    <cellStyle name="___LH P62 FATP Document RI-8-T12 Rev_16 02-21_Equipment List 12 4 2" xfId="11290"/>
    <cellStyle name="___LH P62 FATP Document RI-8-T12 Rev_16 02-21_Equipment List 12 5" xfId="11291"/>
    <cellStyle name="___LH P62 FATP Document RI-8-T12 Rev_16 02-21_Equipment List 12 5 2" xfId="11292"/>
    <cellStyle name="___LH P62 FATP Document RI-8-T12 Rev_16 02-21_Equipment List 12 6" xfId="11293"/>
    <cellStyle name="___LH P62 FATP Document RI-8-T12 Rev_16 02-21_Equipment List 12 6 2" xfId="11294"/>
    <cellStyle name="___LH P62 FATP Document RI-8-T12 Rev_16 02-21_Equipment List 12 7" xfId="11295"/>
    <cellStyle name="___LH P62 FATP Document RI-8-T12 Rev_16 02-21_Equipment List 12 7 2" xfId="11296"/>
    <cellStyle name="___LH P62 FATP Document RI-8-T12 Rev_16 02-21_Equipment List 12 8" xfId="11297"/>
    <cellStyle name="___LH P62 FATP Document RI-8-T12 Rev_16 02-21_Equipment List 12 8 2" xfId="11298"/>
    <cellStyle name="___LH P62 FATP Document RI-8-T12 Rev_16 02-21_Equipment List 12 9" xfId="11299"/>
    <cellStyle name="___LH P62 FATP Document RI-8-T12 Rev_16 02-21_Equipment List 12_LH Q22 work book " xfId="11300"/>
    <cellStyle name="___LH P62 FATP Document RI-8-T12 Rev_16 02-21_Equipment List 12_LH Q22 work book  2" xfId="11301"/>
    <cellStyle name="___LH P62 FATP Document RI-8-T12 Rev_16 02-21_Equipment List 12_LH Q22 work book  2 2" xfId="11302"/>
    <cellStyle name="___LH P62 FATP Document RI-8-T12 Rev_16 02-21_Equipment List 12_LH Q22 work book  3" xfId="11303"/>
    <cellStyle name="___LH P62 FATP Document RI-8-T12 Rev_16 02-21_Equipment List 12_LH Q22 work book  3 2" xfId="11304"/>
    <cellStyle name="___LH P62 FATP Document RI-8-T12 Rev_16 02-21_Equipment List 12_LH Q22 work book  4" xfId="11305"/>
    <cellStyle name="___LH P62 FATP Document RI-8-T12 Rev_16 02-21_Equipment List 12_LH Q22 work book  4 2" xfId="11306"/>
    <cellStyle name="___LH P62 FATP Document RI-8-T12 Rev_16 02-21_Equipment List 12_LH Q22 work book  5" xfId="11307"/>
    <cellStyle name="___LH P62 FATP Document RI-8-T12 Rev_16 02-21_Equipment List 12_LH Q22 work book  5 2" xfId="11308"/>
    <cellStyle name="___LH P62 FATP Document RI-8-T12 Rev_16 02-21_Equipment List 12_LH Q22 work book  6" xfId="11309"/>
    <cellStyle name="___LH P62 FATP Document RI-8-T12 Rev_16 02-21_Equipment List 12_LH Q22 work book  6 2" xfId="11310"/>
    <cellStyle name="___LH P62 FATP Document RI-8-T12 Rev_16 02-21_Equipment List 12_LH Q22 work book  7" xfId="11311"/>
    <cellStyle name="___LH P62 FATP Document RI-8-T12 Rev_16 02-21_Equipment List 12_LH Q22 work book  7 2" xfId="11312"/>
    <cellStyle name="___LH P62 FATP Document RI-8-T12 Rev_16 02-21_Equipment List 12_LH Q22 work book  8" xfId="11313"/>
    <cellStyle name="___LH P62 FATP Document RI-8-T12 Rev_16 02-21_Equipment List 12_LH Q22 work book  8 2" xfId="11314"/>
    <cellStyle name="___LH P62 FATP Document RI-8-T12 Rev_16 02-21_Equipment List 12_LH Q22 work book  9" xfId="11315"/>
    <cellStyle name="___LH P62 FATP Document RI-8-T12 Rev_16 02-21_Equipment List 12_LH Q77 Readiness v1.4.8" xfId="11316"/>
    <cellStyle name="___LH P62 FATP Document RI-8-T12 Rev_16 02-21_Equipment List 12_LH Q77 Readiness v1.4.8 2" xfId="11317"/>
    <cellStyle name="___LH P62 FATP Document RI-8-T12 Rev_16 02-21_Equipment List 12_LH Q77 Readiness v1.4.8 2 2" xfId="11318"/>
    <cellStyle name="___LH P62 FATP Document RI-8-T12 Rev_16 02-21_Equipment List 12_LH Q77 Readiness v1.4.8 3" xfId="11319"/>
    <cellStyle name="___LH P62 FATP Document RI-8-T12 Rev_16 02-21_Equipment List 12_LH Q77 Readiness v1.4.8 3 2" xfId="11320"/>
    <cellStyle name="___LH P62 FATP Document RI-8-T12 Rev_16 02-21_Equipment List 12_LH Q77 Readiness v1.4.8 4" xfId="11321"/>
    <cellStyle name="___LH P62 FATP Document RI-8-T12 Rev_16 02-21_Equipment List 12_LH Q77 Readiness v1.4.8 4 2" xfId="11322"/>
    <cellStyle name="___LH P62 FATP Document RI-8-T12 Rev_16 02-21_Equipment List 12_LH Q77 Readiness v1.4.8 5" xfId="11323"/>
    <cellStyle name="___LH P62 FATP Document RI-8-T12 Rev_16 02-21_Equipment List 12_LH Q77 Readiness v1.4.8 5 2" xfId="11324"/>
    <cellStyle name="___LH P62 FATP Document RI-8-T12 Rev_16 02-21_Equipment List 12_LH Q77 Readiness v1.4.8 6" xfId="11325"/>
    <cellStyle name="___LH P62 FATP Document RI-8-T12 Rev_16 02-21_Equipment List 12_LH Q77 Readiness v1.4.8 6 2" xfId="11326"/>
    <cellStyle name="___LH P62 FATP Document RI-8-T12 Rev_16 02-21_Equipment List 12_LH Q77 Readiness v1.4.8 7" xfId="11327"/>
    <cellStyle name="___LH P62 FATP Document RI-8-T12 Rev_16 02-21_Equipment List 12_LH Q77 Readiness v1.4.8 7 2" xfId="11328"/>
    <cellStyle name="___LH P62 FATP Document RI-8-T12 Rev_16 02-21_Equipment List 12_LH Q77 Readiness v1.4.8 8" xfId="11329"/>
    <cellStyle name="___LH P62 FATP Document RI-8-T12 Rev_16 02-21_Equipment List 12_LH Q77 Readiness v1.4.8 8 2" xfId="11330"/>
    <cellStyle name="___LH P62 FATP Document RI-8-T12 Rev_16 02-21_Equipment List 12_LH Q77 Readiness v1.4.8 9" xfId="11331"/>
    <cellStyle name="___LH P62 FATP Document RI-8-T12 Rev_16 02-21_Equipment List 12_Q37 Budget UPH120_2line Rev1d9" xfId="11332"/>
    <cellStyle name="___LH P62 FATP Document RI-8-T12 Rev_16 02-21_Equipment List 12_Q37 Budget UPH120_2line Rev1d9 2" xfId="11333"/>
    <cellStyle name="___LH P62 FATP Document RI-8-T12 Rev_16 02-21_Equipment List 12_Q37 Budget UPH120_2line Rev1d9 2 2" xfId="11334"/>
    <cellStyle name="___LH P62 FATP Document RI-8-T12 Rev_16 02-21_Equipment List 12_Q37 Budget UPH120_2line Rev1d9 3" xfId="11335"/>
    <cellStyle name="___LH P62 FATP Document RI-8-T12 Rev_16 02-21_Equipment List 12_Q37 Budget UPH120_2line Rev1d9 3 2" xfId="11336"/>
    <cellStyle name="___LH P62 FATP Document RI-8-T12 Rev_16 02-21_Equipment List 12_Q37 Budget UPH120_2line Rev1d9 4" xfId="11337"/>
    <cellStyle name="___LH P62 FATP Document RI-8-T12 Rev_16 02-21_Equipment List 12_Q37 Budget UPH120_2line Rev1d9 4 2" xfId="11338"/>
    <cellStyle name="___LH P62 FATP Document RI-8-T12 Rev_16 02-21_Equipment List 12_Q37 Budget UPH120_2line Rev1d9 5" xfId="11339"/>
    <cellStyle name="___LH P62 FATP Document RI-8-T12 Rev_16 02-21_Equipment List 12_Q37 Budget UPH120_2line Rev1d9 5 2" xfId="11340"/>
    <cellStyle name="___LH P62 FATP Document RI-8-T12 Rev_16 02-21_Equipment List 12_Q37 Budget UPH120_2line Rev1d9 6" xfId="11341"/>
    <cellStyle name="___LH P62 FATP Document RI-8-T12 Rev_16 02-21_Equipment List 12_Q37 Budget UPH120_2line Rev1d9 6 2" xfId="11342"/>
    <cellStyle name="___LH P62 FATP Document RI-8-T12 Rev_16 02-21_Equipment List 12_Q37 Budget UPH120_2line Rev1d9 7" xfId="11343"/>
    <cellStyle name="___LH P62 FATP Document RI-8-T12 Rev_16 02-21_Equipment List 12_Q37 Budget UPH120_2line Rev1d9 7 2" xfId="11344"/>
    <cellStyle name="___LH P62 FATP Document RI-8-T12 Rev_16 02-21_Equipment List 12_Q37 Budget UPH120_2line Rev1d9 8" xfId="11345"/>
    <cellStyle name="___LH P62 FATP Document RI-8-T12 Rev_16 02-21_Equipment List 12_Q37 Budget UPH120_2line Rev1d9 8 2" xfId="11346"/>
    <cellStyle name="___LH P62 FATP Document RI-8-T12 Rev_16 02-21_Equipment List 12_Q37 Budget UPH120_2line Rev1d9 9" xfId="11347"/>
    <cellStyle name="___LH P62 FATP Document RI-8-T12 Rev_16 02-21_Equipment List 12_Q37 Budget UPH120_2line Rev1d9_LH Q22 work book " xfId="11348"/>
    <cellStyle name="___LH P62 FATP Document RI-8-T12 Rev_16 02-21_Equipment List 12_Q37 Budget UPH120_2line Rev1d9_LH Q22 work book  2" xfId="11349"/>
    <cellStyle name="___LH P62 FATP Document RI-8-T12 Rev_16 02-21_Equipment List 12_Q37 Budget UPH120_2line Rev1d9_LH Q22 work book  2 2" xfId="11350"/>
    <cellStyle name="___LH P62 FATP Document RI-8-T12 Rev_16 02-21_Equipment List 12_Q37 Budget UPH120_2line Rev1d9_LH Q22 work book  3" xfId="11351"/>
    <cellStyle name="___LH P62 FATP Document RI-8-T12 Rev_16 02-21_Equipment List 12_Q37 Budget UPH120_2line Rev1d9_LH Q22 work book  3 2" xfId="11352"/>
    <cellStyle name="___LH P62 FATP Document RI-8-T12 Rev_16 02-21_Equipment List 12_Q37 Budget UPH120_2line Rev1d9_LH Q22 work book  4" xfId="11353"/>
    <cellStyle name="___LH P62 FATP Document RI-8-T12 Rev_16 02-21_Equipment List 12_Q37 Budget UPH120_2line Rev1d9_LH Q22 work book  4 2" xfId="11354"/>
    <cellStyle name="___LH P62 FATP Document RI-8-T12 Rev_16 02-21_Equipment List 12_Q37 Budget UPH120_2line Rev1d9_LH Q22 work book  5" xfId="11355"/>
    <cellStyle name="___LH P62 FATP Document RI-8-T12 Rev_16 02-21_Equipment List 12_Q37 Budget UPH120_2line Rev1d9_LH Q22 work book  5 2" xfId="11356"/>
    <cellStyle name="___LH P62 FATP Document RI-8-T12 Rev_16 02-21_Equipment List 12_Q37 Budget UPH120_2line Rev1d9_LH Q22 work book  6" xfId="11357"/>
    <cellStyle name="___LH P62 FATP Document RI-8-T12 Rev_16 02-21_Equipment List 12_Q37 Budget UPH120_2line Rev1d9_LH Q22 work book  6 2" xfId="11358"/>
    <cellStyle name="___LH P62 FATP Document RI-8-T12 Rev_16 02-21_Equipment List 12_Q37 Budget UPH120_2line Rev1d9_LH Q22 work book  7" xfId="11359"/>
    <cellStyle name="___LH P62 FATP Document RI-8-T12 Rev_16 02-21_Equipment List 12_Q37 Budget UPH120_2line Rev1d9_LH Q22 work book  7 2" xfId="11360"/>
    <cellStyle name="___LH P62 FATP Document RI-8-T12 Rev_16 02-21_Equipment List 12_Q37 Budget UPH120_2line Rev1d9_LH Q22 work book  8" xfId="11361"/>
    <cellStyle name="___LH P62 FATP Document RI-8-T12 Rev_16 02-21_Equipment List 12_Q37 Budget UPH120_2line Rev1d9_LH Q22 work book  8 2" xfId="11362"/>
    <cellStyle name="___LH P62 FATP Document RI-8-T12 Rev_16 02-21_Equipment List 12_Q37 Budget UPH120_2line Rev1d9_LH Q22 work book  9" xfId="11363"/>
    <cellStyle name="___LH P62 FATP Document RI-8-T12 Rev_16 02-21_Equipment List 12_Q37 Budget UPH120_2line Rev1d9_LH Q77 Readiness v1.4.8" xfId="11364"/>
    <cellStyle name="___LH P62 FATP Document RI-8-T12 Rev_16 02-21_Equipment List 12_Q37 Budget UPH120_2line Rev1d9_LH Q77 Readiness v1.4.8 2" xfId="11365"/>
    <cellStyle name="___LH P62 FATP Document RI-8-T12 Rev_16 02-21_Equipment List 12_Q37 Budget UPH120_2line Rev1d9_LH Q77 Readiness v1.4.8 2 2" xfId="11366"/>
    <cellStyle name="___LH P62 FATP Document RI-8-T12 Rev_16 02-21_Equipment List 12_Q37 Budget UPH120_2line Rev1d9_LH Q77 Readiness v1.4.8 3" xfId="11367"/>
    <cellStyle name="___LH P62 FATP Document RI-8-T12 Rev_16 02-21_Equipment List 12_Q37 Budget UPH120_2line Rev1d9_LH Q77 Readiness v1.4.8 3 2" xfId="11368"/>
    <cellStyle name="___LH P62 FATP Document RI-8-T12 Rev_16 02-21_Equipment List 12_Q37 Budget UPH120_2line Rev1d9_LH Q77 Readiness v1.4.8 4" xfId="11369"/>
    <cellStyle name="___LH P62 FATP Document RI-8-T12 Rev_16 02-21_Equipment List 12_Q37 Budget UPH120_2line Rev1d9_LH Q77 Readiness v1.4.8 4 2" xfId="11370"/>
    <cellStyle name="___LH P62 FATP Document RI-8-T12 Rev_16 02-21_Equipment List 12_Q37 Budget UPH120_2line Rev1d9_LH Q77 Readiness v1.4.8 5" xfId="11371"/>
    <cellStyle name="___LH P62 FATP Document RI-8-T12 Rev_16 02-21_Equipment List 12_Q37 Budget UPH120_2line Rev1d9_LH Q77 Readiness v1.4.8 5 2" xfId="11372"/>
    <cellStyle name="___LH P62 FATP Document RI-8-T12 Rev_16 02-21_Equipment List 12_Q37 Budget UPH120_2line Rev1d9_LH Q77 Readiness v1.4.8 6" xfId="11373"/>
    <cellStyle name="___LH P62 FATP Document RI-8-T12 Rev_16 02-21_Equipment List 12_Q37 Budget UPH120_2line Rev1d9_LH Q77 Readiness v1.4.8 6 2" xfId="11374"/>
    <cellStyle name="___LH P62 FATP Document RI-8-T12 Rev_16 02-21_Equipment List 12_Q37 Budget UPH120_2line Rev1d9_LH Q77 Readiness v1.4.8 7" xfId="11375"/>
    <cellStyle name="___LH P62 FATP Document RI-8-T12 Rev_16 02-21_Equipment List 12_Q37 Budget UPH120_2line Rev1d9_LH Q77 Readiness v1.4.8 7 2" xfId="11376"/>
    <cellStyle name="___LH P62 FATP Document RI-8-T12 Rev_16 02-21_Equipment List 12_Q37 Budget UPH120_2line Rev1d9_LH Q77 Readiness v1.4.8 8" xfId="11377"/>
    <cellStyle name="___LH P62 FATP Document RI-8-T12 Rev_16 02-21_Equipment List 12_Q37 Budget UPH120_2line Rev1d9_LH Q77 Readiness v1.4.8 8 2" xfId="11378"/>
    <cellStyle name="___LH P62 FATP Document RI-8-T12 Rev_16 02-21_Equipment List 12_Q37 Budget UPH120_2line Rev1d9_LH Q77 Readiness v1.4.8 9" xfId="11379"/>
    <cellStyle name="___LH P62 FATP Document RI-8-T12 Rev_16 02-21_Equipment List 12_Q37 Budget UPH120_2line Rev2d3" xfId="11380"/>
    <cellStyle name="___LH P62 FATP Document RI-8-T12 Rev_16 02-21_Equipment List 12_Q37 Budget UPH120_2line Rev2d3 2" xfId="11381"/>
    <cellStyle name="___LH P62 FATP Document RI-8-T12 Rev_16 02-21_Equipment List 12_Q37 Budget UPH120_2line Rev2d3 2 2" xfId="11382"/>
    <cellStyle name="___LH P62 FATP Document RI-8-T12 Rev_16 02-21_Equipment List 12_Q37 Budget UPH120_2line Rev2d3 3" xfId="11383"/>
    <cellStyle name="___LH P62 FATP Document RI-8-T12 Rev_16 02-21_Equipment List 12_Q37 Budget UPH120_2line Rev2d3 3 2" xfId="11384"/>
    <cellStyle name="___LH P62 FATP Document RI-8-T12 Rev_16 02-21_Equipment List 12_Q37 Budget UPH120_2line Rev2d3 4" xfId="11385"/>
    <cellStyle name="___LH P62 FATP Document RI-8-T12 Rev_16 02-21_Equipment List 12_Q37 Budget UPH120_2line Rev2d3 4 2" xfId="11386"/>
    <cellStyle name="___LH P62 FATP Document RI-8-T12 Rev_16 02-21_Equipment List 12_Q37 Budget UPH120_2line Rev2d3 5" xfId="11387"/>
    <cellStyle name="___LH P62 FATP Document RI-8-T12 Rev_16 02-21_Equipment List 12_Q37 Budget UPH120_2line Rev2d3 5 2" xfId="11388"/>
    <cellStyle name="___LH P62 FATP Document RI-8-T12 Rev_16 02-21_Equipment List 12_Q37 Budget UPH120_2line Rev2d3 6" xfId="11389"/>
    <cellStyle name="___LH P62 FATP Document RI-8-T12 Rev_16 02-21_Equipment List 12_Q37 Budget UPH120_2line Rev2d3 6 2" xfId="11390"/>
    <cellStyle name="___LH P62 FATP Document RI-8-T12 Rev_16 02-21_Equipment List 12_Q37 Budget UPH120_2line Rev2d3 7" xfId="11391"/>
    <cellStyle name="___LH P62 FATP Document RI-8-T12 Rev_16 02-21_Equipment List 12_Q37 Budget UPH120_2line Rev2d3 7 2" xfId="11392"/>
    <cellStyle name="___LH P62 FATP Document RI-8-T12 Rev_16 02-21_Equipment List 12_Q37 Budget UPH120_2line Rev2d3 8" xfId="11393"/>
    <cellStyle name="___LH P62 FATP Document RI-8-T12 Rev_16 02-21_Equipment List 12_Q37 Budget UPH120_2line Rev2d3 8 2" xfId="11394"/>
    <cellStyle name="___LH P62 FATP Document RI-8-T12 Rev_16 02-21_Equipment List 12_Q37 Budget UPH120_2line Rev2d3 9" xfId="11395"/>
    <cellStyle name="___LH P62 FATP Document RI-8-T12 Rev_16 02-21_Equipment List 12_Q37 Budget UPH120_2line Rev2d5" xfId="11396"/>
    <cellStyle name="___LH P62 FATP Document RI-8-T12 Rev_16 02-21_Equipment List 12_Q37 Budget UPH120_2line Rev2d5 2" xfId="11397"/>
    <cellStyle name="___LH P62 FATP Document RI-8-T12 Rev_16 02-21_Equipment List 12_Q37 Budget UPH120_2line Rev2d5 2 2" xfId="11398"/>
    <cellStyle name="___LH P62 FATP Document RI-8-T12 Rev_16 02-21_Equipment List 12_Q37 Budget UPH120_2line Rev2d5 3" xfId="11399"/>
    <cellStyle name="___LH P62 FATP Document RI-8-T12 Rev_16 02-21_Equipment List 12_Q37 Budget UPH120_2line Rev2d5 3 2" xfId="11400"/>
    <cellStyle name="___LH P62 FATP Document RI-8-T12 Rev_16 02-21_Equipment List 12_Q37 Budget UPH120_2line Rev2d5 4" xfId="11401"/>
    <cellStyle name="___LH P62 FATP Document RI-8-T12 Rev_16 02-21_Equipment List 12_Q37 Budget UPH120_2line Rev2d5 4 2" xfId="11402"/>
    <cellStyle name="___LH P62 FATP Document RI-8-T12 Rev_16 02-21_Equipment List 12_Q37 Budget UPH120_2line Rev2d5 5" xfId="11403"/>
    <cellStyle name="___LH P62 FATP Document RI-8-T12 Rev_16 02-21_Equipment List 12_Q37 Budget UPH120_2line Rev2d5 5 2" xfId="11404"/>
    <cellStyle name="___LH P62 FATP Document RI-8-T12 Rev_16 02-21_Equipment List 12_Q37 Budget UPH120_2line Rev2d5 6" xfId="11405"/>
    <cellStyle name="___LH P62 FATP Document RI-8-T12 Rev_16 02-21_Equipment List 12_Q37 Budget UPH120_2line Rev2d5 6 2" xfId="11406"/>
    <cellStyle name="___LH P62 FATP Document RI-8-T12 Rev_16 02-21_Equipment List 12_Q37 Budget UPH120_2line Rev2d5 7" xfId="11407"/>
    <cellStyle name="___LH P62 FATP Document RI-8-T12 Rev_16 02-21_Equipment List 12_Q37 Budget UPH120_2line Rev2d5 7 2" xfId="11408"/>
    <cellStyle name="___LH P62 FATP Document RI-8-T12 Rev_16 02-21_Equipment List 12_Q37 Budget UPH120_2line Rev2d5 8" xfId="11409"/>
    <cellStyle name="___LH P62 FATP Document RI-8-T12 Rev_16 02-21_Equipment List 12_Q37 Budget UPH120_2line Rev2d5 8 2" xfId="11410"/>
    <cellStyle name="___LH P62 FATP Document RI-8-T12 Rev_16 02-21_Equipment List 12_Q37 Budget UPH120_2line Rev2d5 9" xfId="11411"/>
    <cellStyle name="___LH P62 FATP Document RI-8-T12 Rev_16 02-21_P58B capacity plan    2003-01-03" xfId="11412"/>
    <cellStyle name="___LH P62 FATP Document RI-8-T12 Rev_16 02-21_P58B capacity plan    2003-01-03 2" xfId="11413"/>
    <cellStyle name="___LH P62 FATP Document RI-8-T12 Rev_16 02-21_P58B capacity plan    2003-01-03 2 2" xfId="11414"/>
    <cellStyle name="___LH P62 FATP Document RI-8-T12 Rev_16 02-21_P58B capacity plan    2003-01-03 3" xfId="11415"/>
    <cellStyle name="___LH P62 FATP Document RI-8-T12 Rev_16 02-21_P58B capacity plan    2003-01-03 3 2" xfId="11416"/>
    <cellStyle name="___LH P62 FATP Document RI-8-T12 Rev_16 02-21_P58B capacity plan    2003-01-03 4" xfId="11417"/>
    <cellStyle name="___LH P62 FATP Document RI-8-T12 Rev_16 02-21_P58B capacity plan    2003-01-03 4 2" xfId="11418"/>
    <cellStyle name="___LH P62 FATP Document RI-8-T12 Rev_16 02-21_P58B capacity plan    2003-01-03 5" xfId="11419"/>
    <cellStyle name="___LH P62 FATP Document RI-8-T12 Rev_16 02-21_P58B capacity plan    2003-01-03 5 2" xfId="11420"/>
    <cellStyle name="___LH P62 FATP Document RI-8-T12 Rev_16 02-21_P58B capacity plan    2003-01-03 6" xfId="11421"/>
    <cellStyle name="___LH P62 FATP Document RI-8-T12 Rev_16 02-21_P58B capacity plan    2003-01-03 6 2" xfId="11422"/>
    <cellStyle name="___LH P62 FATP Document RI-8-T12 Rev_16 02-21_P58B capacity plan    2003-01-03 7" xfId="11423"/>
    <cellStyle name="___LH P62 FATP Document RI-8-T12 Rev_16 02-21_P58B capacity plan    2003-01-03 7 2" xfId="11424"/>
    <cellStyle name="___LH P62 FATP Document RI-8-T12 Rev_16 02-21_P58B capacity plan    2003-01-03 8" xfId="11425"/>
    <cellStyle name="___LH P62 FATP Document RI-8-T12 Rev_16 02-21_P58B capacity plan    2003-01-03 8 2" xfId="11426"/>
    <cellStyle name="___LH P62 FATP Document RI-8-T12 Rev_16 02-21_P58B capacity plan    2003-01-03 9" xfId="11427"/>
    <cellStyle name="___LH P62 FATP Document RI-8-T12 Rev_16 02-21_P58B Line Reconfig cost Rev.2.0 12-16-2002" xfId="11428"/>
    <cellStyle name="___LH P62 FATP Document RI-8-T12 Rev_16 02-21_P58B Line Reconfig cost Rev.2.0 12-16-2002 2" xfId="11429"/>
    <cellStyle name="___LH P62 FATP Document RI-8-T12 Rev_16 02-21_P58B Line Reconfig cost Rev.2.0 12-16-2002 2 2" xfId="11430"/>
    <cellStyle name="___LH P62 FATP Document RI-8-T12 Rev_16 02-21_P58B Line Reconfig cost Rev.2.0 12-16-2002 3" xfId="11431"/>
    <cellStyle name="___LH P62 FATP Document RI-8-T12 Rev_16 02-21_P58B Line Reconfig cost Rev.2.0 12-16-2002 3 2" xfId="11432"/>
    <cellStyle name="___LH P62 FATP Document RI-8-T12 Rev_16 02-21_P58B Line Reconfig cost Rev.2.0 12-16-2002 4" xfId="11433"/>
    <cellStyle name="___LH P62 FATP Document RI-8-T12 Rev_16 02-21_P58B Line Reconfig cost Rev.2.0 12-16-2002 4 2" xfId="11434"/>
    <cellStyle name="___LH P62 FATP Document RI-8-T12 Rev_16 02-21_P58B Line Reconfig cost Rev.2.0 12-16-2002 5" xfId="11435"/>
    <cellStyle name="___LH P62 FATP Document RI-8-T12 Rev_16 02-21_P58B Line Reconfig cost Rev.2.0 12-16-2002 5 2" xfId="11436"/>
    <cellStyle name="___LH P62 FATP Document RI-8-T12 Rev_16 02-21_P58B Line Reconfig cost Rev.2.0 12-16-2002 6" xfId="11437"/>
    <cellStyle name="___LH P62 FATP Document RI-8-T12 Rev_16 02-21_P58B Line Reconfig cost Rev.2.0 12-16-2002 6 2" xfId="11438"/>
    <cellStyle name="___LH P62 FATP Document RI-8-T12 Rev_16 02-21_P58B Line Reconfig cost Rev.2.0 12-16-2002 7" xfId="11439"/>
    <cellStyle name="___LH P62 FATP Document RI-8-T12 Rev_16 02-21_P58B Line Reconfig cost Rev.2.0 12-16-2002 7 2" xfId="11440"/>
    <cellStyle name="___LH P62 FATP Document RI-8-T12 Rev_16 02-21_P58B Line Reconfig cost Rev.2.0 12-16-2002 8" xfId="11441"/>
    <cellStyle name="___LH P62 FATP Document RI-8-T12 Rev_16 02-21_P58B Line Reconfig cost Rev.2.0 12-16-2002 8 2" xfId="11442"/>
    <cellStyle name="___LH P62 FATP Document RI-8-T12 Rev_16 02-21_P58B Line Reconfig cost Rev.2.0 12-16-2002 9" xfId="11443"/>
    <cellStyle name="___LH P62 FATP Document RI-8-T12 Rev_16 02-21_P58B line reconfiguration milestone" xfId="11444"/>
    <cellStyle name="___LH P62 FATP Document RI-8-T12 Rev_16 02-21_P58B line reconfiguration milestone 2" xfId="11445"/>
    <cellStyle name="___LH P62 FATP Document RI-8-T12 Rev_16 02-21_P58B line reconfiguration milestone 2 2" xfId="11446"/>
    <cellStyle name="___LH P62 FATP Document RI-8-T12 Rev_16 02-21_P58B line reconfiguration milestone 3" xfId="11447"/>
    <cellStyle name="___LH P62 FATP Document RI-8-T12 Rev_16 02-21_P58B line reconfiguration milestone 3 2" xfId="11448"/>
    <cellStyle name="___LH P62 FATP Document RI-8-T12 Rev_16 02-21_P58B line reconfiguration milestone 4" xfId="11449"/>
    <cellStyle name="___LH P62 FATP Document RI-8-T12 Rev_16 02-21_P58B line reconfiguration milestone 4 2" xfId="11450"/>
    <cellStyle name="___LH P62 FATP Document RI-8-T12 Rev_16 02-21_P58B line reconfiguration milestone 5" xfId="11451"/>
    <cellStyle name="___LH P62 FATP Document RI-8-T12 Rev_16 02-21_P58B line reconfiguration milestone 5 2" xfId="11452"/>
    <cellStyle name="___LH P62 FATP Document RI-8-T12 Rev_16 02-21_P58B line reconfiguration milestone 6" xfId="11453"/>
    <cellStyle name="___LH P62 FATP Document RI-8-T12 Rev_16 02-21_P58B line reconfiguration milestone 6 2" xfId="11454"/>
    <cellStyle name="___LH P62 FATP Document RI-8-T12 Rev_16 02-21_P58B line reconfiguration milestone 7" xfId="11455"/>
    <cellStyle name="___LH P62 FATP Document RI-8-T12 Rev_16 02-21_P58B line reconfiguration milestone 7 2" xfId="11456"/>
    <cellStyle name="___LH P62 FATP Document RI-8-T12 Rev_16 02-21_P58B line reconfiguration milestone 8" xfId="11457"/>
    <cellStyle name="___LH P62 FATP Document RI-8-T12 Rev_16 02-21_P58B line reconfiguration milestone 8 2" xfId="11458"/>
    <cellStyle name="___LH P62 FATP Document RI-8-T12 Rev_16 02-21_P58B line reconfiguration milestone 9" xfId="11459"/>
    <cellStyle name="___LH P62 FATP Document RI-8-T12 Rev_16 02-21_P58B line reconfiguration milestone_LH Q22 work book " xfId="11460"/>
    <cellStyle name="___LH P62 FATP Document RI-8-T12 Rev_16 02-21_P58B line reconfiguration milestone_LH Q22 work book  2" xfId="11461"/>
    <cellStyle name="___LH P62 FATP Document RI-8-T12 Rev_16 02-21_P58B line reconfiguration milestone_LH Q22 work book  2 2" xfId="11462"/>
    <cellStyle name="___LH P62 FATP Document RI-8-T12 Rev_16 02-21_P58B line reconfiguration milestone_LH Q22 work book  3" xfId="11463"/>
    <cellStyle name="___LH P62 FATP Document RI-8-T12 Rev_16 02-21_P58B line reconfiguration milestone_LH Q22 work book  3 2" xfId="11464"/>
    <cellStyle name="___LH P62 FATP Document RI-8-T12 Rev_16 02-21_P58B line reconfiguration milestone_LH Q22 work book  4" xfId="11465"/>
    <cellStyle name="___LH P62 FATP Document RI-8-T12 Rev_16 02-21_P58B line reconfiguration milestone_LH Q22 work book  4 2" xfId="11466"/>
    <cellStyle name="___LH P62 FATP Document RI-8-T12 Rev_16 02-21_P58B line reconfiguration milestone_LH Q22 work book  5" xfId="11467"/>
    <cellStyle name="___LH P62 FATP Document RI-8-T12 Rev_16 02-21_P58B line reconfiguration milestone_LH Q22 work book  5 2" xfId="11468"/>
    <cellStyle name="___LH P62 FATP Document RI-8-T12 Rev_16 02-21_P58B line reconfiguration milestone_LH Q22 work book  6" xfId="11469"/>
    <cellStyle name="___LH P62 FATP Document RI-8-T12 Rev_16 02-21_P58B line reconfiguration milestone_LH Q22 work book  6 2" xfId="11470"/>
    <cellStyle name="___LH P62 FATP Document RI-8-T12 Rev_16 02-21_P58B line reconfiguration milestone_LH Q22 work book  7" xfId="11471"/>
    <cellStyle name="___LH P62 FATP Document RI-8-T12 Rev_16 02-21_P58B line reconfiguration milestone_LH Q22 work book  7 2" xfId="11472"/>
    <cellStyle name="___LH P62 FATP Document RI-8-T12 Rev_16 02-21_P58B line reconfiguration milestone_LH Q22 work book  8" xfId="11473"/>
    <cellStyle name="___LH P62 FATP Document RI-8-T12 Rev_16 02-21_P58B line reconfiguration milestone_LH Q22 work book  8 2" xfId="11474"/>
    <cellStyle name="___LH P62 FATP Document RI-8-T12 Rev_16 02-21_P58B line reconfiguration milestone_LH Q22 work book  9" xfId="11475"/>
    <cellStyle name="___LH P62 FATP Document RI-8-T12 Rev_16 02-21_P58B line reconfiguration milestone_LH Q77 Readiness v1.4.8" xfId="11476"/>
    <cellStyle name="___LH P62 FATP Document RI-8-T12 Rev_16 02-21_P58B line reconfiguration milestone_LH Q77 Readiness v1.4.8 2" xfId="11477"/>
    <cellStyle name="___LH P62 FATP Document RI-8-T12 Rev_16 02-21_P58B line reconfiguration milestone_LH Q77 Readiness v1.4.8 2 2" xfId="11478"/>
    <cellStyle name="___LH P62 FATP Document RI-8-T12 Rev_16 02-21_P58B line reconfiguration milestone_LH Q77 Readiness v1.4.8 3" xfId="11479"/>
    <cellStyle name="___LH P62 FATP Document RI-8-T12 Rev_16 02-21_P58B line reconfiguration milestone_LH Q77 Readiness v1.4.8 3 2" xfId="11480"/>
    <cellStyle name="___LH P62 FATP Document RI-8-T12 Rev_16 02-21_P58B line reconfiguration milestone_LH Q77 Readiness v1.4.8 4" xfId="11481"/>
    <cellStyle name="___LH P62 FATP Document RI-8-T12 Rev_16 02-21_P58B line reconfiguration milestone_LH Q77 Readiness v1.4.8 4 2" xfId="11482"/>
    <cellStyle name="___LH P62 FATP Document RI-8-T12 Rev_16 02-21_P58B line reconfiguration milestone_LH Q77 Readiness v1.4.8 5" xfId="11483"/>
    <cellStyle name="___LH P62 FATP Document RI-8-T12 Rev_16 02-21_P58B line reconfiguration milestone_LH Q77 Readiness v1.4.8 5 2" xfId="11484"/>
    <cellStyle name="___LH P62 FATP Document RI-8-T12 Rev_16 02-21_P58B line reconfiguration milestone_LH Q77 Readiness v1.4.8 6" xfId="11485"/>
    <cellStyle name="___LH P62 FATP Document RI-8-T12 Rev_16 02-21_P58B line reconfiguration milestone_LH Q77 Readiness v1.4.8 6 2" xfId="11486"/>
    <cellStyle name="___LH P62 FATP Document RI-8-T12 Rev_16 02-21_P58B line reconfiguration milestone_LH Q77 Readiness v1.4.8 7" xfId="11487"/>
    <cellStyle name="___LH P62 FATP Document RI-8-T12 Rev_16 02-21_P58B line reconfiguration milestone_LH Q77 Readiness v1.4.8 7 2" xfId="11488"/>
    <cellStyle name="___LH P62 FATP Document RI-8-T12 Rev_16 02-21_P58B line reconfiguration milestone_LH Q77 Readiness v1.4.8 8" xfId="11489"/>
    <cellStyle name="___LH P62 FATP Document RI-8-T12 Rev_16 02-21_P58B line reconfiguration milestone_LH Q77 Readiness v1.4.8 8 2" xfId="11490"/>
    <cellStyle name="___LH P62 FATP Document RI-8-T12 Rev_16 02-21_P58B line reconfiguration milestone_LH Q77 Readiness v1.4.8 9" xfId="11491"/>
    <cellStyle name="___LH P62 FATP Document RI-8-T12 Rev_16 02-21_P58B line reconfiguration milestone_Q37 Budget UPH120_2line Rev1d9" xfId="11492"/>
    <cellStyle name="___LH P62 FATP Document RI-8-T12 Rev_16 02-21_P58B line reconfiguration milestone_Q37 Budget UPH120_2line Rev1d9 2" xfId="11493"/>
    <cellStyle name="___LH P62 FATP Document RI-8-T12 Rev_16 02-21_P58B line reconfiguration milestone_Q37 Budget UPH120_2line Rev1d9 2 2" xfId="11494"/>
    <cellStyle name="___LH P62 FATP Document RI-8-T12 Rev_16 02-21_P58B line reconfiguration milestone_Q37 Budget UPH120_2line Rev1d9 3" xfId="11495"/>
    <cellStyle name="___LH P62 FATP Document RI-8-T12 Rev_16 02-21_P58B line reconfiguration milestone_Q37 Budget UPH120_2line Rev1d9 3 2" xfId="11496"/>
    <cellStyle name="___LH P62 FATP Document RI-8-T12 Rev_16 02-21_P58B line reconfiguration milestone_Q37 Budget UPH120_2line Rev1d9 4" xfId="11497"/>
    <cellStyle name="___LH P62 FATP Document RI-8-T12 Rev_16 02-21_P58B line reconfiguration milestone_Q37 Budget UPH120_2line Rev1d9 4 2" xfId="11498"/>
    <cellStyle name="___LH P62 FATP Document RI-8-T12 Rev_16 02-21_P58B line reconfiguration milestone_Q37 Budget UPH120_2line Rev1d9 5" xfId="11499"/>
    <cellStyle name="___LH P62 FATP Document RI-8-T12 Rev_16 02-21_P58B line reconfiguration milestone_Q37 Budget UPH120_2line Rev1d9 5 2" xfId="11500"/>
    <cellStyle name="___LH P62 FATP Document RI-8-T12 Rev_16 02-21_P58B line reconfiguration milestone_Q37 Budget UPH120_2line Rev1d9 6" xfId="11501"/>
    <cellStyle name="___LH P62 FATP Document RI-8-T12 Rev_16 02-21_P58B line reconfiguration milestone_Q37 Budget UPH120_2line Rev1d9 6 2" xfId="11502"/>
    <cellStyle name="___LH P62 FATP Document RI-8-T12 Rev_16 02-21_P58B line reconfiguration milestone_Q37 Budget UPH120_2line Rev1d9 7" xfId="11503"/>
    <cellStyle name="___LH P62 FATP Document RI-8-T12 Rev_16 02-21_P58B line reconfiguration milestone_Q37 Budget UPH120_2line Rev1d9 7 2" xfId="11504"/>
    <cellStyle name="___LH P62 FATP Document RI-8-T12 Rev_16 02-21_P58B line reconfiguration milestone_Q37 Budget UPH120_2line Rev1d9 8" xfId="11505"/>
    <cellStyle name="___LH P62 FATP Document RI-8-T12 Rev_16 02-21_P58B line reconfiguration milestone_Q37 Budget UPH120_2line Rev1d9 8 2" xfId="11506"/>
    <cellStyle name="___LH P62 FATP Document RI-8-T12 Rev_16 02-21_P58B line reconfiguration milestone_Q37 Budget UPH120_2line Rev1d9 9" xfId="11507"/>
    <cellStyle name="___LH P62 FATP Document RI-8-T12 Rev_16 02-21_P58B line reconfiguration milestone_Q37 Budget UPH120_2line Rev1d9_LH Q22 work book " xfId="11508"/>
    <cellStyle name="___LH P62 FATP Document RI-8-T12 Rev_16 02-21_P58B line reconfiguration milestone_Q37 Budget UPH120_2line Rev1d9_LH Q22 work book  2" xfId="11509"/>
    <cellStyle name="___LH P62 FATP Document RI-8-T12 Rev_16 02-21_P58B line reconfiguration milestone_Q37 Budget UPH120_2line Rev1d9_LH Q22 work book  2 2" xfId="11510"/>
    <cellStyle name="___LH P62 FATP Document RI-8-T12 Rev_16 02-21_P58B line reconfiguration milestone_Q37 Budget UPH120_2line Rev1d9_LH Q22 work book  3" xfId="11511"/>
    <cellStyle name="___LH P62 FATP Document RI-8-T12 Rev_16 02-21_P58B line reconfiguration milestone_Q37 Budget UPH120_2line Rev1d9_LH Q22 work book  3 2" xfId="11512"/>
    <cellStyle name="___LH P62 FATP Document RI-8-T12 Rev_16 02-21_P58B line reconfiguration milestone_Q37 Budget UPH120_2line Rev1d9_LH Q22 work book  4" xfId="11513"/>
    <cellStyle name="___LH P62 FATP Document RI-8-T12 Rev_16 02-21_P58B line reconfiguration milestone_Q37 Budget UPH120_2line Rev1d9_LH Q22 work book  4 2" xfId="11514"/>
    <cellStyle name="___LH P62 FATP Document RI-8-T12 Rev_16 02-21_P58B line reconfiguration milestone_Q37 Budget UPH120_2line Rev1d9_LH Q22 work book  5" xfId="11515"/>
    <cellStyle name="___LH P62 FATP Document RI-8-T12 Rev_16 02-21_P58B line reconfiguration milestone_Q37 Budget UPH120_2line Rev1d9_LH Q22 work book  5 2" xfId="11516"/>
    <cellStyle name="___LH P62 FATP Document RI-8-T12 Rev_16 02-21_P58B line reconfiguration milestone_Q37 Budget UPH120_2line Rev1d9_LH Q22 work book  6" xfId="11517"/>
    <cellStyle name="___LH P62 FATP Document RI-8-T12 Rev_16 02-21_P58B line reconfiguration milestone_Q37 Budget UPH120_2line Rev1d9_LH Q22 work book  6 2" xfId="11518"/>
    <cellStyle name="___LH P62 FATP Document RI-8-T12 Rev_16 02-21_P58B line reconfiguration milestone_Q37 Budget UPH120_2line Rev1d9_LH Q22 work book  7" xfId="11519"/>
    <cellStyle name="___LH P62 FATP Document RI-8-T12 Rev_16 02-21_P58B line reconfiguration milestone_Q37 Budget UPH120_2line Rev1d9_LH Q22 work book  7 2" xfId="11520"/>
    <cellStyle name="___LH P62 FATP Document RI-8-T12 Rev_16 02-21_P58B line reconfiguration milestone_Q37 Budget UPH120_2line Rev1d9_LH Q22 work book  8" xfId="11521"/>
    <cellStyle name="___LH P62 FATP Document RI-8-T12 Rev_16 02-21_P58B line reconfiguration milestone_Q37 Budget UPH120_2line Rev1d9_LH Q22 work book  8 2" xfId="11522"/>
    <cellStyle name="___LH P62 FATP Document RI-8-T12 Rev_16 02-21_P58B line reconfiguration milestone_Q37 Budget UPH120_2line Rev1d9_LH Q22 work book  9" xfId="11523"/>
    <cellStyle name="___LH P62 FATP Document RI-8-T12 Rev_16 02-21_P58B line reconfiguration milestone_Q37 Budget UPH120_2line Rev1d9_LH Q77 Readiness v1.4.8" xfId="11524"/>
    <cellStyle name="___LH P62 FATP Document RI-8-T12 Rev_16 02-21_P58B line reconfiguration milestone_Q37 Budget UPH120_2line Rev1d9_LH Q77 Readiness v1.4.8 2" xfId="11525"/>
    <cellStyle name="___LH P62 FATP Document RI-8-T12 Rev_16 02-21_P58B line reconfiguration milestone_Q37 Budget UPH120_2line Rev1d9_LH Q77 Readiness v1.4.8 2 2" xfId="11526"/>
    <cellStyle name="___LH P62 FATP Document RI-8-T12 Rev_16 02-21_P58B line reconfiguration milestone_Q37 Budget UPH120_2line Rev1d9_LH Q77 Readiness v1.4.8 3" xfId="11527"/>
    <cellStyle name="___LH P62 FATP Document RI-8-T12 Rev_16 02-21_P58B line reconfiguration milestone_Q37 Budget UPH120_2line Rev1d9_LH Q77 Readiness v1.4.8 3 2" xfId="11528"/>
    <cellStyle name="___LH P62 FATP Document RI-8-T12 Rev_16 02-21_P58B line reconfiguration milestone_Q37 Budget UPH120_2line Rev1d9_LH Q77 Readiness v1.4.8 4" xfId="11529"/>
    <cellStyle name="___LH P62 FATP Document RI-8-T12 Rev_16 02-21_P58B line reconfiguration milestone_Q37 Budget UPH120_2line Rev1d9_LH Q77 Readiness v1.4.8 4 2" xfId="11530"/>
    <cellStyle name="___LH P62 FATP Document RI-8-T12 Rev_16 02-21_P58B line reconfiguration milestone_Q37 Budget UPH120_2line Rev1d9_LH Q77 Readiness v1.4.8 5" xfId="11531"/>
    <cellStyle name="___LH P62 FATP Document RI-8-T12 Rev_16 02-21_P58B line reconfiguration milestone_Q37 Budget UPH120_2line Rev1d9_LH Q77 Readiness v1.4.8 5 2" xfId="11532"/>
    <cellStyle name="___LH P62 FATP Document RI-8-T12 Rev_16 02-21_P58B line reconfiguration milestone_Q37 Budget UPH120_2line Rev1d9_LH Q77 Readiness v1.4.8 6" xfId="11533"/>
    <cellStyle name="___LH P62 FATP Document RI-8-T12 Rev_16 02-21_P58B line reconfiguration milestone_Q37 Budget UPH120_2line Rev1d9_LH Q77 Readiness v1.4.8 6 2" xfId="11534"/>
    <cellStyle name="___LH P62 FATP Document RI-8-T12 Rev_16 02-21_P58B line reconfiguration milestone_Q37 Budget UPH120_2line Rev1d9_LH Q77 Readiness v1.4.8 7" xfId="11535"/>
    <cellStyle name="___LH P62 FATP Document RI-8-T12 Rev_16 02-21_P58B line reconfiguration milestone_Q37 Budget UPH120_2line Rev1d9_LH Q77 Readiness v1.4.8 7 2" xfId="11536"/>
    <cellStyle name="___LH P62 FATP Document RI-8-T12 Rev_16 02-21_P58B line reconfiguration milestone_Q37 Budget UPH120_2line Rev1d9_LH Q77 Readiness v1.4.8 8" xfId="11537"/>
    <cellStyle name="___LH P62 FATP Document RI-8-T12 Rev_16 02-21_P58B line reconfiguration milestone_Q37 Budget UPH120_2line Rev1d9_LH Q77 Readiness v1.4.8 8 2" xfId="11538"/>
    <cellStyle name="___LH P62 FATP Document RI-8-T12 Rev_16 02-21_P58B line reconfiguration milestone_Q37 Budget UPH120_2line Rev1d9_LH Q77 Readiness v1.4.8 9" xfId="11539"/>
    <cellStyle name="___LH P62 FATP Document RI-8-T12 Rev_16 02-21_P58B line reconfiguration milestone_Q37 Budget UPH120_2line Rev2d3" xfId="11540"/>
    <cellStyle name="___LH P62 FATP Document RI-8-T12 Rev_16 02-21_P58B line reconfiguration milestone_Q37 Budget UPH120_2line Rev2d3 2" xfId="11541"/>
    <cellStyle name="___LH P62 FATP Document RI-8-T12 Rev_16 02-21_P58B line reconfiguration milestone_Q37 Budget UPH120_2line Rev2d3 2 2" xfId="11542"/>
    <cellStyle name="___LH P62 FATP Document RI-8-T12 Rev_16 02-21_P58B line reconfiguration milestone_Q37 Budget UPH120_2line Rev2d3 3" xfId="11543"/>
    <cellStyle name="___LH P62 FATP Document RI-8-T12 Rev_16 02-21_P58B line reconfiguration milestone_Q37 Budget UPH120_2line Rev2d3 3 2" xfId="11544"/>
    <cellStyle name="___LH P62 FATP Document RI-8-T12 Rev_16 02-21_P58B line reconfiguration milestone_Q37 Budget UPH120_2line Rev2d3 4" xfId="11545"/>
    <cellStyle name="___LH P62 FATP Document RI-8-T12 Rev_16 02-21_P58B line reconfiguration milestone_Q37 Budget UPH120_2line Rev2d3 4 2" xfId="11546"/>
    <cellStyle name="___LH P62 FATP Document RI-8-T12 Rev_16 02-21_P58B line reconfiguration milestone_Q37 Budget UPH120_2line Rev2d3 5" xfId="11547"/>
    <cellStyle name="___LH P62 FATP Document RI-8-T12 Rev_16 02-21_P58B line reconfiguration milestone_Q37 Budget UPH120_2line Rev2d3 5 2" xfId="11548"/>
    <cellStyle name="___LH P62 FATP Document RI-8-T12 Rev_16 02-21_P58B line reconfiguration milestone_Q37 Budget UPH120_2line Rev2d3 6" xfId="11549"/>
    <cellStyle name="___LH P62 FATP Document RI-8-T12 Rev_16 02-21_P58B line reconfiguration milestone_Q37 Budget UPH120_2line Rev2d3 6 2" xfId="11550"/>
    <cellStyle name="___LH P62 FATP Document RI-8-T12 Rev_16 02-21_P58B line reconfiguration milestone_Q37 Budget UPH120_2line Rev2d3 7" xfId="11551"/>
    <cellStyle name="___LH P62 FATP Document RI-8-T12 Rev_16 02-21_P58B line reconfiguration milestone_Q37 Budget UPH120_2line Rev2d3 7 2" xfId="11552"/>
    <cellStyle name="___LH P62 FATP Document RI-8-T12 Rev_16 02-21_P58B line reconfiguration milestone_Q37 Budget UPH120_2line Rev2d3 8" xfId="11553"/>
    <cellStyle name="___LH P62 FATP Document RI-8-T12 Rev_16 02-21_P58B line reconfiguration milestone_Q37 Budget UPH120_2line Rev2d3 8 2" xfId="11554"/>
    <cellStyle name="___LH P62 FATP Document RI-8-T12 Rev_16 02-21_P58B line reconfiguration milestone_Q37 Budget UPH120_2line Rev2d3 9" xfId="11555"/>
    <cellStyle name="___LH P62 FATP Document RI-8-T12 Rev_16 02-21_P58B line reconfiguration milestone_Q37 Budget UPH120_2line Rev2d5" xfId="11556"/>
    <cellStyle name="___LH P62 FATP Document RI-8-T12 Rev_16 02-21_P58B line reconfiguration milestone_Q37 Budget UPH120_2line Rev2d5 2" xfId="11557"/>
    <cellStyle name="___LH P62 FATP Document RI-8-T12 Rev_16 02-21_P58B line reconfiguration milestone_Q37 Budget UPH120_2line Rev2d5 2 2" xfId="11558"/>
    <cellStyle name="___LH P62 FATP Document RI-8-T12 Rev_16 02-21_P58B line reconfiguration milestone_Q37 Budget UPH120_2line Rev2d5 3" xfId="11559"/>
    <cellStyle name="___LH P62 FATP Document RI-8-T12 Rev_16 02-21_P58B line reconfiguration milestone_Q37 Budget UPH120_2line Rev2d5 3 2" xfId="11560"/>
    <cellStyle name="___LH P62 FATP Document RI-8-T12 Rev_16 02-21_P58B line reconfiguration milestone_Q37 Budget UPH120_2line Rev2d5 4" xfId="11561"/>
    <cellStyle name="___LH P62 FATP Document RI-8-T12 Rev_16 02-21_P58B line reconfiguration milestone_Q37 Budget UPH120_2line Rev2d5 4 2" xfId="11562"/>
    <cellStyle name="___LH P62 FATP Document RI-8-T12 Rev_16 02-21_P58B line reconfiguration milestone_Q37 Budget UPH120_2line Rev2d5 5" xfId="11563"/>
    <cellStyle name="___LH P62 FATP Document RI-8-T12 Rev_16 02-21_P58B line reconfiguration milestone_Q37 Budget UPH120_2line Rev2d5 5 2" xfId="11564"/>
    <cellStyle name="___LH P62 FATP Document RI-8-T12 Rev_16 02-21_P58B line reconfiguration milestone_Q37 Budget UPH120_2line Rev2d5 6" xfId="11565"/>
    <cellStyle name="___LH P62 FATP Document RI-8-T12 Rev_16 02-21_P58B line reconfiguration milestone_Q37 Budget UPH120_2line Rev2d5 6 2" xfId="11566"/>
    <cellStyle name="___LH P62 FATP Document RI-8-T12 Rev_16 02-21_P58B line reconfiguration milestone_Q37 Budget UPH120_2line Rev2d5 7" xfId="11567"/>
    <cellStyle name="___LH P62 FATP Document RI-8-T12 Rev_16 02-21_P58B line reconfiguration milestone_Q37 Budget UPH120_2line Rev2d5 7 2" xfId="11568"/>
    <cellStyle name="___LH P62 FATP Document RI-8-T12 Rev_16 02-21_P58B line reconfiguration milestone_Q37 Budget UPH120_2line Rev2d5 8" xfId="11569"/>
    <cellStyle name="___LH P62 FATP Document RI-8-T12 Rev_16 02-21_P58B line reconfiguration milestone_Q37 Budget UPH120_2line Rev2d5 8 2" xfId="11570"/>
    <cellStyle name="___LH P62 FATP Document RI-8-T12 Rev_16 02-21_P58B line reconfiguration milestone_Q37 Budget UPH120_2line Rev2d5 9" xfId="11571"/>
    <cellStyle name="___LH P62 FATP Document RI-8-T12 Rev_16 02-21_P58B Project Report 03-01-07" xfId="11572"/>
    <cellStyle name="___LH P62 FATP Document RI-8-T12 Rev_16 02-21_P58B Project Report 03-01-07 2" xfId="11573"/>
    <cellStyle name="___LH P62 FATP Document RI-8-T12 Rev_16 02-21_P58B Project Report 03-01-07 2 2" xfId="11574"/>
    <cellStyle name="___LH P62 FATP Document RI-8-T12 Rev_16 02-21_P58B Project Report 03-01-07 3" xfId="11575"/>
    <cellStyle name="___LH P62 FATP Document RI-8-T12 Rev_16 02-21_P58B Project Report 03-01-07 3 2" xfId="11576"/>
    <cellStyle name="___LH P62 FATP Document RI-8-T12 Rev_16 02-21_P58B Project Report 03-01-07 4" xfId="11577"/>
    <cellStyle name="___LH P62 FATP Document RI-8-T12 Rev_16 02-21_P58B Project Report 03-01-07 4 2" xfId="11578"/>
    <cellStyle name="___LH P62 FATP Document RI-8-T12 Rev_16 02-21_P58B Project Report 03-01-07 5" xfId="11579"/>
    <cellStyle name="___LH P62 FATP Document RI-8-T12 Rev_16 02-21_P58B Project Report 03-01-07 5 2" xfId="11580"/>
    <cellStyle name="___LH P62 FATP Document RI-8-T12 Rev_16 02-21_P58B Project Report 03-01-07 6" xfId="11581"/>
    <cellStyle name="___LH P62 FATP Document RI-8-T12 Rev_16 02-21_P58B Project Report 03-01-07 6 2" xfId="11582"/>
    <cellStyle name="___LH P62 FATP Document RI-8-T12 Rev_16 02-21_P58B Project Report 03-01-07 7" xfId="11583"/>
    <cellStyle name="___LH P62 FATP Document RI-8-T12 Rev_16 02-21_P58B Project Report 03-01-07 7 2" xfId="11584"/>
    <cellStyle name="___LH P62 FATP Document RI-8-T12 Rev_16 02-21_P58B Project Report 03-01-07 8" xfId="11585"/>
    <cellStyle name="___LH P62 FATP Document RI-8-T12 Rev_16 02-21_P58B Project Report 03-01-07 8 2" xfId="11586"/>
    <cellStyle name="___LH P62 FATP Document RI-8-T12 Rev_16 02-21_P58B Project Report 03-01-07 9" xfId="11587"/>
    <cellStyle name="___LH P62 FATP Document RI-8-T12 Rev_16 02-21_P58B Project Report 03-01-07_LH Q22 work book " xfId="11588"/>
    <cellStyle name="___LH P62 FATP Document RI-8-T12 Rev_16 02-21_P58B Project Report 03-01-07_LH Q22 work book  2" xfId="11589"/>
    <cellStyle name="___LH P62 FATP Document RI-8-T12 Rev_16 02-21_P58B Project Report 03-01-07_LH Q22 work book  2 2" xfId="11590"/>
    <cellStyle name="___LH P62 FATP Document RI-8-T12 Rev_16 02-21_P58B Project Report 03-01-07_LH Q22 work book  3" xfId="11591"/>
    <cellStyle name="___LH P62 FATP Document RI-8-T12 Rev_16 02-21_P58B Project Report 03-01-07_LH Q22 work book  3 2" xfId="11592"/>
    <cellStyle name="___LH P62 FATP Document RI-8-T12 Rev_16 02-21_P58B Project Report 03-01-07_LH Q22 work book  4" xfId="11593"/>
    <cellStyle name="___LH P62 FATP Document RI-8-T12 Rev_16 02-21_P58B Project Report 03-01-07_LH Q22 work book  4 2" xfId="11594"/>
    <cellStyle name="___LH P62 FATP Document RI-8-T12 Rev_16 02-21_P58B Project Report 03-01-07_LH Q22 work book  5" xfId="11595"/>
    <cellStyle name="___LH P62 FATP Document RI-8-T12 Rev_16 02-21_P58B Project Report 03-01-07_LH Q22 work book  5 2" xfId="11596"/>
    <cellStyle name="___LH P62 FATP Document RI-8-T12 Rev_16 02-21_P58B Project Report 03-01-07_LH Q22 work book  6" xfId="11597"/>
    <cellStyle name="___LH P62 FATP Document RI-8-T12 Rev_16 02-21_P58B Project Report 03-01-07_LH Q22 work book  6 2" xfId="11598"/>
    <cellStyle name="___LH P62 FATP Document RI-8-T12 Rev_16 02-21_P58B Project Report 03-01-07_LH Q22 work book  7" xfId="11599"/>
    <cellStyle name="___LH P62 FATP Document RI-8-T12 Rev_16 02-21_P58B Project Report 03-01-07_LH Q22 work book  7 2" xfId="11600"/>
    <cellStyle name="___LH P62 FATP Document RI-8-T12 Rev_16 02-21_P58B Project Report 03-01-07_LH Q22 work book  8" xfId="11601"/>
    <cellStyle name="___LH P62 FATP Document RI-8-T12 Rev_16 02-21_P58B Project Report 03-01-07_LH Q22 work book  8 2" xfId="11602"/>
    <cellStyle name="___LH P62 FATP Document RI-8-T12 Rev_16 02-21_P58B Project Report 03-01-07_LH Q22 work book  9" xfId="11603"/>
    <cellStyle name="___LH P62 FATP Document RI-8-T12 Rev_16 02-21_P58B Project Report 03-01-07_LH Q77 Readiness v1.4.8" xfId="11604"/>
    <cellStyle name="___LH P62 FATP Document RI-8-T12 Rev_16 02-21_P58B Project Report 03-01-07_LH Q77 Readiness v1.4.8 2" xfId="11605"/>
    <cellStyle name="___LH P62 FATP Document RI-8-T12 Rev_16 02-21_P58B Project Report 03-01-07_LH Q77 Readiness v1.4.8 2 2" xfId="11606"/>
    <cellStyle name="___LH P62 FATP Document RI-8-T12 Rev_16 02-21_P58B Project Report 03-01-07_LH Q77 Readiness v1.4.8 3" xfId="11607"/>
    <cellStyle name="___LH P62 FATP Document RI-8-T12 Rev_16 02-21_P58B Project Report 03-01-07_LH Q77 Readiness v1.4.8 3 2" xfId="11608"/>
    <cellStyle name="___LH P62 FATP Document RI-8-T12 Rev_16 02-21_P58B Project Report 03-01-07_LH Q77 Readiness v1.4.8 4" xfId="11609"/>
    <cellStyle name="___LH P62 FATP Document RI-8-T12 Rev_16 02-21_P58B Project Report 03-01-07_LH Q77 Readiness v1.4.8 4 2" xfId="11610"/>
    <cellStyle name="___LH P62 FATP Document RI-8-T12 Rev_16 02-21_P58B Project Report 03-01-07_LH Q77 Readiness v1.4.8 5" xfId="11611"/>
    <cellStyle name="___LH P62 FATP Document RI-8-T12 Rev_16 02-21_P58B Project Report 03-01-07_LH Q77 Readiness v1.4.8 5 2" xfId="11612"/>
    <cellStyle name="___LH P62 FATP Document RI-8-T12 Rev_16 02-21_P58B Project Report 03-01-07_LH Q77 Readiness v1.4.8 6" xfId="11613"/>
    <cellStyle name="___LH P62 FATP Document RI-8-T12 Rev_16 02-21_P58B Project Report 03-01-07_LH Q77 Readiness v1.4.8 6 2" xfId="11614"/>
    <cellStyle name="___LH P62 FATP Document RI-8-T12 Rev_16 02-21_P58B Project Report 03-01-07_LH Q77 Readiness v1.4.8 7" xfId="11615"/>
    <cellStyle name="___LH P62 FATP Document RI-8-T12 Rev_16 02-21_P58B Project Report 03-01-07_LH Q77 Readiness v1.4.8 7 2" xfId="11616"/>
    <cellStyle name="___LH P62 FATP Document RI-8-T12 Rev_16 02-21_P58B Project Report 03-01-07_LH Q77 Readiness v1.4.8 8" xfId="11617"/>
    <cellStyle name="___LH P62 FATP Document RI-8-T12 Rev_16 02-21_P58B Project Report 03-01-07_LH Q77 Readiness v1.4.8 8 2" xfId="11618"/>
    <cellStyle name="___LH P62 FATP Document RI-8-T12 Rev_16 02-21_P58B Project Report 03-01-07_LH Q77 Readiness v1.4.8 9" xfId="11619"/>
    <cellStyle name="___LH P62 FATP Document RI-8-T12 Rev_16 02-21_P58B Project Report 03-01-07_Q37 Budget UPH120_2line Rev1d9" xfId="11620"/>
    <cellStyle name="___LH P62 FATP Document RI-8-T12 Rev_16 02-21_P58B Project Report 03-01-07_Q37 Budget UPH120_2line Rev1d9 2" xfId="11621"/>
    <cellStyle name="___LH P62 FATP Document RI-8-T12 Rev_16 02-21_P58B Project Report 03-01-07_Q37 Budget UPH120_2line Rev1d9 2 2" xfId="11622"/>
    <cellStyle name="___LH P62 FATP Document RI-8-T12 Rev_16 02-21_P58B Project Report 03-01-07_Q37 Budget UPH120_2line Rev1d9 3" xfId="11623"/>
    <cellStyle name="___LH P62 FATP Document RI-8-T12 Rev_16 02-21_P58B Project Report 03-01-07_Q37 Budget UPH120_2line Rev1d9 3 2" xfId="11624"/>
    <cellStyle name="___LH P62 FATP Document RI-8-T12 Rev_16 02-21_P58B Project Report 03-01-07_Q37 Budget UPH120_2line Rev1d9 4" xfId="11625"/>
    <cellStyle name="___LH P62 FATP Document RI-8-T12 Rev_16 02-21_P58B Project Report 03-01-07_Q37 Budget UPH120_2line Rev1d9 4 2" xfId="11626"/>
    <cellStyle name="___LH P62 FATP Document RI-8-T12 Rev_16 02-21_P58B Project Report 03-01-07_Q37 Budget UPH120_2line Rev1d9 5" xfId="11627"/>
    <cellStyle name="___LH P62 FATP Document RI-8-T12 Rev_16 02-21_P58B Project Report 03-01-07_Q37 Budget UPH120_2line Rev1d9 5 2" xfId="11628"/>
    <cellStyle name="___LH P62 FATP Document RI-8-T12 Rev_16 02-21_P58B Project Report 03-01-07_Q37 Budget UPH120_2line Rev1d9 6" xfId="11629"/>
    <cellStyle name="___LH P62 FATP Document RI-8-T12 Rev_16 02-21_P58B Project Report 03-01-07_Q37 Budget UPH120_2line Rev1d9 6 2" xfId="11630"/>
    <cellStyle name="___LH P62 FATP Document RI-8-T12 Rev_16 02-21_P58B Project Report 03-01-07_Q37 Budget UPH120_2line Rev1d9 7" xfId="11631"/>
    <cellStyle name="___LH P62 FATP Document RI-8-T12 Rev_16 02-21_P58B Project Report 03-01-07_Q37 Budget UPH120_2line Rev1d9 7 2" xfId="11632"/>
    <cellStyle name="___LH P62 FATP Document RI-8-T12 Rev_16 02-21_P58B Project Report 03-01-07_Q37 Budget UPH120_2line Rev1d9 8" xfId="11633"/>
    <cellStyle name="___LH P62 FATP Document RI-8-T12 Rev_16 02-21_P58B Project Report 03-01-07_Q37 Budget UPH120_2line Rev1d9 8 2" xfId="11634"/>
    <cellStyle name="___LH P62 FATP Document RI-8-T12 Rev_16 02-21_P58B Project Report 03-01-07_Q37 Budget UPH120_2line Rev1d9 9" xfId="11635"/>
    <cellStyle name="___LH P62 FATP Document RI-8-T12 Rev_16 02-21_P58B Project Report 03-01-07_Q37 Budget UPH120_2line Rev1d9_LH Q22 work book " xfId="11636"/>
    <cellStyle name="___LH P62 FATP Document RI-8-T12 Rev_16 02-21_P58B Project Report 03-01-07_Q37 Budget UPH120_2line Rev1d9_LH Q22 work book  2" xfId="11637"/>
    <cellStyle name="___LH P62 FATP Document RI-8-T12 Rev_16 02-21_P58B Project Report 03-01-07_Q37 Budget UPH120_2line Rev1d9_LH Q22 work book  2 2" xfId="11638"/>
    <cellStyle name="___LH P62 FATP Document RI-8-T12 Rev_16 02-21_P58B Project Report 03-01-07_Q37 Budget UPH120_2line Rev1d9_LH Q22 work book  3" xfId="11639"/>
    <cellStyle name="___LH P62 FATP Document RI-8-T12 Rev_16 02-21_P58B Project Report 03-01-07_Q37 Budget UPH120_2line Rev1d9_LH Q22 work book  3 2" xfId="11640"/>
    <cellStyle name="___LH P62 FATP Document RI-8-T12 Rev_16 02-21_P58B Project Report 03-01-07_Q37 Budget UPH120_2line Rev1d9_LH Q22 work book  4" xfId="11641"/>
    <cellStyle name="___LH P62 FATP Document RI-8-T12 Rev_16 02-21_P58B Project Report 03-01-07_Q37 Budget UPH120_2line Rev1d9_LH Q22 work book  4 2" xfId="11642"/>
    <cellStyle name="___LH P62 FATP Document RI-8-T12 Rev_16 02-21_P58B Project Report 03-01-07_Q37 Budget UPH120_2line Rev1d9_LH Q22 work book  5" xfId="11643"/>
    <cellStyle name="___LH P62 FATP Document RI-8-T12 Rev_16 02-21_P58B Project Report 03-01-07_Q37 Budget UPH120_2line Rev1d9_LH Q22 work book  5 2" xfId="11644"/>
    <cellStyle name="___LH P62 FATP Document RI-8-T12 Rev_16 02-21_P58B Project Report 03-01-07_Q37 Budget UPH120_2line Rev1d9_LH Q22 work book  6" xfId="11645"/>
    <cellStyle name="___LH P62 FATP Document RI-8-T12 Rev_16 02-21_P58B Project Report 03-01-07_Q37 Budget UPH120_2line Rev1d9_LH Q22 work book  6 2" xfId="11646"/>
    <cellStyle name="___LH P62 FATP Document RI-8-T12 Rev_16 02-21_P58B Project Report 03-01-07_Q37 Budget UPH120_2line Rev1d9_LH Q22 work book  7" xfId="11647"/>
    <cellStyle name="___LH P62 FATP Document RI-8-T12 Rev_16 02-21_P58B Project Report 03-01-07_Q37 Budget UPH120_2line Rev1d9_LH Q22 work book  7 2" xfId="11648"/>
    <cellStyle name="___LH P62 FATP Document RI-8-T12 Rev_16 02-21_P58B Project Report 03-01-07_Q37 Budget UPH120_2line Rev1d9_LH Q22 work book  8" xfId="11649"/>
    <cellStyle name="___LH P62 FATP Document RI-8-T12 Rev_16 02-21_P58B Project Report 03-01-07_Q37 Budget UPH120_2line Rev1d9_LH Q22 work book  8 2" xfId="11650"/>
    <cellStyle name="___LH P62 FATP Document RI-8-T12 Rev_16 02-21_P58B Project Report 03-01-07_Q37 Budget UPH120_2line Rev1d9_LH Q22 work book  9" xfId="11651"/>
    <cellStyle name="___LH P62 FATP Document RI-8-T12 Rev_16 02-21_P58B Project Report 03-01-07_Q37 Budget UPH120_2line Rev1d9_LH Q77 Readiness v1.4.8" xfId="11652"/>
    <cellStyle name="___LH P62 FATP Document RI-8-T12 Rev_16 02-21_P58B Project Report 03-01-07_Q37 Budget UPH120_2line Rev1d9_LH Q77 Readiness v1.4.8 2" xfId="11653"/>
    <cellStyle name="___LH P62 FATP Document RI-8-T12 Rev_16 02-21_P58B Project Report 03-01-07_Q37 Budget UPH120_2line Rev1d9_LH Q77 Readiness v1.4.8 2 2" xfId="11654"/>
    <cellStyle name="___LH P62 FATP Document RI-8-T12 Rev_16 02-21_P58B Project Report 03-01-07_Q37 Budget UPH120_2line Rev1d9_LH Q77 Readiness v1.4.8 3" xfId="11655"/>
    <cellStyle name="___LH P62 FATP Document RI-8-T12 Rev_16 02-21_P58B Project Report 03-01-07_Q37 Budget UPH120_2line Rev1d9_LH Q77 Readiness v1.4.8 3 2" xfId="11656"/>
    <cellStyle name="___LH P62 FATP Document RI-8-T12 Rev_16 02-21_P58B Project Report 03-01-07_Q37 Budget UPH120_2line Rev1d9_LH Q77 Readiness v1.4.8 4" xfId="11657"/>
    <cellStyle name="___LH P62 FATP Document RI-8-T12 Rev_16 02-21_P58B Project Report 03-01-07_Q37 Budget UPH120_2line Rev1d9_LH Q77 Readiness v1.4.8 4 2" xfId="11658"/>
    <cellStyle name="___LH P62 FATP Document RI-8-T12 Rev_16 02-21_P58B Project Report 03-01-07_Q37 Budget UPH120_2line Rev1d9_LH Q77 Readiness v1.4.8 5" xfId="11659"/>
    <cellStyle name="___LH P62 FATP Document RI-8-T12 Rev_16 02-21_P58B Project Report 03-01-07_Q37 Budget UPH120_2line Rev1d9_LH Q77 Readiness v1.4.8 5 2" xfId="11660"/>
    <cellStyle name="___LH P62 FATP Document RI-8-T12 Rev_16 02-21_P58B Project Report 03-01-07_Q37 Budget UPH120_2line Rev1d9_LH Q77 Readiness v1.4.8 6" xfId="11661"/>
    <cellStyle name="___LH P62 FATP Document RI-8-T12 Rev_16 02-21_P58B Project Report 03-01-07_Q37 Budget UPH120_2line Rev1d9_LH Q77 Readiness v1.4.8 6 2" xfId="11662"/>
    <cellStyle name="___LH P62 FATP Document RI-8-T12 Rev_16 02-21_P58B Project Report 03-01-07_Q37 Budget UPH120_2line Rev1d9_LH Q77 Readiness v1.4.8 7" xfId="11663"/>
    <cellStyle name="___LH P62 FATP Document RI-8-T12 Rev_16 02-21_P58B Project Report 03-01-07_Q37 Budget UPH120_2line Rev1d9_LH Q77 Readiness v1.4.8 7 2" xfId="11664"/>
    <cellStyle name="___LH P62 FATP Document RI-8-T12 Rev_16 02-21_P58B Project Report 03-01-07_Q37 Budget UPH120_2line Rev1d9_LH Q77 Readiness v1.4.8 8" xfId="11665"/>
    <cellStyle name="___LH P62 FATP Document RI-8-T12 Rev_16 02-21_P58B Project Report 03-01-07_Q37 Budget UPH120_2line Rev1d9_LH Q77 Readiness v1.4.8 8 2" xfId="11666"/>
    <cellStyle name="___LH P62 FATP Document RI-8-T12 Rev_16 02-21_P58B Project Report 03-01-07_Q37 Budget UPH120_2line Rev1d9_LH Q77 Readiness v1.4.8 9" xfId="11667"/>
    <cellStyle name="___LH P62 FATP Document RI-8-T12 Rev_16 02-21_P58B Project Report 03-01-07_Q37 Budget UPH120_2line Rev2d3" xfId="11668"/>
    <cellStyle name="___LH P62 FATP Document RI-8-T12 Rev_16 02-21_P58B Project Report 03-01-07_Q37 Budget UPH120_2line Rev2d3 2" xfId="11669"/>
    <cellStyle name="___LH P62 FATP Document RI-8-T12 Rev_16 02-21_P58B Project Report 03-01-07_Q37 Budget UPH120_2line Rev2d3 2 2" xfId="11670"/>
    <cellStyle name="___LH P62 FATP Document RI-8-T12 Rev_16 02-21_P58B Project Report 03-01-07_Q37 Budget UPH120_2line Rev2d3 3" xfId="11671"/>
    <cellStyle name="___LH P62 FATP Document RI-8-T12 Rev_16 02-21_P58B Project Report 03-01-07_Q37 Budget UPH120_2line Rev2d3 3 2" xfId="11672"/>
    <cellStyle name="___LH P62 FATP Document RI-8-T12 Rev_16 02-21_P58B Project Report 03-01-07_Q37 Budget UPH120_2line Rev2d3 4" xfId="11673"/>
    <cellStyle name="___LH P62 FATP Document RI-8-T12 Rev_16 02-21_P58B Project Report 03-01-07_Q37 Budget UPH120_2line Rev2d3 4 2" xfId="11674"/>
    <cellStyle name="___LH P62 FATP Document RI-8-T12 Rev_16 02-21_P58B Project Report 03-01-07_Q37 Budget UPH120_2line Rev2d3 5" xfId="11675"/>
    <cellStyle name="___LH P62 FATP Document RI-8-T12 Rev_16 02-21_P58B Project Report 03-01-07_Q37 Budget UPH120_2line Rev2d3 5 2" xfId="11676"/>
    <cellStyle name="___LH P62 FATP Document RI-8-T12 Rev_16 02-21_P58B Project Report 03-01-07_Q37 Budget UPH120_2line Rev2d3 6" xfId="11677"/>
    <cellStyle name="___LH P62 FATP Document RI-8-T12 Rev_16 02-21_P58B Project Report 03-01-07_Q37 Budget UPH120_2line Rev2d3 6 2" xfId="11678"/>
    <cellStyle name="___LH P62 FATP Document RI-8-T12 Rev_16 02-21_P58B Project Report 03-01-07_Q37 Budget UPH120_2line Rev2d3 7" xfId="11679"/>
    <cellStyle name="___LH P62 FATP Document RI-8-T12 Rev_16 02-21_P58B Project Report 03-01-07_Q37 Budget UPH120_2line Rev2d3 7 2" xfId="11680"/>
    <cellStyle name="___LH P62 FATP Document RI-8-T12 Rev_16 02-21_P58B Project Report 03-01-07_Q37 Budget UPH120_2line Rev2d3 8" xfId="11681"/>
    <cellStyle name="___LH P62 FATP Document RI-8-T12 Rev_16 02-21_P58B Project Report 03-01-07_Q37 Budget UPH120_2line Rev2d3 8 2" xfId="11682"/>
    <cellStyle name="___LH P62 FATP Document RI-8-T12 Rev_16 02-21_P58B Project Report 03-01-07_Q37 Budget UPH120_2line Rev2d3 9" xfId="11683"/>
    <cellStyle name="___LH P62 FATP Document RI-8-T12 Rev_16 02-21_P58B Project Report 03-01-07_Q37 Budget UPH120_2line Rev2d5" xfId="11684"/>
    <cellStyle name="___LH P62 FATP Document RI-8-T12 Rev_16 02-21_P58B Project Report 03-01-07_Q37 Budget UPH120_2line Rev2d5 2" xfId="11685"/>
    <cellStyle name="___LH P62 FATP Document RI-8-T12 Rev_16 02-21_P58B Project Report 03-01-07_Q37 Budget UPH120_2line Rev2d5 2 2" xfId="11686"/>
    <cellStyle name="___LH P62 FATP Document RI-8-T12 Rev_16 02-21_P58B Project Report 03-01-07_Q37 Budget UPH120_2line Rev2d5 3" xfId="11687"/>
    <cellStyle name="___LH P62 FATP Document RI-8-T12 Rev_16 02-21_P58B Project Report 03-01-07_Q37 Budget UPH120_2line Rev2d5 3 2" xfId="11688"/>
    <cellStyle name="___LH P62 FATP Document RI-8-T12 Rev_16 02-21_P58B Project Report 03-01-07_Q37 Budget UPH120_2line Rev2d5 4" xfId="11689"/>
    <cellStyle name="___LH P62 FATP Document RI-8-T12 Rev_16 02-21_P58B Project Report 03-01-07_Q37 Budget UPH120_2line Rev2d5 4 2" xfId="11690"/>
    <cellStyle name="___LH P62 FATP Document RI-8-T12 Rev_16 02-21_P58B Project Report 03-01-07_Q37 Budget UPH120_2line Rev2d5 5" xfId="11691"/>
    <cellStyle name="___LH P62 FATP Document RI-8-T12 Rev_16 02-21_P58B Project Report 03-01-07_Q37 Budget UPH120_2line Rev2d5 5 2" xfId="11692"/>
    <cellStyle name="___LH P62 FATP Document RI-8-T12 Rev_16 02-21_P58B Project Report 03-01-07_Q37 Budget UPH120_2line Rev2d5 6" xfId="11693"/>
    <cellStyle name="___LH P62 FATP Document RI-8-T12 Rev_16 02-21_P58B Project Report 03-01-07_Q37 Budget UPH120_2line Rev2d5 6 2" xfId="11694"/>
    <cellStyle name="___LH P62 FATP Document RI-8-T12 Rev_16 02-21_P58B Project Report 03-01-07_Q37 Budget UPH120_2line Rev2d5 7" xfId="11695"/>
    <cellStyle name="___LH P62 FATP Document RI-8-T12 Rev_16 02-21_P58B Project Report 03-01-07_Q37 Budget UPH120_2line Rev2d5 7 2" xfId="11696"/>
    <cellStyle name="___LH P62 FATP Document RI-8-T12 Rev_16 02-21_P58B Project Report 03-01-07_Q37 Budget UPH120_2line Rev2d5 8" xfId="11697"/>
    <cellStyle name="___LH P62 FATP Document RI-8-T12 Rev_16 02-21_P58B Project Report 03-01-07_Q37 Budget UPH120_2line Rev2d5 8 2" xfId="11698"/>
    <cellStyle name="___LH P62 FATP Document RI-8-T12 Rev_16 02-21_P58B Project Report 03-01-07_Q37 Budget UPH120_2line Rev2d5 9" xfId="11699"/>
    <cellStyle name="___LH P62 FATP Document RI-8-T12 Rev_16 02-21_P58B Project Report 1.16.03" xfId="11700"/>
    <cellStyle name="___LH P62 FATP Document RI-8-T12 Rev_16 02-21_P58B Project Report 1.16.03 2" xfId="11701"/>
    <cellStyle name="___LH P62 FATP Document RI-8-T12 Rev_16 02-21_P58B Project Report 1.16.03 2 2" xfId="11702"/>
    <cellStyle name="___LH P62 FATP Document RI-8-T12 Rev_16 02-21_P58B Project Report 1.16.03 3" xfId="11703"/>
    <cellStyle name="___LH P62 FATP Document RI-8-T12 Rev_16 02-21_P58B Project Report 1.16.03 3 2" xfId="11704"/>
    <cellStyle name="___LH P62 FATP Document RI-8-T12 Rev_16 02-21_P58B Project Report 1.16.03 4" xfId="11705"/>
    <cellStyle name="___LH P62 FATP Document RI-8-T12 Rev_16 02-21_P58B Project Report 1.16.03 4 2" xfId="11706"/>
    <cellStyle name="___LH P62 FATP Document RI-8-T12 Rev_16 02-21_P58B Project Report 1.16.03 5" xfId="11707"/>
    <cellStyle name="___LH P62 FATP Document RI-8-T12 Rev_16 02-21_P58B Project Report 1.16.03 5 2" xfId="11708"/>
    <cellStyle name="___LH P62 FATP Document RI-8-T12 Rev_16 02-21_P58B Project Report 1.16.03 6" xfId="11709"/>
    <cellStyle name="___LH P62 FATP Document RI-8-T12 Rev_16 02-21_P58B Project Report 1.16.03 6 2" xfId="11710"/>
    <cellStyle name="___LH P62 FATP Document RI-8-T12 Rev_16 02-21_P58B Project Report 1.16.03 7" xfId="11711"/>
    <cellStyle name="___LH P62 FATP Document RI-8-T12 Rev_16 02-21_P58B Project Report 1.16.03 7 2" xfId="11712"/>
    <cellStyle name="___LH P62 FATP Document RI-8-T12 Rev_16 02-21_P58B Project Report 1.16.03 8" xfId="11713"/>
    <cellStyle name="___LH P62 FATP Document RI-8-T12 Rev_16 02-21_P58B Project Report 1.16.03 8 2" xfId="11714"/>
    <cellStyle name="___LH P62 FATP Document RI-8-T12 Rev_16 02-21_P58B Project Report 1.16.03 9" xfId="11715"/>
    <cellStyle name="___LH P62 FATP Document RI-8-T12 Rev_16 02-21_P58B Project Report 1.16.03_1" xfId="11716"/>
    <cellStyle name="___LH P62 FATP Document RI-8-T12 Rev_16 02-21_P58B Project Report 1.16.03_1 2" xfId="11717"/>
    <cellStyle name="___LH P62 FATP Document RI-8-T12 Rev_16 02-21_P58B Project Report 1.16.03_1 2 2" xfId="11718"/>
    <cellStyle name="___LH P62 FATP Document RI-8-T12 Rev_16 02-21_P58B Project Report 1.16.03_1 3" xfId="11719"/>
    <cellStyle name="___LH P62 FATP Document RI-8-T12 Rev_16 02-21_P58B Project Report 1.16.03_1 3 2" xfId="11720"/>
    <cellStyle name="___LH P62 FATP Document RI-8-T12 Rev_16 02-21_P58B Project Report 1.16.03_1 4" xfId="11721"/>
    <cellStyle name="___LH P62 FATP Document RI-8-T12 Rev_16 02-21_P58B Project Report 1.16.03_1 4 2" xfId="11722"/>
    <cellStyle name="___LH P62 FATP Document RI-8-T12 Rev_16 02-21_P58B Project Report 1.16.03_1 5" xfId="11723"/>
    <cellStyle name="___LH P62 FATP Document RI-8-T12 Rev_16 02-21_P58B Project Report 1.16.03_1 5 2" xfId="11724"/>
    <cellStyle name="___LH P62 FATP Document RI-8-T12 Rev_16 02-21_P58B Project Report 1.16.03_1 6" xfId="11725"/>
    <cellStyle name="___LH P62 FATP Document RI-8-T12 Rev_16 02-21_P58B Project Report 1.16.03_1 6 2" xfId="11726"/>
    <cellStyle name="___LH P62 FATP Document RI-8-T12 Rev_16 02-21_P58B Project Report 1.16.03_1 7" xfId="11727"/>
    <cellStyle name="___LH P62 FATP Document RI-8-T12 Rev_16 02-21_P58B Project Report 1.16.03_1 7 2" xfId="11728"/>
    <cellStyle name="___LH P62 FATP Document RI-8-T12 Rev_16 02-21_P58B Project Report 1.16.03_1 8" xfId="11729"/>
    <cellStyle name="___LH P62 FATP Document RI-8-T12 Rev_16 02-21_P58B Project Report 1.16.03_1 8 2" xfId="11730"/>
    <cellStyle name="___LH P62 FATP Document RI-8-T12 Rev_16 02-21_P58B Project Report 1.16.03_1 9" xfId="11731"/>
    <cellStyle name="___LH P62 FATP Document RI-8-T12 Rev_16 02-21_P58B Project Report 1.16.03_LH Q22 work book " xfId="11732"/>
    <cellStyle name="___LH P62 FATP Document RI-8-T12 Rev_16 02-21_P58B Project Report 1.16.03_LH Q22 work book  2" xfId="11733"/>
    <cellStyle name="___LH P62 FATP Document RI-8-T12 Rev_16 02-21_P58B Project Report 1.16.03_LH Q22 work book  2 2" xfId="11734"/>
    <cellStyle name="___LH P62 FATP Document RI-8-T12 Rev_16 02-21_P58B Project Report 1.16.03_LH Q22 work book  3" xfId="11735"/>
    <cellStyle name="___LH P62 FATP Document RI-8-T12 Rev_16 02-21_P58B Project Report 1.16.03_LH Q22 work book  3 2" xfId="11736"/>
    <cellStyle name="___LH P62 FATP Document RI-8-T12 Rev_16 02-21_P58B Project Report 1.16.03_LH Q22 work book  4" xfId="11737"/>
    <cellStyle name="___LH P62 FATP Document RI-8-T12 Rev_16 02-21_P58B Project Report 1.16.03_LH Q22 work book  4 2" xfId="11738"/>
    <cellStyle name="___LH P62 FATP Document RI-8-T12 Rev_16 02-21_P58B Project Report 1.16.03_LH Q22 work book  5" xfId="11739"/>
    <cellStyle name="___LH P62 FATP Document RI-8-T12 Rev_16 02-21_P58B Project Report 1.16.03_LH Q22 work book  5 2" xfId="11740"/>
    <cellStyle name="___LH P62 FATP Document RI-8-T12 Rev_16 02-21_P58B Project Report 1.16.03_LH Q22 work book  6" xfId="11741"/>
    <cellStyle name="___LH P62 FATP Document RI-8-T12 Rev_16 02-21_P58B Project Report 1.16.03_LH Q22 work book  6 2" xfId="11742"/>
    <cellStyle name="___LH P62 FATP Document RI-8-T12 Rev_16 02-21_P58B Project Report 1.16.03_LH Q22 work book  7" xfId="11743"/>
    <cellStyle name="___LH P62 FATP Document RI-8-T12 Rev_16 02-21_P58B Project Report 1.16.03_LH Q22 work book  7 2" xfId="11744"/>
    <cellStyle name="___LH P62 FATP Document RI-8-T12 Rev_16 02-21_P58B Project Report 1.16.03_LH Q22 work book  8" xfId="11745"/>
    <cellStyle name="___LH P62 FATP Document RI-8-T12 Rev_16 02-21_P58B Project Report 1.16.03_LH Q22 work book  8 2" xfId="11746"/>
    <cellStyle name="___LH P62 FATP Document RI-8-T12 Rev_16 02-21_P58B Project Report 1.16.03_LH Q22 work book  9" xfId="11747"/>
    <cellStyle name="___LH P62 FATP Document RI-8-T12 Rev_16 02-21_P58B Project Report 1.16.03_LH Q77 Readiness v1.4.8" xfId="11748"/>
    <cellStyle name="___LH P62 FATP Document RI-8-T12 Rev_16 02-21_P58B Project Report 1.16.03_LH Q77 Readiness v1.4.8 2" xfId="11749"/>
    <cellStyle name="___LH P62 FATP Document RI-8-T12 Rev_16 02-21_P58B Project Report 1.16.03_LH Q77 Readiness v1.4.8 2 2" xfId="11750"/>
    <cellStyle name="___LH P62 FATP Document RI-8-T12 Rev_16 02-21_P58B Project Report 1.16.03_LH Q77 Readiness v1.4.8 3" xfId="11751"/>
    <cellStyle name="___LH P62 FATP Document RI-8-T12 Rev_16 02-21_P58B Project Report 1.16.03_LH Q77 Readiness v1.4.8 3 2" xfId="11752"/>
    <cellStyle name="___LH P62 FATP Document RI-8-T12 Rev_16 02-21_P58B Project Report 1.16.03_LH Q77 Readiness v1.4.8 4" xfId="11753"/>
    <cellStyle name="___LH P62 FATP Document RI-8-T12 Rev_16 02-21_P58B Project Report 1.16.03_LH Q77 Readiness v1.4.8 4 2" xfId="11754"/>
    <cellStyle name="___LH P62 FATP Document RI-8-T12 Rev_16 02-21_P58B Project Report 1.16.03_LH Q77 Readiness v1.4.8 5" xfId="11755"/>
    <cellStyle name="___LH P62 FATP Document RI-8-T12 Rev_16 02-21_P58B Project Report 1.16.03_LH Q77 Readiness v1.4.8 5 2" xfId="11756"/>
    <cellStyle name="___LH P62 FATP Document RI-8-T12 Rev_16 02-21_P58B Project Report 1.16.03_LH Q77 Readiness v1.4.8 6" xfId="11757"/>
    <cellStyle name="___LH P62 FATP Document RI-8-T12 Rev_16 02-21_P58B Project Report 1.16.03_LH Q77 Readiness v1.4.8 6 2" xfId="11758"/>
    <cellStyle name="___LH P62 FATP Document RI-8-T12 Rev_16 02-21_P58B Project Report 1.16.03_LH Q77 Readiness v1.4.8 7" xfId="11759"/>
    <cellStyle name="___LH P62 FATP Document RI-8-T12 Rev_16 02-21_P58B Project Report 1.16.03_LH Q77 Readiness v1.4.8 7 2" xfId="11760"/>
    <cellStyle name="___LH P62 FATP Document RI-8-T12 Rev_16 02-21_P58B Project Report 1.16.03_LH Q77 Readiness v1.4.8 8" xfId="11761"/>
    <cellStyle name="___LH P62 FATP Document RI-8-T12 Rev_16 02-21_P58B Project Report 1.16.03_LH Q77 Readiness v1.4.8 8 2" xfId="11762"/>
    <cellStyle name="___LH P62 FATP Document RI-8-T12 Rev_16 02-21_P58B Project Report 1.16.03_LH Q77 Readiness v1.4.8 9" xfId="11763"/>
    <cellStyle name="___LH P62 FATP Document RI-8-T12 Rev_16 02-21_P58B Project Report 1.16.03_Q37 Budget UPH120_2line Rev1d9" xfId="11764"/>
    <cellStyle name="___LH P62 FATP Document RI-8-T12 Rev_16 02-21_P58B Project Report 1.16.03_Q37 Budget UPH120_2line Rev1d9 2" xfId="11765"/>
    <cellStyle name="___LH P62 FATP Document RI-8-T12 Rev_16 02-21_P58B Project Report 1.16.03_Q37 Budget UPH120_2line Rev1d9 2 2" xfId="11766"/>
    <cellStyle name="___LH P62 FATP Document RI-8-T12 Rev_16 02-21_P58B Project Report 1.16.03_Q37 Budget UPH120_2line Rev1d9 3" xfId="11767"/>
    <cellStyle name="___LH P62 FATP Document RI-8-T12 Rev_16 02-21_P58B Project Report 1.16.03_Q37 Budget UPH120_2line Rev1d9 3 2" xfId="11768"/>
    <cellStyle name="___LH P62 FATP Document RI-8-T12 Rev_16 02-21_P58B Project Report 1.16.03_Q37 Budget UPH120_2line Rev1d9 4" xfId="11769"/>
    <cellStyle name="___LH P62 FATP Document RI-8-T12 Rev_16 02-21_P58B Project Report 1.16.03_Q37 Budget UPH120_2line Rev1d9 4 2" xfId="11770"/>
    <cellStyle name="___LH P62 FATP Document RI-8-T12 Rev_16 02-21_P58B Project Report 1.16.03_Q37 Budget UPH120_2line Rev1d9 5" xfId="11771"/>
    <cellStyle name="___LH P62 FATP Document RI-8-T12 Rev_16 02-21_P58B Project Report 1.16.03_Q37 Budget UPH120_2line Rev1d9 5 2" xfId="11772"/>
    <cellStyle name="___LH P62 FATP Document RI-8-T12 Rev_16 02-21_P58B Project Report 1.16.03_Q37 Budget UPH120_2line Rev1d9 6" xfId="11773"/>
    <cellStyle name="___LH P62 FATP Document RI-8-T12 Rev_16 02-21_P58B Project Report 1.16.03_Q37 Budget UPH120_2line Rev1d9 6 2" xfId="11774"/>
    <cellStyle name="___LH P62 FATP Document RI-8-T12 Rev_16 02-21_P58B Project Report 1.16.03_Q37 Budget UPH120_2line Rev1d9 7" xfId="11775"/>
    <cellStyle name="___LH P62 FATP Document RI-8-T12 Rev_16 02-21_P58B Project Report 1.16.03_Q37 Budget UPH120_2line Rev1d9 7 2" xfId="11776"/>
    <cellStyle name="___LH P62 FATP Document RI-8-T12 Rev_16 02-21_P58B Project Report 1.16.03_Q37 Budget UPH120_2line Rev1d9 8" xfId="11777"/>
    <cellStyle name="___LH P62 FATP Document RI-8-T12 Rev_16 02-21_P58B Project Report 1.16.03_Q37 Budget UPH120_2line Rev1d9 8 2" xfId="11778"/>
    <cellStyle name="___LH P62 FATP Document RI-8-T12 Rev_16 02-21_P58B Project Report 1.16.03_Q37 Budget UPH120_2line Rev1d9 9" xfId="11779"/>
    <cellStyle name="___LH P62 FATP Document RI-8-T12 Rev_16 02-21_P58B Project Report 1.16.03_Q37 Budget UPH120_2line Rev1d9_LH Q22 work book " xfId="11780"/>
    <cellStyle name="___LH P62 FATP Document RI-8-T12 Rev_16 02-21_P58B Project Report 1.16.03_Q37 Budget UPH120_2line Rev1d9_LH Q22 work book  2" xfId="11781"/>
    <cellStyle name="___LH P62 FATP Document RI-8-T12 Rev_16 02-21_P58B Project Report 1.16.03_Q37 Budget UPH120_2line Rev1d9_LH Q22 work book  2 2" xfId="11782"/>
    <cellStyle name="___LH P62 FATP Document RI-8-T12 Rev_16 02-21_P58B Project Report 1.16.03_Q37 Budget UPH120_2line Rev1d9_LH Q22 work book  3" xfId="11783"/>
    <cellStyle name="___LH P62 FATP Document RI-8-T12 Rev_16 02-21_P58B Project Report 1.16.03_Q37 Budget UPH120_2line Rev1d9_LH Q22 work book  3 2" xfId="11784"/>
    <cellStyle name="___LH P62 FATP Document RI-8-T12 Rev_16 02-21_P58B Project Report 1.16.03_Q37 Budget UPH120_2line Rev1d9_LH Q22 work book  4" xfId="11785"/>
    <cellStyle name="___LH P62 FATP Document RI-8-T12 Rev_16 02-21_P58B Project Report 1.16.03_Q37 Budget UPH120_2line Rev1d9_LH Q22 work book  4 2" xfId="11786"/>
    <cellStyle name="___LH P62 FATP Document RI-8-T12 Rev_16 02-21_P58B Project Report 1.16.03_Q37 Budget UPH120_2line Rev1d9_LH Q22 work book  5" xfId="11787"/>
    <cellStyle name="___LH P62 FATP Document RI-8-T12 Rev_16 02-21_P58B Project Report 1.16.03_Q37 Budget UPH120_2line Rev1d9_LH Q22 work book  5 2" xfId="11788"/>
    <cellStyle name="___LH P62 FATP Document RI-8-T12 Rev_16 02-21_P58B Project Report 1.16.03_Q37 Budget UPH120_2line Rev1d9_LH Q22 work book  6" xfId="11789"/>
    <cellStyle name="___LH P62 FATP Document RI-8-T12 Rev_16 02-21_P58B Project Report 1.16.03_Q37 Budget UPH120_2line Rev1d9_LH Q22 work book  6 2" xfId="11790"/>
    <cellStyle name="___LH P62 FATP Document RI-8-T12 Rev_16 02-21_P58B Project Report 1.16.03_Q37 Budget UPH120_2line Rev1d9_LH Q22 work book  7" xfId="11791"/>
    <cellStyle name="___LH P62 FATP Document RI-8-T12 Rev_16 02-21_P58B Project Report 1.16.03_Q37 Budget UPH120_2line Rev1d9_LH Q22 work book  7 2" xfId="11792"/>
    <cellStyle name="___LH P62 FATP Document RI-8-T12 Rev_16 02-21_P58B Project Report 1.16.03_Q37 Budget UPH120_2line Rev1d9_LH Q22 work book  8" xfId="11793"/>
    <cellStyle name="___LH P62 FATP Document RI-8-T12 Rev_16 02-21_P58B Project Report 1.16.03_Q37 Budget UPH120_2line Rev1d9_LH Q22 work book  8 2" xfId="11794"/>
    <cellStyle name="___LH P62 FATP Document RI-8-T12 Rev_16 02-21_P58B Project Report 1.16.03_Q37 Budget UPH120_2line Rev1d9_LH Q22 work book  9" xfId="11795"/>
    <cellStyle name="___LH P62 FATP Document RI-8-T12 Rev_16 02-21_P58B Project Report 1.16.03_Q37 Budget UPH120_2line Rev1d9_LH Q77 Readiness v1.4.8" xfId="11796"/>
    <cellStyle name="___LH P62 FATP Document RI-8-T12 Rev_16 02-21_P58B Project Report 1.16.03_Q37 Budget UPH120_2line Rev1d9_LH Q77 Readiness v1.4.8 2" xfId="11797"/>
    <cellStyle name="___LH P62 FATP Document RI-8-T12 Rev_16 02-21_P58B Project Report 1.16.03_Q37 Budget UPH120_2line Rev1d9_LH Q77 Readiness v1.4.8 2 2" xfId="11798"/>
    <cellStyle name="___LH P62 FATP Document RI-8-T12 Rev_16 02-21_P58B Project Report 1.16.03_Q37 Budget UPH120_2line Rev1d9_LH Q77 Readiness v1.4.8 3" xfId="11799"/>
    <cellStyle name="___LH P62 FATP Document RI-8-T12 Rev_16 02-21_P58B Project Report 1.16.03_Q37 Budget UPH120_2line Rev1d9_LH Q77 Readiness v1.4.8 3 2" xfId="11800"/>
    <cellStyle name="___LH P62 FATP Document RI-8-T12 Rev_16 02-21_P58B Project Report 1.16.03_Q37 Budget UPH120_2line Rev1d9_LH Q77 Readiness v1.4.8 4" xfId="11801"/>
    <cellStyle name="___LH P62 FATP Document RI-8-T12 Rev_16 02-21_P58B Project Report 1.16.03_Q37 Budget UPH120_2line Rev1d9_LH Q77 Readiness v1.4.8 4 2" xfId="11802"/>
    <cellStyle name="___LH P62 FATP Document RI-8-T12 Rev_16 02-21_P58B Project Report 1.16.03_Q37 Budget UPH120_2line Rev1d9_LH Q77 Readiness v1.4.8 5" xfId="11803"/>
    <cellStyle name="___LH P62 FATP Document RI-8-T12 Rev_16 02-21_P58B Project Report 1.16.03_Q37 Budget UPH120_2line Rev1d9_LH Q77 Readiness v1.4.8 5 2" xfId="11804"/>
    <cellStyle name="___LH P62 FATP Document RI-8-T12 Rev_16 02-21_P58B Project Report 1.16.03_Q37 Budget UPH120_2line Rev1d9_LH Q77 Readiness v1.4.8 6" xfId="11805"/>
    <cellStyle name="___LH P62 FATP Document RI-8-T12 Rev_16 02-21_P58B Project Report 1.16.03_Q37 Budget UPH120_2line Rev1d9_LH Q77 Readiness v1.4.8 6 2" xfId="11806"/>
    <cellStyle name="___LH P62 FATP Document RI-8-T12 Rev_16 02-21_P58B Project Report 1.16.03_Q37 Budget UPH120_2line Rev1d9_LH Q77 Readiness v1.4.8 7" xfId="11807"/>
    <cellStyle name="___LH P62 FATP Document RI-8-T12 Rev_16 02-21_P58B Project Report 1.16.03_Q37 Budget UPH120_2line Rev1d9_LH Q77 Readiness v1.4.8 7 2" xfId="11808"/>
    <cellStyle name="___LH P62 FATP Document RI-8-T12 Rev_16 02-21_P58B Project Report 1.16.03_Q37 Budget UPH120_2line Rev1d9_LH Q77 Readiness v1.4.8 8" xfId="11809"/>
    <cellStyle name="___LH P62 FATP Document RI-8-T12 Rev_16 02-21_P58B Project Report 1.16.03_Q37 Budget UPH120_2line Rev1d9_LH Q77 Readiness v1.4.8 8 2" xfId="11810"/>
    <cellStyle name="___LH P62 FATP Document RI-8-T12 Rev_16 02-21_P58B Project Report 1.16.03_Q37 Budget UPH120_2line Rev1d9_LH Q77 Readiness v1.4.8 9" xfId="11811"/>
    <cellStyle name="___LH P62 FATP Document RI-8-T12 Rev_16 02-21_P58B Project Report 1.16.03_Q37 Budget UPH120_2line Rev2d3" xfId="11812"/>
    <cellStyle name="___LH P62 FATP Document RI-8-T12 Rev_16 02-21_P58B Project Report 1.16.03_Q37 Budget UPH120_2line Rev2d3 2" xfId="11813"/>
    <cellStyle name="___LH P62 FATP Document RI-8-T12 Rev_16 02-21_P58B Project Report 1.16.03_Q37 Budget UPH120_2line Rev2d3 2 2" xfId="11814"/>
    <cellStyle name="___LH P62 FATP Document RI-8-T12 Rev_16 02-21_P58B Project Report 1.16.03_Q37 Budget UPH120_2line Rev2d3 3" xfId="11815"/>
    <cellStyle name="___LH P62 FATP Document RI-8-T12 Rev_16 02-21_P58B Project Report 1.16.03_Q37 Budget UPH120_2line Rev2d3 3 2" xfId="11816"/>
    <cellStyle name="___LH P62 FATP Document RI-8-T12 Rev_16 02-21_P58B Project Report 1.16.03_Q37 Budget UPH120_2line Rev2d3 4" xfId="11817"/>
    <cellStyle name="___LH P62 FATP Document RI-8-T12 Rev_16 02-21_P58B Project Report 1.16.03_Q37 Budget UPH120_2line Rev2d3 4 2" xfId="11818"/>
    <cellStyle name="___LH P62 FATP Document RI-8-T12 Rev_16 02-21_P58B Project Report 1.16.03_Q37 Budget UPH120_2line Rev2d3 5" xfId="11819"/>
    <cellStyle name="___LH P62 FATP Document RI-8-T12 Rev_16 02-21_P58B Project Report 1.16.03_Q37 Budget UPH120_2line Rev2d3 5 2" xfId="11820"/>
    <cellStyle name="___LH P62 FATP Document RI-8-T12 Rev_16 02-21_P58B Project Report 1.16.03_Q37 Budget UPH120_2line Rev2d3 6" xfId="11821"/>
    <cellStyle name="___LH P62 FATP Document RI-8-T12 Rev_16 02-21_P58B Project Report 1.16.03_Q37 Budget UPH120_2line Rev2d3 6 2" xfId="11822"/>
    <cellStyle name="___LH P62 FATP Document RI-8-T12 Rev_16 02-21_P58B Project Report 1.16.03_Q37 Budget UPH120_2line Rev2d3 7" xfId="11823"/>
    <cellStyle name="___LH P62 FATP Document RI-8-T12 Rev_16 02-21_P58B Project Report 1.16.03_Q37 Budget UPH120_2line Rev2d3 7 2" xfId="11824"/>
    <cellStyle name="___LH P62 FATP Document RI-8-T12 Rev_16 02-21_P58B Project Report 1.16.03_Q37 Budget UPH120_2line Rev2d3 8" xfId="11825"/>
    <cellStyle name="___LH P62 FATP Document RI-8-T12 Rev_16 02-21_P58B Project Report 1.16.03_Q37 Budget UPH120_2line Rev2d3 8 2" xfId="11826"/>
    <cellStyle name="___LH P62 FATP Document RI-8-T12 Rev_16 02-21_P58B Project Report 1.16.03_Q37 Budget UPH120_2line Rev2d3 9" xfId="11827"/>
    <cellStyle name="___LH P62 FATP Document RI-8-T12 Rev_16 02-21_P58B Project Report 1.16.03_Q37 Budget UPH120_2line Rev2d5" xfId="11828"/>
    <cellStyle name="___LH P62 FATP Document RI-8-T12 Rev_16 02-21_P58B Project Report 1.16.03_Q37 Budget UPH120_2line Rev2d5 2" xfId="11829"/>
    <cellStyle name="___LH P62 FATP Document RI-8-T12 Rev_16 02-21_P58B Project Report 1.16.03_Q37 Budget UPH120_2line Rev2d5 2 2" xfId="11830"/>
    <cellStyle name="___LH P62 FATP Document RI-8-T12 Rev_16 02-21_P58B Project Report 1.16.03_Q37 Budget UPH120_2line Rev2d5 3" xfId="11831"/>
    <cellStyle name="___LH P62 FATP Document RI-8-T12 Rev_16 02-21_P58B Project Report 1.16.03_Q37 Budget UPH120_2line Rev2d5 3 2" xfId="11832"/>
    <cellStyle name="___LH P62 FATP Document RI-8-T12 Rev_16 02-21_P58B Project Report 1.16.03_Q37 Budget UPH120_2line Rev2d5 4" xfId="11833"/>
    <cellStyle name="___LH P62 FATP Document RI-8-T12 Rev_16 02-21_P58B Project Report 1.16.03_Q37 Budget UPH120_2line Rev2d5 4 2" xfId="11834"/>
    <cellStyle name="___LH P62 FATP Document RI-8-T12 Rev_16 02-21_P58B Project Report 1.16.03_Q37 Budget UPH120_2line Rev2d5 5" xfId="11835"/>
    <cellStyle name="___LH P62 FATP Document RI-8-T12 Rev_16 02-21_P58B Project Report 1.16.03_Q37 Budget UPH120_2line Rev2d5 5 2" xfId="11836"/>
    <cellStyle name="___LH P62 FATP Document RI-8-T12 Rev_16 02-21_P58B Project Report 1.16.03_Q37 Budget UPH120_2line Rev2d5 6" xfId="11837"/>
    <cellStyle name="___LH P62 FATP Document RI-8-T12 Rev_16 02-21_P58B Project Report 1.16.03_Q37 Budget UPH120_2line Rev2d5 6 2" xfId="11838"/>
    <cellStyle name="___LH P62 FATP Document RI-8-T12 Rev_16 02-21_P58B Project Report 1.16.03_Q37 Budget UPH120_2line Rev2d5 7" xfId="11839"/>
    <cellStyle name="___LH P62 FATP Document RI-8-T12 Rev_16 02-21_P58B Project Report 1.16.03_Q37 Budget UPH120_2line Rev2d5 7 2" xfId="11840"/>
    <cellStyle name="___LH P62 FATP Document RI-8-T12 Rev_16 02-21_P58B Project Report 1.16.03_Q37 Budget UPH120_2line Rev2d5 8" xfId="11841"/>
    <cellStyle name="___LH P62 FATP Document RI-8-T12 Rev_16 02-21_P58B Project Report 1.16.03_Q37 Budget UPH120_2line Rev2d5 8 2" xfId="11842"/>
    <cellStyle name="___LH P62 FATP Document RI-8-T12 Rev_16 02-21_P58B Project Report 1.16.03_Q37 Budget UPH120_2line Rev2d5 9" xfId="11843"/>
    <cellStyle name="___LH P62 FATP Document RI-8-T12 Rev_16 02-21_P58B Project Report 1.25New.03" xfId="11844"/>
    <cellStyle name="___LH P62 FATP Document RI-8-T12 Rev_16 02-21_P58B Project Report 1.25New.03 2" xfId="11845"/>
    <cellStyle name="___LH P62 FATP Document RI-8-T12 Rev_16 02-21_P58B Project Report 1.25New.03 2 2" xfId="11846"/>
    <cellStyle name="___LH P62 FATP Document RI-8-T12 Rev_16 02-21_P58B Project Report 1.25New.03 3" xfId="11847"/>
    <cellStyle name="___LH P62 FATP Document RI-8-T12 Rev_16 02-21_P58B Project Report 1.25New.03 3 2" xfId="11848"/>
    <cellStyle name="___LH P62 FATP Document RI-8-T12 Rev_16 02-21_P58B Project Report 1.25New.03 4" xfId="11849"/>
    <cellStyle name="___LH P62 FATP Document RI-8-T12 Rev_16 02-21_P58B Project Report 1.25New.03 4 2" xfId="11850"/>
    <cellStyle name="___LH P62 FATP Document RI-8-T12 Rev_16 02-21_P58B Project Report 1.25New.03 5" xfId="11851"/>
    <cellStyle name="___LH P62 FATP Document RI-8-T12 Rev_16 02-21_P58B Project Report 1.25New.03 5 2" xfId="11852"/>
    <cellStyle name="___LH P62 FATP Document RI-8-T12 Rev_16 02-21_P58B Project Report 1.25New.03 6" xfId="11853"/>
    <cellStyle name="___LH P62 FATP Document RI-8-T12 Rev_16 02-21_P58B Project Report 1.25New.03 6 2" xfId="11854"/>
    <cellStyle name="___LH P62 FATP Document RI-8-T12 Rev_16 02-21_P58B Project Report 1.25New.03 7" xfId="11855"/>
    <cellStyle name="___LH P62 FATP Document RI-8-T12 Rev_16 02-21_P58B Project Report 1.25New.03 7 2" xfId="11856"/>
    <cellStyle name="___LH P62 FATP Document RI-8-T12 Rev_16 02-21_P58B Project Report 1.25New.03 8" xfId="11857"/>
    <cellStyle name="___LH P62 FATP Document RI-8-T12 Rev_16 02-21_P58B Project Report 1.25New.03 8 2" xfId="11858"/>
    <cellStyle name="___LH P62 FATP Document RI-8-T12 Rev_16 02-21_P58B Project Report 1.25New.03 9" xfId="11859"/>
    <cellStyle name="___LH P62 FATP Document RI-8-T12 Rev_16 02-21_P58B Project Report 1.25New.03_1" xfId="11860"/>
    <cellStyle name="___LH P62 FATP Document RI-8-T12 Rev_16 02-21_P58B Project Report 1.25New.03_1 2" xfId="11861"/>
    <cellStyle name="___LH P62 FATP Document RI-8-T12 Rev_16 02-21_P58B Project Report 1.25New.03_1 2 2" xfId="11862"/>
    <cellStyle name="___LH P62 FATP Document RI-8-T12 Rev_16 02-21_P58B Project Report 1.25New.03_1 3" xfId="11863"/>
    <cellStyle name="___LH P62 FATP Document RI-8-T12 Rev_16 02-21_P58B Project Report 1.25New.03_1 3 2" xfId="11864"/>
    <cellStyle name="___LH P62 FATP Document RI-8-T12 Rev_16 02-21_P58B Project Report 1.25New.03_1 4" xfId="11865"/>
    <cellStyle name="___LH P62 FATP Document RI-8-T12 Rev_16 02-21_P58B Project Report 1.25New.03_1 4 2" xfId="11866"/>
    <cellStyle name="___LH P62 FATP Document RI-8-T12 Rev_16 02-21_P58B Project Report 1.25New.03_1 5" xfId="11867"/>
    <cellStyle name="___LH P62 FATP Document RI-8-T12 Rev_16 02-21_P58B Project Report 1.25New.03_1 5 2" xfId="11868"/>
    <cellStyle name="___LH P62 FATP Document RI-8-T12 Rev_16 02-21_P58B Project Report 1.25New.03_1 6" xfId="11869"/>
    <cellStyle name="___LH P62 FATP Document RI-8-T12 Rev_16 02-21_P58B Project Report 1.25New.03_1 6 2" xfId="11870"/>
    <cellStyle name="___LH P62 FATP Document RI-8-T12 Rev_16 02-21_P58B Project Report 1.25New.03_1 7" xfId="11871"/>
    <cellStyle name="___LH P62 FATP Document RI-8-T12 Rev_16 02-21_P58B Project Report 1.25New.03_1 7 2" xfId="11872"/>
    <cellStyle name="___LH P62 FATP Document RI-8-T12 Rev_16 02-21_P58B Project Report 1.25New.03_1 8" xfId="11873"/>
    <cellStyle name="___LH P62 FATP Document RI-8-T12 Rev_16 02-21_P58B Project Report 1.25New.03_1 8 2" xfId="11874"/>
    <cellStyle name="___LH P62 FATP Document RI-8-T12 Rev_16 02-21_P58B Project Report 1.25New.03_1 9" xfId="11875"/>
    <cellStyle name="___LH P62 FATP Document RI-8-T12 Rev_16 02-21_P58B Project Report 1.25New.03_LH Q22 work book " xfId="11876"/>
    <cellStyle name="___LH P62 FATP Document RI-8-T12 Rev_16 02-21_P58B Project Report 1.25New.03_LH Q22 work book  2" xfId="11877"/>
    <cellStyle name="___LH P62 FATP Document RI-8-T12 Rev_16 02-21_P58B Project Report 1.25New.03_LH Q22 work book  2 2" xfId="11878"/>
    <cellStyle name="___LH P62 FATP Document RI-8-T12 Rev_16 02-21_P58B Project Report 1.25New.03_LH Q22 work book  3" xfId="11879"/>
    <cellStyle name="___LH P62 FATP Document RI-8-T12 Rev_16 02-21_P58B Project Report 1.25New.03_LH Q22 work book  3 2" xfId="11880"/>
    <cellStyle name="___LH P62 FATP Document RI-8-T12 Rev_16 02-21_P58B Project Report 1.25New.03_LH Q22 work book  4" xfId="11881"/>
    <cellStyle name="___LH P62 FATP Document RI-8-T12 Rev_16 02-21_P58B Project Report 1.25New.03_LH Q22 work book  4 2" xfId="11882"/>
    <cellStyle name="___LH P62 FATP Document RI-8-T12 Rev_16 02-21_P58B Project Report 1.25New.03_LH Q22 work book  5" xfId="11883"/>
    <cellStyle name="___LH P62 FATP Document RI-8-T12 Rev_16 02-21_P58B Project Report 1.25New.03_LH Q22 work book  5 2" xfId="11884"/>
    <cellStyle name="___LH P62 FATP Document RI-8-T12 Rev_16 02-21_P58B Project Report 1.25New.03_LH Q22 work book  6" xfId="11885"/>
    <cellStyle name="___LH P62 FATP Document RI-8-T12 Rev_16 02-21_P58B Project Report 1.25New.03_LH Q22 work book  6 2" xfId="11886"/>
    <cellStyle name="___LH P62 FATP Document RI-8-T12 Rev_16 02-21_P58B Project Report 1.25New.03_LH Q22 work book  7" xfId="11887"/>
    <cellStyle name="___LH P62 FATP Document RI-8-T12 Rev_16 02-21_P58B Project Report 1.25New.03_LH Q22 work book  7 2" xfId="11888"/>
    <cellStyle name="___LH P62 FATP Document RI-8-T12 Rev_16 02-21_P58B Project Report 1.25New.03_LH Q22 work book  8" xfId="11889"/>
    <cellStyle name="___LH P62 FATP Document RI-8-T12 Rev_16 02-21_P58B Project Report 1.25New.03_LH Q22 work book  8 2" xfId="11890"/>
    <cellStyle name="___LH P62 FATP Document RI-8-T12 Rev_16 02-21_P58B Project Report 1.25New.03_LH Q22 work book  9" xfId="11891"/>
    <cellStyle name="___LH P62 FATP Document RI-8-T12 Rev_16 02-21_P58B Project Report 1.25New.03_LH Q77 Readiness v1.4.8" xfId="11892"/>
    <cellStyle name="___LH P62 FATP Document RI-8-T12 Rev_16 02-21_P58B Project Report 1.25New.03_LH Q77 Readiness v1.4.8 2" xfId="11893"/>
    <cellStyle name="___LH P62 FATP Document RI-8-T12 Rev_16 02-21_P58B Project Report 1.25New.03_LH Q77 Readiness v1.4.8 2 2" xfId="11894"/>
    <cellStyle name="___LH P62 FATP Document RI-8-T12 Rev_16 02-21_P58B Project Report 1.25New.03_LH Q77 Readiness v1.4.8 3" xfId="11895"/>
    <cellStyle name="___LH P62 FATP Document RI-8-T12 Rev_16 02-21_P58B Project Report 1.25New.03_LH Q77 Readiness v1.4.8 3 2" xfId="11896"/>
    <cellStyle name="___LH P62 FATP Document RI-8-T12 Rev_16 02-21_P58B Project Report 1.25New.03_LH Q77 Readiness v1.4.8 4" xfId="11897"/>
    <cellStyle name="___LH P62 FATP Document RI-8-T12 Rev_16 02-21_P58B Project Report 1.25New.03_LH Q77 Readiness v1.4.8 4 2" xfId="11898"/>
    <cellStyle name="___LH P62 FATP Document RI-8-T12 Rev_16 02-21_P58B Project Report 1.25New.03_LH Q77 Readiness v1.4.8 5" xfId="11899"/>
    <cellStyle name="___LH P62 FATP Document RI-8-T12 Rev_16 02-21_P58B Project Report 1.25New.03_LH Q77 Readiness v1.4.8 5 2" xfId="11900"/>
    <cellStyle name="___LH P62 FATP Document RI-8-T12 Rev_16 02-21_P58B Project Report 1.25New.03_LH Q77 Readiness v1.4.8 6" xfId="11901"/>
    <cellStyle name="___LH P62 FATP Document RI-8-T12 Rev_16 02-21_P58B Project Report 1.25New.03_LH Q77 Readiness v1.4.8 6 2" xfId="11902"/>
    <cellStyle name="___LH P62 FATP Document RI-8-T12 Rev_16 02-21_P58B Project Report 1.25New.03_LH Q77 Readiness v1.4.8 7" xfId="11903"/>
    <cellStyle name="___LH P62 FATP Document RI-8-T12 Rev_16 02-21_P58B Project Report 1.25New.03_LH Q77 Readiness v1.4.8 7 2" xfId="11904"/>
    <cellStyle name="___LH P62 FATP Document RI-8-T12 Rev_16 02-21_P58B Project Report 1.25New.03_LH Q77 Readiness v1.4.8 8" xfId="11905"/>
    <cellStyle name="___LH P62 FATP Document RI-8-T12 Rev_16 02-21_P58B Project Report 1.25New.03_LH Q77 Readiness v1.4.8 8 2" xfId="11906"/>
    <cellStyle name="___LH P62 FATP Document RI-8-T12 Rev_16 02-21_P58B Project Report 1.25New.03_LH Q77 Readiness v1.4.8 9" xfId="11907"/>
    <cellStyle name="___LH P62 FATP Document RI-8-T12 Rev_16 02-21_P58B Project Report 1.25New.03_Q37 Budget UPH120_2line Rev1d9" xfId="11908"/>
    <cellStyle name="___LH P62 FATP Document RI-8-T12 Rev_16 02-21_P58B Project Report 1.25New.03_Q37 Budget UPH120_2line Rev1d9 2" xfId="11909"/>
    <cellStyle name="___LH P62 FATP Document RI-8-T12 Rev_16 02-21_P58B Project Report 1.25New.03_Q37 Budget UPH120_2line Rev1d9 2 2" xfId="11910"/>
    <cellStyle name="___LH P62 FATP Document RI-8-T12 Rev_16 02-21_P58B Project Report 1.25New.03_Q37 Budget UPH120_2line Rev1d9 3" xfId="11911"/>
    <cellStyle name="___LH P62 FATP Document RI-8-T12 Rev_16 02-21_P58B Project Report 1.25New.03_Q37 Budget UPH120_2line Rev1d9 3 2" xfId="11912"/>
    <cellStyle name="___LH P62 FATP Document RI-8-T12 Rev_16 02-21_P58B Project Report 1.25New.03_Q37 Budget UPH120_2line Rev1d9 4" xfId="11913"/>
    <cellStyle name="___LH P62 FATP Document RI-8-T12 Rev_16 02-21_P58B Project Report 1.25New.03_Q37 Budget UPH120_2line Rev1d9 4 2" xfId="11914"/>
    <cellStyle name="___LH P62 FATP Document RI-8-T12 Rev_16 02-21_P58B Project Report 1.25New.03_Q37 Budget UPH120_2line Rev1d9 5" xfId="11915"/>
    <cellStyle name="___LH P62 FATP Document RI-8-T12 Rev_16 02-21_P58B Project Report 1.25New.03_Q37 Budget UPH120_2line Rev1d9 5 2" xfId="11916"/>
    <cellStyle name="___LH P62 FATP Document RI-8-T12 Rev_16 02-21_P58B Project Report 1.25New.03_Q37 Budget UPH120_2line Rev1d9 6" xfId="11917"/>
    <cellStyle name="___LH P62 FATP Document RI-8-T12 Rev_16 02-21_P58B Project Report 1.25New.03_Q37 Budget UPH120_2line Rev1d9 6 2" xfId="11918"/>
    <cellStyle name="___LH P62 FATP Document RI-8-T12 Rev_16 02-21_P58B Project Report 1.25New.03_Q37 Budget UPH120_2line Rev1d9 7" xfId="11919"/>
    <cellStyle name="___LH P62 FATP Document RI-8-T12 Rev_16 02-21_P58B Project Report 1.25New.03_Q37 Budget UPH120_2line Rev1d9 7 2" xfId="11920"/>
    <cellStyle name="___LH P62 FATP Document RI-8-T12 Rev_16 02-21_P58B Project Report 1.25New.03_Q37 Budget UPH120_2line Rev1d9 8" xfId="11921"/>
    <cellStyle name="___LH P62 FATP Document RI-8-T12 Rev_16 02-21_P58B Project Report 1.25New.03_Q37 Budget UPH120_2line Rev1d9 8 2" xfId="11922"/>
    <cellStyle name="___LH P62 FATP Document RI-8-T12 Rev_16 02-21_P58B Project Report 1.25New.03_Q37 Budget UPH120_2line Rev1d9 9" xfId="11923"/>
    <cellStyle name="___LH P62 FATP Document RI-8-T12 Rev_16 02-21_P58B Project Report 1.25New.03_Q37 Budget UPH120_2line Rev1d9_LH Q22 work book " xfId="11924"/>
    <cellStyle name="___LH P62 FATP Document RI-8-T12 Rev_16 02-21_P58B Project Report 1.25New.03_Q37 Budget UPH120_2line Rev1d9_LH Q22 work book  2" xfId="11925"/>
    <cellStyle name="___LH P62 FATP Document RI-8-T12 Rev_16 02-21_P58B Project Report 1.25New.03_Q37 Budget UPH120_2line Rev1d9_LH Q22 work book  2 2" xfId="11926"/>
    <cellStyle name="___LH P62 FATP Document RI-8-T12 Rev_16 02-21_P58B Project Report 1.25New.03_Q37 Budget UPH120_2line Rev1d9_LH Q22 work book  3" xfId="11927"/>
    <cellStyle name="___LH P62 FATP Document RI-8-T12 Rev_16 02-21_P58B Project Report 1.25New.03_Q37 Budget UPH120_2line Rev1d9_LH Q22 work book  3 2" xfId="11928"/>
    <cellStyle name="___LH P62 FATP Document RI-8-T12 Rev_16 02-21_P58B Project Report 1.25New.03_Q37 Budget UPH120_2line Rev1d9_LH Q22 work book  4" xfId="11929"/>
    <cellStyle name="___LH P62 FATP Document RI-8-T12 Rev_16 02-21_P58B Project Report 1.25New.03_Q37 Budget UPH120_2line Rev1d9_LH Q22 work book  4 2" xfId="11930"/>
    <cellStyle name="___LH P62 FATP Document RI-8-T12 Rev_16 02-21_P58B Project Report 1.25New.03_Q37 Budget UPH120_2line Rev1d9_LH Q22 work book  5" xfId="11931"/>
    <cellStyle name="___LH P62 FATP Document RI-8-T12 Rev_16 02-21_P58B Project Report 1.25New.03_Q37 Budget UPH120_2line Rev1d9_LH Q22 work book  5 2" xfId="11932"/>
    <cellStyle name="___LH P62 FATP Document RI-8-T12 Rev_16 02-21_P58B Project Report 1.25New.03_Q37 Budget UPH120_2line Rev1d9_LH Q22 work book  6" xfId="11933"/>
    <cellStyle name="___LH P62 FATP Document RI-8-T12 Rev_16 02-21_P58B Project Report 1.25New.03_Q37 Budget UPH120_2line Rev1d9_LH Q22 work book  6 2" xfId="11934"/>
    <cellStyle name="___LH P62 FATP Document RI-8-T12 Rev_16 02-21_P58B Project Report 1.25New.03_Q37 Budget UPH120_2line Rev1d9_LH Q22 work book  7" xfId="11935"/>
    <cellStyle name="___LH P62 FATP Document RI-8-T12 Rev_16 02-21_P58B Project Report 1.25New.03_Q37 Budget UPH120_2line Rev1d9_LH Q22 work book  7 2" xfId="11936"/>
    <cellStyle name="___LH P62 FATP Document RI-8-T12 Rev_16 02-21_P58B Project Report 1.25New.03_Q37 Budget UPH120_2line Rev1d9_LH Q22 work book  8" xfId="11937"/>
    <cellStyle name="___LH P62 FATP Document RI-8-T12 Rev_16 02-21_P58B Project Report 1.25New.03_Q37 Budget UPH120_2line Rev1d9_LH Q22 work book  8 2" xfId="11938"/>
    <cellStyle name="___LH P62 FATP Document RI-8-T12 Rev_16 02-21_P58B Project Report 1.25New.03_Q37 Budget UPH120_2line Rev1d9_LH Q22 work book  9" xfId="11939"/>
    <cellStyle name="___LH P62 FATP Document RI-8-T12 Rev_16 02-21_P58B Project Report 1.25New.03_Q37 Budget UPH120_2line Rev1d9_LH Q77 Readiness v1.4.8" xfId="11940"/>
    <cellStyle name="___LH P62 FATP Document RI-8-T12 Rev_16 02-21_P58B Project Report 1.25New.03_Q37 Budget UPH120_2line Rev1d9_LH Q77 Readiness v1.4.8 2" xfId="11941"/>
    <cellStyle name="___LH P62 FATP Document RI-8-T12 Rev_16 02-21_P58B Project Report 1.25New.03_Q37 Budget UPH120_2line Rev1d9_LH Q77 Readiness v1.4.8 2 2" xfId="11942"/>
    <cellStyle name="___LH P62 FATP Document RI-8-T12 Rev_16 02-21_P58B Project Report 1.25New.03_Q37 Budget UPH120_2line Rev1d9_LH Q77 Readiness v1.4.8 3" xfId="11943"/>
    <cellStyle name="___LH P62 FATP Document RI-8-T12 Rev_16 02-21_P58B Project Report 1.25New.03_Q37 Budget UPH120_2line Rev1d9_LH Q77 Readiness v1.4.8 3 2" xfId="11944"/>
    <cellStyle name="___LH P62 FATP Document RI-8-T12 Rev_16 02-21_P58B Project Report 1.25New.03_Q37 Budget UPH120_2line Rev1d9_LH Q77 Readiness v1.4.8 4" xfId="11945"/>
    <cellStyle name="___LH P62 FATP Document RI-8-T12 Rev_16 02-21_P58B Project Report 1.25New.03_Q37 Budget UPH120_2line Rev1d9_LH Q77 Readiness v1.4.8 4 2" xfId="11946"/>
    <cellStyle name="___LH P62 FATP Document RI-8-T12 Rev_16 02-21_P58B Project Report 1.25New.03_Q37 Budget UPH120_2line Rev1d9_LH Q77 Readiness v1.4.8 5" xfId="11947"/>
    <cellStyle name="___LH P62 FATP Document RI-8-T12 Rev_16 02-21_P58B Project Report 1.25New.03_Q37 Budget UPH120_2line Rev1d9_LH Q77 Readiness v1.4.8 5 2" xfId="11948"/>
    <cellStyle name="___LH P62 FATP Document RI-8-T12 Rev_16 02-21_P58B Project Report 1.25New.03_Q37 Budget UPH120_2line Rev1d9_LH Q77 Readiness v1.4.8 6" xfId="11949"/>
    <cellStyle name="___LH P62 FATP Document RI-8-T12 Rev_16 02-21_P58B Project Report 1.25New.03_Q37 Budget UPH120_2line Rev1d9_LH Q77 Readiness v1.4.8 6 2" xfId="11950"/>
    <cellStyle name="___LH P62 FATP Document RI-8-T12 Rev_16 02-21_P58B Project Report 1.25New.03_Q37 Budget UPH120_2line Rev1d9_LH Q77 Readiness v1.4.8 7" xfId="11951"/>
    <cellStyle name="___LH P62 FATP Document RI-8-T12 Rev_16 02-21_P58B Project Report 1.25New.03_Q37 Budget UPH120_2line Rev1d9_LH Q77 Readiness v1.4.8 7 2" xfId="11952"/>
    <cellStyle name="___LH P62 FATP Document RI-8-T12 Rev_16 02-21_P58B Project Report 1.25New.03_Q37 Budget UPH120_2line Rev1d9_LH Q77 Readiness v1.4.8 8" xfId="11953"/>
    <cellStyle name="___LH P62 FATP Document RI-8-T12 Rev_16 02-21_P58B Project Report 1.25New.03_Q37 Budget UPH120_2line Rev1d9_LH Q77 Readiness v1.4.8 8 2" xfId="11954"/>
    <cellStyle name="___LH P62 FATP Document RI-8-T12 Rev_16 02-21_P58B Project Report 1.25New.03_Q37 Budget UPH120_2line Rev1d9_LH Q77 Readiness v1.4.8 9" xfId="11955"/>
    <cellStyle name="___LH P62 FATP Document RI-8-T12 Rev_16 02-21_P58B Project Report 1.25New.03_Q37 Budget UPH120_2line Rev2d3" xfId="11956"/>
    <cellStyle name="___LH P62 FATP Document RI-8-T12 Rev_16 02-21_P58B Project Report 1.25New.03_Q37 Budget UPH120_2line Rev2d3 2" xfId="11957"/>
    <cellStyle name="___LH P62 FATP Document RI-8-T12 Rev_16 02-21_P58B Project Report 1.25New.03_Q37 Budget UPH120_2line Rev2d3 2 2" xfId="11958"/>
    <cellStyle name="___LH P62 FATP Document RI-8-T12 Rev_16 02-21_P58B Project Report 1.25New.03_Q37 Budget UPH120_2line Rev2d3 3" xfId="11959"/>
    <cellStyle name="___LH P62 FATP Document RI-8-T12 Rev_16 02-21_P58B Project Report 1.25New.03_Q37 Budget UPH120_2line Rev2d3 3 2" xfId="11960"/>
    <cellStyle name="___LH P62 FATP Document RI-8-T12 Rev_16 02-21_P58B Project Report 1.25New.03_Q37 Budget UPH120_2line Rev2d3 4" xfId="11961"/>
    <cellStyle name="___LH P62 FATP Document RI-8-T12 Rev_16 02-21_P58B Project Report 1.25New.03_Q37 Budget UPH120_2line Rev2d3 4 2" xfId="11962"/>
    <cellStyle name="___LH P62 FATP Document RI-8-T12 Rev_16 02-21_P58B Project Report 1.25New.03_Q37 Budget UPH120_2line Rev2d3 5" xfId="11963"/>
    <cellStyle name="___LH P62 FATP Document RI-8-T12 Rev_16 02-21_P58B Project Report 1.25New.03_Q37 Budget UPH120_2line Rev2d3 5 2" xfId="11964"/>
    <cellStyle name="___LH P62 FATP Document RI-8-T12 Rev_16 02-21_P58B Project Report 1.25New.03_Q37 Budget UPH120_2line Rev2d3 6" xfId="11965"/>
    <cellStyle name="___LH P62 FATP Document RI-8-T12 Rev_16 02-21_P58B Project Report 1.25New.03_Q37 Budget UPH120_2line Rev2d3 6 2" xfId="11966"/>
    <cellStyle name="___LH P62 FATP Document RI-8-T12 Rev_16 02-21_P58B Project Report 1.25New.03_Q37 Budget UPH120_2line Rev2d3 7" xfId="11967"/>
    <cellStyle name="___LH P62 FATP Document RI-8-T12 Rev_16 02-21_P58B Project Report 1.25New.03_Q37 Budget UPH120_2line Rev2d3 7 2" xfId="11968"/>
    <cellStyle name="___LH P62 FATP Document RI-8-T12 Rev_16 02-21_P58B Project Report 1.25New.03_Q37 Budget UPH120_2line Rev2d3 8" xfId="11969"/>
    <cellStyle name="___LH P62 FATP Document RI-8-T12 Rev_16 02-21_P58B Project Report 1.25New.03_Q37 Budget UPH120_2line Rev2d3 8 2" xfId="11970"/>
    <cellStyle name="___LH P62 FATP Document RI-8-T12 Rev_16 02-21_P58B Project Report 1.25New.03_Q37 Budget UPH120_2line Rev2d3 9" xfId="11971"/>
    <cellStyle name="___LH P62 FATP Document RI-8-T12 Rev_16 02-21_P58B Project Report 1.25New.03_Q37 Budget UPH120_2line Rev2d5" xfId="11972"/>
    <cellStyle name="___LH P62 FATP Document RI-8-T12 Rev_16 02-21_P58B Project Report 1.25New.03_Q37 Budget UPH120_2line Rev2d5 2" xfId="11973"/>
    <cellStyle name="___LH P62 FATP Document RI-8-T12 Rev_16 02-21_P58B Project Report 1.25New.03_Q37 Budget UPH120_2line Rev2d5 2 2" xfId="11974"/>
    <cellStyle name="___LH P62 FATP Document RI-8-T12 Rev_16 02-21_P58B Project Report 1.25New.03_Q37 Budget UPH120_2line Rev2d5 3" xfId="11975"/>
    <cellStyle name="___LH P62 FATP Document RI-8-T12 Rev_16 02-21_P58B Project Report 1.25New.03_Q37 Budget UPH120_2line Rev2d5 3 2" xfId="11976"/>
    <cellStyle name="___LH P62 FATP Document RI-8-T12 Rev_16 02-21_P58B Project Report 1.25New.03_Q37 Budget UPH120_2line Rev2d5 4" xfId="11977"/>
    <cellStyle name="___LH P62 FATP Document RI-8-T12 Rev_16 02-21_P58B Project Report 1.25New.03_Q37 Budget UPH120_2line Rev2d5 4 2" xfId="11978"/>
    <cellStyle name="___LH P62 FATP Document RI-8-T12 Rev_16 02-21_P58B Project Report 1.25New.03_Q37 Budget UPH120_2line Rev2d5 5" xfId="11979"/>
    <cellStyle name="___LH P62 FATP Document RI-8-T12 Rev_16 02-21_P58B Project Report 1.25New.03_Q37 Budget UPH120_2line Rev2d5 5 2" xfId="11980"/>
    <cellStyle name="___LH P62 FATP Document RI-8-T12 Rev_16 02-21_P58B Project Report 1.25New.03_Q37 Budget UPH120_2line Rev2d5 6" xfId="11981"/>
    <cellStyle name="___LH P62 FATP Document RI-8-T12 Rev_16 02-21_P58B Project Report 1.25New.03_Q37 Budget UPH120_2line Rev2d5 6 2" xfId="11982"/>
    <cellStyle name="___LH P62 FATP Document RI-8-T12 Rev_16 02-21_P58B Project Report 1.25New.03_Q37 Budget UPH120_2line Rev2d5 7" xfId="11983"/>
    <cellStyle name="___LH P62 FATP Document RI-8-T12 Rev_16 02-21_P58B Project Report 1.25New.03_Q37 Budget UPH120_2line Rev2d5 7 2" xfId="11984"/>
    <cellStyle name="___LH P62 FATP Document RI-8-T12 Rev_16 02-21_P58B Project Report 1.25New.03_Q37 Budget UPH120_2line Rev2d5 8" xfId="11985"/>
    <cellStyle name="___LH P62 FATP Document RI-8-T12 Rev_16 02-21_P58B Project Report 1.25New.03_Q37 Budget UPH120_2line Rev2d5 8 2" xfId="11986"/>
    <cellStyle name="___LH P62 FATP Document RI-8-T12 Rev_16 02-21_P58B Project Report 1.25New.03_Q37 Budget UPH120_2line Rev2d5 9" xfId="11987"/>
    <cellStyle name="___LH P62 FATP Document RI-8-T12 Rev_16 02-21_P58B Project Report 12.17" xfId="11988"/>
    <cellStyle name="___LH P62 FATP Document RI-8-T12 Rev_16 02-21_P58B Project Report 12.17 2" xfId="11989"/>
    <cellStyle name="___LH P62 FATP Document RI-8-T12 Rev_16 02-21_P58B Project Report 12.17 2 2" xfId="11990"/>
    <cellStyle name="___LH P62 FATP Document RI-8-T12 Rev_16 02-21_P58B Project Report 12.17 3" xfId="11991"/>
    <cellStyle name="___LH P62 FATP Document RI-8-T12 Rev_16 02-21_P58B Project Report 12.17 3 2" xfId="11992"/>
    <cellStyle name="___LH P62 FATP Document RI-8-T12 Rev_16 02-21_P58B Project Report 12.17 4" xfId="11993"/>
    <cellStyle name="___LH P62 FATP Document RI-8-T12 Rev_16 02-21_P58B Project Report 12.17 4 2" xfId="11994"/>
    <cellStyle name="___LH P62 FATP Document RI-8-T12 Rev_16 02-21_P58B Project Report 12.17 5" xfId="11995"/>
    <cellStyle name="___LH P62 FATP Document RI-8-T12 Rev_16 02-21_P58B Project Report 12.17 5 2" xfId="11996"/>
    <cellStyle name="___LH P62 FATP Document RI-8-T12 Rev_16 02-21_P58B Project Report 12.17 6" xfId="11997"/>
    <cellStyle name="___LH P62 FATP Document RI-8-T12 Rev_16 02-21_P58B Project Report 12.17 6 2" xfId="11998"/>
    <cellStyle name="___LH P62 FATP Document RI-8-T12 Rev_16 02-21_P58B Project Report 12.17 7" xfId="11999"/>
    <cellStyle name="___LH P62 FATP Document RI-8-T12 Rev_16 02-21_P58B Project Report 12.17 7 2" xfId="12000"/>
    <cellStyle name="___LH P62 FATP Document RI-8-T12 Rev_16 02-21_P58B Project Report 12.17 8" xfId="12001"/>
    <cellStyle name="___LH P62 FATP Document RI-8-T12 Rev_16 02-21_P58B Project Report 12.17 8 2" xfId="12002"/>
    <cellStyle name="___LH P62 FATP Document RI-8-T12 Rev_16 02-21_P58B Project Report 12.17 9" xfId="12003"/>
    <cellStyle name="___LH P62 FATP Document RI-8-T12 Rev_16 02-21_P58B Project Report 12.17_LH Q22 work book " xfId="12004"/>
    <cellStyle name="___LH P62 FATP Document RI-8-T12 Rev_16 02-21_P58B Project Report 12.17_LH Q22 work book  2" xfId="12005"/>
    <cellStyle name="___LH P62 FATP Document RI-8-T12 Rev_16 02-21_P58B Project Report 12.17_LH Q22 work book  2 2" xfId="12006"/>
    <cellStyle name="___LH P62 FATP Document RI-8-T12 Rev_16 02-21_P58B Project Report 12.17_LH Q22 work book  3" xfId="12007"/>
    <cellStyle name="___LH P62 FATP Document RI-8-T12 Rev_16 02-21_P58B Project Report 12.17_LH Q22 work book  3 2" xfId="12008"/>
    <cellStyle name="___LH P62 FATP Document RI-8-T12 Rev_16 02-21_P58B Project Report 12.17_LH Q22 work book  4" xfId="12009"/>
    <cellStyle name="___LH P62 FATP Document RI-8-T12 Rev_16 02-21_P58B Project Report 12.17_LH Q22 work book  4 2" xfId="12010"/>
    <cellStyle name="___LH P62 FATP Document RI-8-T12 Rev_16 02-21_P58B Project Report 12.17_LH Q22 work book  5" xfId="12011"/>
    <cellStyle name="___LH P62 FATP Document RI-8-T12 Rev_16 02-21_P58B Project Report 12.17_LH Q22 work book  5 2" xfId="12012"/>
    <cellStyle name="___LH P62 FATP Document RI-8-T12 Rev_16 02-21_P58B Project Report 12.17_LH Q22 work book  6" xfId="12013"/>
    <cellStyle name="___LH P62 FATP Document RI-8-T12 Rev_16 02-21_P58B Project Report 12.17_LH Q22 work book  6 2" xfId="12014"/>
    <cellStyle name="___LH P62 FATP Document RI-8-T12 Rev_16 02-21_P58B Project Report 12.17_LH Q22 work book  7" xfId="12015"/>
    <cellStyle name="___LH P62 FATP Document RI-8-T12 Rev_16 02-21_P58B Project Report 12.17_LH Q22 work book  7 2" xfId="12016"/>
    <cellStyle name="___LH P62 FATP Document RI-8-T12 Rev_16 02-21_P58B Project Report 12.17_LH Q22 work book  8" xfId="12017"/>
    <cellStyle name="___LH P62 FATP Document RI-8-T12 Rev_16 02-21_P58B Project Report 12.17_LH Q22 work book  8 2" xfId="12018"/>
    <cellStyle name="___LH P62 FATP Document RI-8-T12 Rev_16 02-21_P58B Project Report 12.17_LH Q22 work book  9" xfId="12019"/>
    <cellStyle name="___LH P62 FATP Document RI-8-T12 Rev_16 02-21_P58B Project Report 12.17_LH Q77 Readiness v1.4.8" xfId="12020"/>
    <cellStyle name="___LH P62 FATP Document RI-8-T12 Rev_16 02-21_P58B Project Report 12.17_LH Q77 Readiness v1.4.8 2" xfId="12021"/>
    <cellStyle name="___LH P62 FATP Document RI-8-T12 Rev_16 02-21_P58B Project Report 12.17_LH Q77 Readiness v1.4.8 2 2" xfId="12022"/>
    <cellStyle name="___LH P62 FATP Document RI-8-T12 Rev_16 02-21_P58B Project Report 12.17_LH Q77 Readiness v1.4.8 3" xfId="12023"/>
    <cellStyle name="___LH P62 FATP Document RI-8-T12 Rev_16 02-21_P58B Project Report 12.17_LH Q77 Readiness v1.4.8 3 2" xfId="12024"/>
    <cellStyle name="___LH P62 FATP Document RI-8-T12 Rev_16 02-21_P58B Project Report 12.17_LH Q77 Readiness v1.4.8 4" xfId="12025"/>
    <cellStyle name="___LH P62 FATP Document RI-8-T12 Rev_16 02-21_P58B Project Report 12.17_LH Q77 Readiness v1.4.8 4 2" xfId="12026"/>
    <cellStyle name="___LH P62 FATP Document RI-8-T12 Rev_16 02-21_P58B Project Report 12.17_LH Q77 Readiness v1.4.8 5" xfId="12027"/>
    <cellStyle name="___LH P62 FATP Document RI-8-T12 Rev_16 02-21_P58B Project Report 12.17_LH Q77 Readiness v1.4.8 5 2" xfId="12028"/>
    <cellStyle name="___LH P62 FATP Document RI-8-T12 Rev_16 02-21_P58B Project Report 12.17_LH Q77 Readiness v1.4.8 6" xfId="12029"/>
    <cellStyle name="___LH P62 FATP Document RI-8-T12 Rev_16 02-21_P58B Project Report 12.17_LH Q77 Readiness v1.4.8 6 2" xfId="12030"/>
    <cellStyle name="___LH P62 FATP Document RI-8-T12 Rev_16 02-21_P58B Project Report 12.17_LH Q77 Readiness v1.4.8 7" xfId="12031"/>
    <cellStyle name="___LH P62 FATP Document RI-8-T12 Rev_16 02-21_P58B Project Report 12.17_LH Q77 Readiness v1.4.8 7 2" xfId="12032"/>
    <cellStyle name="___LH P62 FATP Document RI-8-T12 Rev_16 02-21_P58B Project Report 12.17_LH Q77 Readiness v1.4.8 8" xfId="12033"/>
    <cellStyle name="___LH P62 FATP Document RI-8-T12 Rev_16 02-21_P58B Project Report 12.17_LH Q77 Readiness v1.4.8 8 2" xfId="12034"/>
    <cellStyle name="___LH P62 FATP Document RI-8-T12 Rev_16 02-21_P58B Project Report 12.17_LH Q77 Readiness v1.4.8 9" xfId="12035"/>
    <cellStyle name="___LH P62 FATP Document RI-8-T12 Rev_16 02-21_P58B Project Report 12.17_Q37 Budget UPH120_2line Rev1d9" xfId="12036"/>
    <cellStyle name="___LH P62 FATP Document RI-8-T12 Rev_16 02-21_P58B Project Report 12.17_Q37 Budget UPH120_2line Rev1d9 2" xfId="12037"/>
    <cellStyle name="___LH P62 FATP Document RI-8-T12 Rev_16 02-21_P58B Project Report 12.17_Q37 Budget UPH120_2line Rev1d9 2 2" xfId="12038"/>
    <cellStyle name="___LH P62 FATP Document RI-8-T12 Rev_16 02-21_P58B Project Report 12.17_Q37 Budget UPH120_2line Rev1d9 3" xfId="12039"/>
    <cellStyle name="___LH P62 FATP Document RI-8-T12 Rev_16 02-21_P58B Project Report 12.17_Q37 Budget UPH120_2line Rev1d9 3 2" xfId="12040"/>
    <cellStyle name="___LH P62 FATP Document RI-8-T12 Rev_16 02-21_P58B Project Report 12.17_Q37 Budget UPH120_2line Rev1d9 4" xfId="12041"/>
    <cellStyle name="___LH P62 FATP Document RI-8-T12 Rev_16 02-21_P58B Project Report 12.17_Q37 Budget UPH120_2line Rev1d9 4 2" xfId="12042"/>
    <cellStyle name="___LH P62 FATP Document RI-8-T12 Rev_16 02-21_P58B Project Report 12.17_Q37 Budget UPH120_2line Rev1d9 5" xfId="12043"/>
    <cellStyle name="___LH P62 FATP Document RI-8-T12 Rev_16 02-21_P58B Project Report 12.17_Q37 Budget UPH120_2line Rev1d9 5 2" xfId="12044"/>
    <cellStyle name="___LH P62 FATP Document RI-8-T12 Rev_16 02-21_P58B Project Report 12.17_Q37 Budget UPH120_2line Rev1d9 6" xfId="12045"/>
    <cellStyle name="___LH P62 FATP Document RI-8-T12 Rev_16 02-21_P58B Project Report 12.17_Q37 Budget UPH120_2line Rev1d9 6 2" xfId="12046"/>
    <cellStyle name="___LH P62 FATP Document RI-8-T12 Rev_16 02-21_P58B Project Report 12.17_Q37 Budget UPH120_2line Rev1d9 7" xfId="12047"/>
    <cellStyle name="___LH P62 FATP Document RI-8-T12 Rev_16 02-21_P58B Project Report 12.17_Q37 Budget UPH120_2line Rev1d9 7 2" xfId="12048"/>
    <cellStyle name="___LH P62 FATP Document RI-8-T12 Rev_16 02-21_P58B Project Report 12.17_Q37 Budget UPH120_2line Rev1d9 8" xfId="12049"/>
    <cellStyle name="___LH P62 FATP Document RI-8-T12 Rev_16 02-21_P58B Project Report 12.17_Q37 Budget UPH120_2line Rev1d9 8 2" xfId="12050"/>
    <cellStyle name="___LH P62 FATP Document RI-8-T12 Rev_16 02-21_P58B Project Report 12.17_Q37 Budget UPH120_2line Rev1d9 9" xfId="12051"/>
    <cellStyle name="___LH P62 FATP Document RI-8-T12 Rev_16 02-21_P58B Project Report 12.17_Q37 Budget UPH120_2line Rev1d9_LH Q22 work book " xfId="12052"/>
    <cellStyle name="___LH P62 FATP Document RI-8-T12 Rev_16 02-21_P58B Project Report 12.17_Q37 Budget UPH120_2line Rev1d9_LH Q22 work book  2" xfId="12053"/>
    <cellStyle name="___LH P62 FATP Document RI-8-T12 Rev_16 02-21_P58B Project Report 12.17_Q37 Budget UPH120_2line Rev1d9_LH Q22 work book  2 2" xfId="12054"/>
    <cellStyle name="___LH P62 FATP Document RI-8-T12 Rev_16 02-21_P58B Project Report 12.17_Q37 Budget UPH120_2line Rev1d9_LH Q22 work book  3" xfId="12055"/>
    <cellStyle name="___LH P62 FATP Document RI-8-T12 Rev_16 02-21_P58B Project Report 12.17_Q37 Budget UPH120_2line Rev1d9_LH Q22 work book  3 2" xfId="12056"/>
    <cellStyle name="___LH P62 FATP Document RI-8-T12 Rev_16 02-21_P58B Project Report 12.17_Q37 Budget UPH120_2line Rev1d9_LH Q22 work book  4" xfId="12057"/>
    <cellStyle name="___LH P62 FATP Document RI-8-T12 Rev_16 02-21_P58B Project Report 12.17_Q37 Budget UPH120_2line Rev1d9_LH Q22 work book  4 2" xfId="12058"/>
    <cellStyle name="___LH P62 FATP Document RI-8-T12 Rev_16 02-21_P58B Project Report 12.17_Q37 Budget UPH120_2line Rev1d9_LH Q22 work book  5" xfId="12059"/>
    <cellStyle name="___LH P62 FATP Document RI-8-T12 Rev_16 02-21_P58B Project Report 12.17_Q37 Budget UPH120_2line Rev1d9_LH Q22 work book  5 2" xfId="12060"/>
    <cellStyle name="___LH P62 FATP Document RI-8-T12 Rev_16 02-21_P58B Project Report 12.17_Q37 Budget UPH120_2line Rev1d9_LH Q22 work book  6" xfId="12061"/>
    <cellStyle name="___LH P62 FATP Document RI-8-T12 Rev_16 02-21_P58B Project Report 12.17_Q37 Budget UPH120_2line Rev1d9_LH Q22 work book  6 2" xfId="12062"/>
    <cellStyle name="___LH P62 FATP Document RI-8-T12 Rev_16 02-21_P58B Project Report 12.17_Q37 Budget UPH120_2line Rev1d9_LH Q22 work book  7" xfId="12063"/>
    <cellStyle name="___LH P62 FATP Document RI-8-T12 Rev_16 02-21_P58B Project Report 12.17_Q37 Budget UPH120_2line Rev1d9_LH Q22 work book  7 2" xfId="12064"/>
    <cellStyle name="___LH P62 FATP Document RI-8-T12 Rev_16 02-21_P58B Project Report 12.17_Q37 Budget UPH120_2line Rev1d9_LH Q22 work book  8" xfId="12065"/>
    <cellStyle name="___LH P62 FATP Document RI-8-T12 Rev_16 02-21_P58B Project Report 12.17_Q37 Budget UPH120_2line Rev1d9_LH Q22 work book  8 2" xfId="12066"/>
    <cellStyle name="___LH P62 FATP Document RI-8-T12 Rev_16 02-21_P58B Project Report 12.17_Q37 Budget UPH120_2line Rev1d9_LH Q22 work book  9" xfId="12067"/>
    <cellStyle name="___LH P62 FATP Document RI-8-T12 Rev_16 02-21_P58B Project Report 12.17_Q37 Budget UPH120_2line Rev1d9_LH Q77 Readiness v1.4.8" xfId="12068"/>
    <cellStyle name="___LH P62 FATP Document RI-8-T12 Rev_16 02-21_P58B Project Report 12.17_Q37 Budget UPH120_2line Rev1d9_LH Q77 Readiness v1.4.8 2" xfId="12069"/>
    <cellStyle name="___LH P62 FATP Document RI-8-T12 Rev_16 02-21_P58B Project Report 12.17_Q37 Budget UPH120_2line Rev1d9_LH Q77 Readiness v1.4.8 2 2" xfId="12070"/>
    <cellStyle name="___LH P62 FATP Document RI-8-T12 Rev_16 02-21_P58B Project Report 12.17_Q37 Budget UPH120_2line Rev1d9_LH Q77 Readiness v1.4.8 3" xfId="12071"/>
    <cellStyle name="___LH P62 FATP Document RI-8-T12 Rev_16 02-21_P58B Project Report 12.17_Q37 Budget UPH120_2line Rev1d9_LH Q77 Readiness v1.4.8 3 2" xfId="12072"/>
    <cellStyle name="___LH P62 FATP Document RI-8-T12 Rev_16 02-21_P58B Project Report 12.17_Q37 Budget UPH120_2line Rev1d9_LH Q77 Readiness v1.4.8 4" xfId="12073"/>
    <cellStyle name="___LH P62 FATP Document RI-8-T12 Rev_16 02-21_P58B Project Report 12.17_Q37 Budget UPH120_2line Rev1d9_LH Q77 Readiness v1.4.8 4 2" xfId="12074"/>
    <cellStyle name="___LH P62 FATP Document RI-8-T12 Rev_16 02-21_P58B Project Report 12.17_Q37 Budget UPH120_2line Rev1d9_LH Q77 Readiness v1.4.8 5" xfId="12075"/>
    <cellStyle name="___LH P62 FATP Document RI-8-T12 Rev_16 02-21_P58B Project Report 12.17_Q37 Budget UPH120_2line Rev1d9_LH Q77 Readiness v1.4.8 5 2" xfId="12076"/>
    <cellStyle name="___LH P62 FATP Document RI-8-T12 Rev_16 02-21_P58B Project Report 12.17_Q37 Budget UPH120_2line Rev1d9_LH Q77 Readiness v1.4.8 6" xfId="12077"/>
    <cellStyle name="___LH P62 FATP Document RI-8-T12 Rev_16 02-21_P58B Project Report 12.17_Q37 Budget UPH120_2line Rev1d9_LH Q77 Readiness v1.4.8 6 2" xfId="12078"/>
    <cellStyle name="___LH P62 FATP Document RI-8-T12 Rev_16 02-21_P58B Project Report 12.17_Q37 Budget UPH120_2line Rev1d9_LH Q77 Readiness v1.4.8 7" xfId="12079"/>
    <cellStyle name="___LH P62 FATP Document RI-8-T12 Rev_16 02-21_P58B Project Report 12.17_Q37 Budget UPH120_2line Rev1d9_LH Q77 Readiness v1.4.8 7 2" xfId="12080"/>
    <cellStyle name="___LH P62 FATP Document RI-8-T12 Rev_16 02-21_P58B Project Report 12.17_Q37 Budget UPH120_2line Rev1d9_LH Q77 Readiness v1.4.8 8" xfId="12081"/>
    <cellStyle name="___LH P62 FATP Document RI-8-T12 Rev_16 02-21_P58B Project Report 12.17_Q37 Budget UPH120_2line Rev1d9_LH Q77 Readiness v1.4.8 8 2" xfId="12082"/>
    <cellStyle name="___LH P62 FATP Document RI-8-T12 Rev_16 02-21_P58B Project Report 12.17_Q37 Budget UPH120_2line Rev1d9_LH Q77 Readiness v1.4.8 9" xfId="12083"/>
    <cellStyle name="___LH P62 FATP Document RI-8-T12 Rev_16 02-21_P58B Project Report 12.17_Q37 Budget UPH120_2line Rev2d3" xfId="12084"/>
    <cellStyle name="___LH P62 FATP Document RI-8-T12 Rev_16 02-21_P58B Project Report 12.17_Q37 Budget UPH120_2line Rev2d3 2" xfId="12085"/>
    <cellStyle name="___LH P62 FATP Document RI-8-T12 Rev_16 02-21_P58B Project Report 12.17_Q37 Budget UPH120_2line Rev2d3 2 2" xfId="12086"/>
    <cellStyle name="___LH P62 FATP Document RI-8-T12 Rev_16 02-21_P58B Project Report 12.17_Q37 Budget UPH120_2line Rev2d3 3" xfId="12087"/>
    <cellStyle name="___LH P62 FATP Document RI-8-T12 Rev_16 02-21_P58B Project Report 12.17_Q37 Budget UPH120_2line Rev2d3 3 2" xfId="12088"/>
    <cellStyle name="___LH P62 FATP Document RI-8-T12 Rev_16 02-21_P58B Project Report 12.17_Q37 Budget UPH120_2line Rev2d3 4" xfId="12089"/>
    <cellStyle name="___LH P62 FATP Document RI-8-T12 Rev_16 02-21_P58B Project Report 12.17_Q37 Budget UPH120_2line Rev2d3 4 2" xfId="12090"/>
    <cellStyle name="___LH P62 FATP Document RI-8-T12 Rev_16 02-21_P58B Project Report 12.17_Q37 Budget UPH120_2line Rev2d3 5" xfId="12091"/>
    <cellStyle name="___LH P62 FATP Document RI-8-T12 Rev_16 02-21_P58B Project Report 12.17_Q37 Budget UPH120_2line Rev2d3 5 2" xfId="12092"/>
    <cellStyle name="___LH P62 FATP Document RI-8-T12 Rev_16 02-21_P58B Project Report 12.17_Q37 Budget UPH120_2line Rev2d3 6" xfId="12093"/>
    <cellStyle name="___LH P62 FATP Document RI-8-T12 Rev_16 02-21_P58B Project Report 12.17_Q37 Budget UPH120_2line Rev2d3 6 2" xfId="12094"/>
    <cellStyle name="___LH P62 FATP Document RI-8-T12 Rev_16 02-21_P58B Project Report 12.17_Q37 Budget UPH120_2line Rev2d3 7" xfId="12095"/>
    <cellStyle name="___LH P62 FATP Document RI-8-T12 Rev_16 02-21_P58B Project Report 12.17_Q37 Budget UPH120_2line Rev2d3 7 2" xfId="12096"/>
    <cellStyle name="___LH P62 FATP Document RI-8-T12 Rev_16 02-21_P58B Project Report 12.17_Q37 Budget UPH120_2line Rev2d3 8" xfId="12097"/>
    <cellStyle name="___LH P62 FATP Document RI-8-T12 Rev_16 02-21_P58B Project Report 12.17_Q37 Budget UPH120_2line Rev2d3 8 2" xfId="12098"/>
    <cellStyle name="___LH P62 FATP Document RI-8-T12 Rev_16 02-21_P58B Project Report 12.17_Q37 Budget UPH120_2line Rev2d3 9" xfId="12099"/>
    <cellStyle name="___LH P62 FATP Document RI-8-T12 Rev_16 02-21_P58B Project Report 12.17_Q37 Budget UPH120_2line Rev2d5" xfId="12100"/>
    <cellStyle name="___LH P62 FATP Document RI-8-T12 Rev_16 02-21_P58B Project Report 12.17_Q37 Budget UPH120_2line Rev2d5 2" xfId="12101"/>
    <cellStyle name="___LH P62 FATP Document RI-8-T12 Rev_16 02-21_P58B Project Report 12.17_Q37 Budget UPH120_2line Rev2d5 2 2" xfId="12102"/>
    <cellStyle name="___LH P62 FATP Document RI-8-T12 Rev_16 02-21_P58B Project Report 12.17_Q37 Budget UPH120_2line Rev2d5 3" xfId="12103"/>
    <cellStyle name="___LH P62 FATP Document RI-8-T12 Rev_16 02-21_P58B Project Report 12.17_Q37 Budget UPH120_2line Rev2d5 3 2" xfId="12104"/>
    <cellStyle name="___LH P62 FATP Document RI-8-T12 Rev_16 02-21_P58B Project Report 12.17_Q37 Budget UPH120_2line Rev2d5 4" xfId="12105"/>
    <cellStyle name="___LH P62 FATP Document RI-8-T12 Rev_16 02-21_P58B Project Report 12.17_Q37 Budget UPH120_2line Rev2d5 4 2" xfId="12106"/>
    <cellStyle name="___LH P62 FATP Document RI-8-T12 Rev_16 02-21_P58B Project Report 12.17_Q37 Budget UPH120_2line Rev2d5 5" xfId="12107"/>
    <cellStyle name="___LH P62 FATP Document RI-8-T12 Rev_16 02-21_P58B Project Report 12.17_Q37 Budget UPH120_2line Rev2d5 5 2" xfId="12108"/>
    <cellStyle name="___LH P62 FATP Document RI-8-T12 Rev_16 02-21_P58B Project Report 12.17_Q37 Budget UPH120_2line Rev2d5 6" xfId="12109"/>
    <cellStyle name="___LH P62 FATP Document RI-8-T12 Rev_16 02-21_P58B Project Report 12.17_Q37 Budget UPH120_2line Rev2d5 6 2" xfId="12110"/>
    <cellStyle name="___LH P62 FATP Document RI-8-T12 Rev_16 02-21_P58B Project Report 12.17_Q37 Budget UPH120_2line Rev2d5 7" xfId="12111"/>
    <cellStyle name="___LH P62 FATP Document RI-8-T12 Rev_16 02-21_P58B Project Report 12.17_Q37 Budget UPH120_2line Rev2d5 7 2" xfId="12112"/>
    <cellStyle name="___LH P62 FATP Document RI-8-T12 Rev_16 02-21_P58B Project Report 12.17_Q37 Budget UPH120_2line Rev2d5 8" xfId="12113"/>
    <cellStyle name="___LH P62 FATP Document RI-8-T12 Rev_16 02-21_P58B Project Report 12.17_Q37 Budget UPH120_2line Rev2d5 8 2" xfId="12114"/>
    <cellStyle name="___LH P62 FATP Document RI-8-T12 Rev_16 02-21_P58B Project Report 12.17_Q37 Budget UPH120_2line Rev2d5 9" xfId="12115"/>
    <cellStyle name="___LH P62 FATP Document RI-8-T12 Rev_16 02-21_P58B PVT  Engineering Preparation" xfId="12116"/>
    <cellStyle name="___LH P62 FATP Document RI-8-T12 Rev_16 02-21_P58B PVT  Engineering Preparation 2" xfId="12117"/>
    <cellStyle name="___LH P62 FATP Document RI-8-T12 Rev_16 02-21_P58B PVT  Engineering Preparation 2 2" xfId="12118"/>
    <cellStyle name="___LH P62 FATP Document RI-8-T12 Rev_16 02-21_P58B PVT  Engineering Preparation 3" xfId="12119"/>
    <cellStyle name="___LH P62 FATP Document RI-8-T12 Rev_16 02-21_P58B PVT  Engineering Preparation 3 2" xfId="12120"/>
    <cellStyle name="___LH P62 FATP Document RI-8-T12 Rev_16 02-21_P58B PVT  Engineering Preparation 4" xfId="12121"/>
    <cellStyle name="___LH P62 FATP Document RI-8-T12 Rev_16 02-21_P58B PVT  Engineering Preparation 4 2" xfId="12122"/>
    <cellStyle name="___LH P62 FATP Document RI-8-T12 Rev_16 02-21_P58B PVT  Engineering Preparation 5" xfId="12123"/>
    <cellStyle name="___LH P62 FATP Document RI-8-T12 Rev_16 02-21_P58B PVT  Engineering Preparation 5 2" xfId="12124"/>
    <cellStyle name="___LH P62 FATP Document RI-8-T12 Rev_16 02-21_P58B PVT  Engineering Preparation 6" xfId="12125"/>
    <cellStyle name="___LH P62 FATP Document RI-8-T12 Rev_16 02-21_P58B PVT  Engineering Preparation 6 2" xfId="12126"/>
    <cellStyle name="___LH P62 FATP Document RI-8-T12 Rev_16 02-21_P58B PVT  Engineering Preparation 7" xfId="12127"/>
    <cellStyle name="___LH P62 FATP Document RI-8-T12 Rev_16 02-21_P58B PVT  Engineering Preparation 7 2" xfId="12128"/>
    <cellStyle name="___LH P62 FATP Document RI-8-T12 Rev_16 02-21_P58B PVT  Engineering Preparation 8" xfId="12129"/>
    <cellStyle name="___LH P62 FATP Document RI-8-T12 Rev_16 02-21_P58B PVT  Engineering Preparation 8 2" xfId="12130"/>
    <cellStyle name="___LH P62 FATP Document RI-8-T12 Rev_16 02-21_P58B PVT  Engineering Preparation 9" xfId="12131"/>
    <cellStyle name="___LH P62 FATP Document RI-8-T12 Rev_16 02-21_P58B PVT  Engineering Preparation_LH Q22 work book " xfId="12132"/>
    <cellStyle name="___LH P62 FATP Document RI-8-T12 Rev_16 02-21_P58B PVT  Engineering Preparation_LH Q22 work book  2" xfId="12133"/>
    <cellStyle name="___LH P62 FATP Document RI-8-T12 Rev_16 02-21_P58B PVT  Engineering Preparation_LH Q22 work book  2 2" xfId="12134"/>
    <cellStyle name="___LH P62 FATP Document RI-8-T12 Rev_16 02-21_P58B PVT  Engineering Preparation_LH Q22 work book  3" xfId="12135"/>
    <cellStyle name="___LH P62 FATP Document RI-8-T12 Rev_16 02-21_P58B PVT  Engineering Preparation_LH Q22 work book  3 2" xfId="12136"/>
    <cellStyle name="___LH P62 FATP Document RI-8-T12 Rev_16 02-21_P58B PVT  Engineering Preparation_LH Q22 work book  4" xfId="12137"/>
    <cellStyle name="___LH P62 FATP Document RI-8-T12 Rev_16 02-21_P58B PVT  Engineering Preparation_LH Q22 work book  4 2" xfId="12138"/>
    <cellStyle name="___LH P62 FATP Document RI-8-T12 Rev_16 02-21_P58B PVT  Engineering Preparation_LH Q22 work book  5" xfId="12139"/>
    <cellStyle name="___LH P62 FATP Document RI-8-T12 Rev_16 02-21_P58B PVT  Engineering Preparation_LH Q22 work book  5 2" xfId="12140"/>
    <cellStyle name="___LH P62 FATP Document RI-8-T12 Rev_16 02-21_P58B PVT  Engineering Preparation_LH Q22 work book  6" xfId="12141"/>
    <cellStyle name="___LH P62 FATP Document RI-8-T12 Rev_16 02-21_P58B PVT  Engineering Preparation_LH Q22 work book  6 2" xfId="12142"/>
    <cellStyle name="___LH P62 FATP Document RI-8-T12 Rev_16 02-21_P58B PVT  Engineering Preparation_LH Q22 work book  7" xfId="12143"/>
    <cellStyle name="___LH P62 FATP Document RI-8-T12 Rev_16 02-21_P58B PVT  Engineering Preparation_LH Q22 work book  7 2" xfId="12144"/>
    <cellStyle name="___LH P62 FATP Document RI-8-T12 Rev_16 02-21_P58B PVT  Engineering Preparation_LH Q22 work book  8" xfId="12145"/>
    <cellStyle name="___LH P62 FATP Document RI-8-T12 Rev_16 02-21_P58B PVT  Engineering Preparation_LH Q22 work book  8 2" xfId="12146"/>
    <cellStyle name="___LH P62 FATP Document RI-8-T12 Rev_16 02-21_P58B PVT  Engineering Preparation_LH Q22 work book  9" xfId="12147"/>
    <cellStyle name="___LH P62 FATP Document RI-8-T12 Rev_16 02-21_P58B PVT  Engineering Preparation_LH Q77 Readiness v1.4.8" xfId="12148"/>
    <cellStyle name="___LH P62 FATP Document RI-8-T12 Rev_16 02-21_P58B PVT  Engineering Preparation_LH Q77 Readiness v1.4.8 2" xfId="12149"/>
    <cellStyle name="___LH P62 FATP Document RI-8-T12 Rev_16 02-21_P58B PVT  Engineering Preparation_LH Q77 Readiness v1.4.8 2 2" xfId="12150"/>
    <cellStyle name="___LH P62 FATP Document RI-8-T12 Rev_16 02-21_P58B PVT  Engineering Preparation_LH Q77 Readiness v1.4.8 3" xfId="12151"/>
    <cellStyle name="___LH P62 FATP Document RI-8-T12 Rev_16 02-21_P58B PVT  Engineering Preparation_LH Q77 Readiness v1.4.8 3 2" xfId="12152"/>
    <cellStyle name="___LH P62 FATP Document RI-8-T12 Rev_16 02-21_P58B PVT  Engineering Preparation_LH Q77 Readiness v1.4.8 4" xfId="12153"/>
    <cellStyle name="___LH P62 FATP Document RI-8-T12 Rev_16 02-21_P58B PVT  Engineering Preparation_LH Q77 Readiness v1.4.8 4 2" xfId="12154"/>
    <cellStyle name="___LH P62 FATP Document RI-8-T12 Rev_16 02-21_P58B PVT  Engineering Preparation_LH Q77 Readiness v1.4.8 5" xfId="12155"/>
    <cellStyle name="___LH P62 FATP Document RI-8-T12 Rev_16 02-21_P58B PVT  Engineering Preparation_LH Q77 Readiness v1.4.8 5 2" xfId="12156"/>
    <cellStyle name="___LH P62 FATP Document RI-8-T12 Rev_16 02-21_P58B PVT  Engineering Preparation_LH Q77 Readiness v1.4.8 6" xfId="12157"/>
    <cellStyle name="___LH P62 FATP Document RI-8-T12 Rev_16 02-21_P58B PVT  Engineering Preparation_LH Q77 Readiness v1.4.8 6 2" xfId="12158"/>
    <cellStyle name="___LH P62 FATP Document RI-8-T12 Rev_16 02-21_P58B PVT  Engineering Preparation_LH Q77 Readiness v1.4.8 7" xfId="12159"/>
    <cellStyle name="___LH P62 FATP Document RI-8-T12 Rev_16 02-21_P58B PVT  Engineering Preparation_LH Q77 Readiness v1.4.8 7 2" xfId="12160"/>
    <cellStyle name="___LH P62 FATP Document RI-8-T12 Rev_16 02-21_P58B PVT  Engineering Preparation_LH Q77 Readiness v1.4.8 8" xfId="12161"/>
    <cellStyle name="___LH P62 FATP Document RI-8-T12 Rev_16 02-21_P58B PVT  Engineering Preparation_LH Q77 Readiness v1.4.8 8 2" xfId="12162"/>
    <cellStyle name="___LH P62 FATP Document RI-8-T12 Rev_16 02-21_P58B PVT  Engineering Preparation_LH Q77 Readiness v1.4.8 9" xfId="12163"/>
    <cellStyle name="___LH P62 FATP Document RI-8-T12 Rev_16 02-21_P58B PVT  Engineering Preparation_Q37 Budget UPH120_2line Rev1d9" xfId="12164"/>
    <cellStyle name="___LH P62 FATP Document RI-8-T12 Rev_16 02-21_P58B PVT  Engineering Preparation_Q37 Budget UPH120_2line Rev1d9 2" xfId="12165"/>
    <cellStyle name="___LH P62 FATP Document RI-8-T12 Rev_16 02-21_P58B PVT  Engineering Preparation_Q37 Budget UPH120_2line Rev1d9 2 2" xfId="12166"/>
    <cellStyle name="___LH P62 FATP Document RI-8-T12 Rev_16 02-21_P58B PVT  Engineering Preparation_Q37 Budget UPH120_2line Rev1d9 3" xfId="12167"/>
    <cellStyle name="___LH P62 FATP Document RI-8-T12 Rev_16 02-21_P58B PVT  Engineering Preparation_Q37 Budget UPH120_2line Rev1d9 3 2" xfId="12168"/>
    <cellStyle name="___LH P62 FATP Document RI-8-T12 Rev_16 02-21_P58B PVT  Engineering Preparation_Q37 Budget UPH120_2line Rev1d9 4" xfId="12169"/>
    <cellStyle name="___LH P62 FATP Document RI-8-T12 Rev_16 02-21_P58B PVT  Engineering Preparation_Q37 Budget UPH120_2line Rev1d9 4 2" xfId="12170"/>
    <cellStyle name="___LH P62 FATP Document RI-8-T12 Rev_16 02-21_P58B PVT  Engineering Preparation_Q37 Budget UPH120_2line Rev1d9 5" xfId="12171"/>
    <cellStyle name="___LH P62 FATP Document RI-8-T12 Rev_16 02-21_P58B PVT  Engineering Preparation_Q37 Budget UPH120_2line Rev1d9 5 2" xfId="12172"/>
    <cellStyle name="___LH P62 FATP Document RI-8-T12 Rev_16 02-21_P58B PVT  Engineering Preparation_Q37 Budget UPH120_2line Rev1d9 6" xfId="12173"/>
    <cellStyle name="___LH P62 FATP Document RI-8-T12 Rev_16 02-21_P58B PVT  Engineering Preparation_Q37 Budget UPH120_2line Rev1d9 6 2" xfId="12174"/>
    <cellStyle name="___LH P62 FATP Document RI-8-T12 Rev_16 02-21_P58B PVT  Engineering Preparation_Q37 Budget UPH120_2line Rev1d9 7" xfId="12175"/>
    <cellStyle name="___LH P62 FATP Document RI-8-T12 Rev_16 02-21_P58B PVT  Engineering Preparation_Q37 Budget UPH120_2line Rev1d9 7 2" xfId="12176"/>
    <cellStyle name="___LH P62 FATP Document RI-8-T12 Rev_16 02-21_P58B PVT  Engineering Preparation_Q37 Budget UPH120_2line Rev1d9 8" xfId="12177"/>
    <cellStyle name="___LH P62 FATP Document RI-8-T12 Rev_16 02-21_P58B PVT  Engineering Preparation_Q37 Budget UPH120_2line Rev1d9 8 2" xfId="12178"/>
    <cellStyle name="___LH P62 FATP Document RI-8-T12 Rev_16 02-21_P58B PVT  Engineering Preparation_Q37 Budget UPH120_2line Rev1d9 9" xfId="12179"/>
    <cellStyle name="___LH P62 FATP Document RI-8-T12 Rev_16 02-21_P58B PVT  Engineering Preparation_Q37 Budget UPH120_2line Rev1d9_LH Q22 work book " xfId="12180"/>
    <cellStyle name="___LH P62 FATP Document RI-8-T12 Rev_16 02-21_P58B PVT  Engineering Preparation_Q37 Budget UPH120_2line Rev1d9_LH Q22 work book  2" xfId="12181"/>
    <cellStyle name="___LH P62 FATP Document RI-8-T12 Rev_16 02-21_P58B PVT  Engineering Preparation_Q37 Budget UPH120_2line Rev1d9_LH Q22 work book  2 2" xfId="12182"/>
    <cellStyle name="___LH P62 FATP Document RI-8-T12 Rev_16 02-21_P58B PVT  Engineering Preparation_Q37 Budget UPH120_2line Rev1d9_LH Q22 work book  3" xfId="12183"/>
    <cellStyle name="___LH P62 FATP Document RI-8-T12 Rev_16 02-21_P58B PVT  Engineering Preparation_Q37 Budget UPH120_2line Rev1d9_LH Q22 work book  3 2" xfId="12184"/>
    <cellStyle name="___LH P62 FATP Document RI-8-T12 Rev_16 02-21_P58B PVT  Engineering Preparation_Q37 Budget UPH120_2line Rev1d9_LH Q22 work book  4" xfId="12185"/>
    <cellStyle name="___LH P62 FATP Document RI-8-T12 Rev_16 02-21_P58B PVT  Engineering Preparation_Q37 Budget UPH120_2line Rev1d9_LH Q22 work book  4 2" xfId="12186"/>
    <cellStyle name="___LH P62 FATP Document RI-8-T12 Rev_16 02-21_P58B PVT  Engineering Preparation_Q37 Budget UPH120_2line Rev1d9_LH Q22 work book  5" xfId="12187"/>
    <cellStyle name="___LH P62 FATP Document RI-8-T12 Rev_16 02-21_P58B PVT  Engineering Preparation_Q37 Budget UPH120_2line Rev1d9_LH Q22 work book  5 2" xfId="12188"/>
    <cellStyle name="___LH P62 FATP Document RI-8-T12 Rev_16 02-21_P58B PVT  Engineering Preparation_Q37 Budget UPH120_2line Rev1d9_LH Q22 work book  6" xfId="12189"/>
    <cellStyle name="___LH P62 FATP Document RI-8-T12 Rev_16 02-21_P58B PVT  Engineering Preparation_Q37 Budget UPH120_2line Rev1d9_LH Q22 work book  6 2" xfId="12190"/>
    <cellStyle name="___LH P62 FATP Document RI-8-T12 Rev_16 02-21_P58B PVT  Engineering Preparation_Q37 Budget UPH120_2line Rev1d9_LH Q22 work book  7" xfId="12191"/>
    <cellStyle name="___LH P62 FATP Document RI-8-T12 Rev_16 02-21_P58B PVT  Engineering Preparation_Q37 Budget UPH120_2line Rev1d9_LH Q22 work book  7 2" xfId="12192"/>
    <cellStyle name="___LH P62 FATP Document RI-8-T12 Rev_16 02-21_P58B PVT  Engineering Preparation_Q37 Budget UPH120_2line Rev1d9_LH Q22 work book  8" xfId="12193"/>
    <cellStyle name="___LH P62 FATP Document RI-8-T12 Rev_16 02-21_P58B PVT  Engineering Preparation_Q37 Budget UPH120_2line Rev1d9_LH Q22 work book  8 2" xfId="12194"/>
    <cellStyle name="___LH P62 FATP Document RI-8-T12 Rev_16 02-21_P58B PVT  Engineering Preparation_Q37 Budget UPH120_2line Rev1d9_LH Q22 work book  9" xfId="12195"/>
    <cellStyle name="___LH P62 FATP Document RI-8-T12 Rev_16 02-21_P58B PVT  Engineering Preparation_Q37 Budget UPH120_2line Rev1d9_LH Q77 Readiness v1.4.8" xfId="12196"/>
    <cellStyle name="___LH P62 FATP Document RI-8-T12 Rev_16 02-21_P58B PVT  Engineering Preparation_Q37 Budget UPH120_2line Rev1d9_LH Q77 Readiness v1.4.8 2" xfId="12197"/>
    <cellStyle name="___LH P62 FATP Document RI-8-T12 Rev_16 02-21_P58B PVT  Engineering Preparation_Q37 Budget UPH120_2line Rev1d9_LH Q77 Readiness v1.4.8 2 2" xfId="12198"/>
    <cellStyle name="___LH P62 FATP Document RI-8-T12 Rev_16 02-21_P58B PVT  Engineering Preparation_Q37 Budget UPH120_2line Rev1d9_LH Q77 Readiness v1.4.8 3" xfId="12199"/>
    <cellStyle name="___LH P62 FATP Document RI-8-T12 Rev_16 02-21_P58B PVT  Engineering Preparation_Q37 Budget UPH120_2line Rev1d9_LH Q77 Readiness v1.4.8 3 2" xfId="12200"/>
    <cellStyle name="___LH P62 FATP Document RI-8-T12 Rev_16 02-21_P58B PVT  Engineering Preparation_Q37 Budget UPH120_2line Rev1d9_LH Q77 Readiness v1.4.8 4" xfId="12201"/>
    <cellStyle name="___LH P62 FATP Document RI-8-T12 Rev_16 02-21_P58B PVT  Engineering Preparation_Q37 Budget UPH120_2line Rev1d9_LH Q77 Readiness v1.4.8 4 2" xfId="12202"/>
    <cellStyle name="___LH P62 FATP Document RI-8-T12 Rev_16 02-21_P58B PVT  Engineering Preparation_Q37 Budget UPH120_2line Rev1d9_LH Q77 Readiness v1.4.8 5" xfId="12203"/>
    <cellStyle name="___LH P62 FATP Document RI-8-T12 Rev_16 02-21_P58B PVT  Engineering Preparation_Q37 Budget UPH120_2line Rev1d9_LH Q77 Readiness v1.4.8 5 2" xfId="12204"/>
    <cellStyle name="___LH P62 FATP Document RI-8-T12 Rev_16 02-21_P58B PVT  Engineering Preparation_Q37 Budget UPH120_2line Rev1d9_LH Q77 Readiness v1.4.8 6" xfId="12205"/>
    <cellStyle name="___LH P62 FATP Document RI-8-T12 Rev_16 02-21_P58B PVT  Engineering Preparation_Q37 Budget UPH120_2line Rev1d9_LH Q77 Readiness v1.4.8 6 2" xfId="12206"/>
    <cellStyle name="___LH P62 FATP Document RI-8-T12 Rev_16 02-21_P58B PVT  Engineering Preparation_Q37 Budget UPH120_2line Rev1d9_LH Q77 Readiness v1.4.8 7" xfId="12207"/>
    <cellStyle name="___LH P62 FATP Document RI-8-T12 Rev_16 02-21_P58B PVT  Engineering Preparation_Q37 Budget UPH120_2line Rev1d9_LH Q77 Readiness v1.4.8 7 2" xfId="12208"/>
    <cellStyle name="___LH P62 FATP Document RI-8-T12 Rev_16 02-21_P58B PVT  Engineering Preparation_Q37 Budget UPH120_2line Rev1d9_LH Q77 Readiness v1.4.8 8" xfId="12209"/>
    <cellStyle name="___LH P62 FATP Document RI-8-T12 Rev_16 02-21_P58B PVT  Engineering Preparation_Q37 Budget UPH120_2line Rev1d9_LH Q77 Readiness v1.4.8 8 2" xfId="12210"/>
    <cellStyle name="___LH P62 FATP Document RI-8-T12 Rev_16 02-21_P58B PVT  Engineering Preparation_Q37 Budget UPH120_2line Rev1d9_LH Q77 Readiness v1.4.8 9" xfId="12211"/>
    <cellStyle name="___LH P62 FATP Document RI-8-T12 Rev_16 02-21_P58B PVT  Engineering Preparation_Q37 Budget UPH120_2line Rev2d3" xfId="12212"/>
    <cellStyle name="___LH P62 FATP Document RI-8-T12 Rev_16 02-21_P58B PVT  Engineering Preparation_Q37 Budget UPH120_2line Rev2d3 2" xfId="12213"/>
    <cellStyle name="___LH P62 FATP Document RI-8-T12 Rev_16 02-21_P58B PVT  Engineering Preparation_Q37 Budget UPH120_2line Rev2d3 2 2" xfId="12214"/>
    <cellStyle name="___LH P62 FATP Document RI-8-T12 Rev_16 02-21_P58B PVT  Engineering Preparation_Q37 Budget UPH120_2line Rev2d3 3" xfId="12215"/>
    <cellStyle name="___LH P62 FATP Document RI-8-T12 Rev_16 02-21_P58B PVT  Engineering Preparation_Q37 Budget UPH120_2line Rev2d3 3 2" xfId="12216"/>
    <cellStyle name="___LH P62 FATP Document RI-8-T12 Rev_16 02-21_P58B PVT  Engineering Preparation_Q37 Budget UPH120_2line Rev2d3 4" xfId="12217"/>
    <cellStyle name="___LH P62 FATP Document RI-8-T12 Rev_16 02-21_P58B PVT  Engineering Preparation_Q37 Budget UPH120_2line Rev2d3 4 2" xfId="12218"/>
    <cellStyle name="___LH P62 FATP Document RI-8-T12 Rev_16 02-21_P58B PVT  Engineering Preparation_Q37 Budget UPH120_2line Rev2d3 5" xfId="12219"/>
    <cellStyle name="___LH P62 FATP Document RI-8-T12 Rev_16 02-21_P58B PVT  Engineering Preparation_Q37 Budget UPH120_2line Rev2d3 5 2" xfId="12220"/>
    <cellStyle name="___LH P62 FATP Document RI-8-T12 Rev_16 02-21_P58B PVT  Engineering Preparation_Q37 Budget UPH120_2line Rev2d3 6" xfId="12221"/>
    <cellStyle name="___LH P62 FATP Document RI-8-T12 Rev_16 02-21_P58B PVT  Engineering Preparation_Q37 Budget UPH120_2line Rev2d3 6 2" xfId="12222"/>
    <cellStyle name="___LH P62 FATP Document RI-8-T12 Rev_16 02-21_P58B PVT  Engineering Preparation_Q37 Budget UPH120_2line Rev2d3 7" xfId="12223"/>
    <cellStyle name="___LH P62 FATP Document RI-8-T12 Rev_16 02-21_P58B PVT  Engineering Preparation_Q37 Budget UPH120_2line Rev2d3 7 2" xfId="12224"/>
    <cellStyle name="___LH P62 FATP Document RI-8-T12 Rev_16 02-21_P58B PVT  Engineering Preparation_Q37 Budget UPH120_2line Rev2d3 8" xfId="12225"/>
    <cellStyle name="___LH P62 FATP Document RI-8-T12 Rev_16 02-21_P58B PVT  Engineering Preparation_Q37 Budget UPH120_2line Rev2d3 8 2" xfId="12226"/>
    <cellStyle name="___LH P62 FATP Document RI-8-T12 Rev_16 02-21_P58B PVT  Engineering Preparation_Q37 Budget UPH120_2line Rev2d3 9" xfId="12227"/>
    <cellStyle name="___LH P62 FATP Document RI-8-T12 Rev_16 02-21_P58B PVT  Engineering Preparation_Q37 Budget UPH120_2line Rev2d5" xfId="12228"/>
    <cellStyle name="___LH P62 FATP Document RI-8-T12 Rev_16 02-21_P58B PVT  Engineering Preparation_Q37 Budget UPH120_2line Rev2d5 2" xfId="12229"/>
    <cellStyle name="___LH P62 FATP Document RI-8-T12 Rev_16 02-21_P58B PVT  Engineering Preparation_Q37 Budget UPH120_2line Rev2d5 2 2" xfId="12230"/>
    <cellStyle name="___LH P62 FATP Document RI-8-T12 Rev_16 02-21_P58B PVT  Engineering Preparation_Q37 Budget UPH120_2line Rev2d5 3" xfId="12231"/>
    <cellStyle name="___LH P62 FATP Document RI-8-T12 Rev_16 02-21_P58B PVT  Engineering Preparation_Q37 Budget UPH120_2line Rev2d5 3 2" xfId="12232"/>
    <cellStyle name="___LH P62 FATP Document RI-8-T12 Rev_16 02-21_P58B PVT  Engineering Preparation_Q37 Budget UPH120_2line Rev2d5 4" xfId="12233"/>
    <cellStyle name="___LH P62 FATP Document RI-8-T12 Rev_16 02-21_P58B PVT  Engineering Preparation_Q37 Budget UPH120_2line Rev2d5 4 2" xfId="12234"/>
    <cellStyle name="___LH P62 FATP Document RI-8-T12 Rev_16 02-21_P58B PVT  Engineering Preparation_Q37 Budget UPH120_2line Rev2d5 5" xfId="12235"/>
    <cellStyle name="___LH P62 FATP Document RI-8-T12 Rev_16 02-21_P58B PVT  Engineering Preparation_Q37 Budget UPH120_2line Rev2d5 5 2" xfId="12236"/>
    <cellStyle name="___LH P62 FATP Document RI-8-T12 Rev_16 02-21_P58B PVT  Engineering Preparation_Q37 Budget UPH120_2line Rev2d5 6" xfId="12237"/>
    <cellStyle name="___LH P62 FATP Document RI-8-T12 Rev_16 02-21_P58B PVT  Engineering Preparation_Q37 Budget UPH120_2line Rev2d5 6 2" xfId="12238"/>
    <cellStyle name="___LH P62 FATP Document RI-8-T12 Rev_16 02-21_P58B PVT  Engineering Preparation_Q37 Budget UPH120_2line Rev2d5 7" xfId="12239"/>
    <cellStyle name="___LH P62 FATP Document RI-8-T12 Rev_16 02-21_P58B PVT  Engineering Preparation_Q37 Budget UPH120_2line Rev2d5 7 2" xfId="12240"/>
    <cellStyle name="___LH P62 FATP Document RI-8-T12 Rev_16 02-21_P58B PVT  Engineering Preparation_Q37 Budget UPH120_2line Rev2d5 8" xfId="12241"/>
    <cellStyle name="___LH P62 FATP Document RI-8-T12 Rev_16 02-21_P58B PVT  Engineering Preparation_Q37 Budget UPH120_2line Rev2d5 8 2" xfId="12242"/>
    <cellStyle name="___LH P62 FATP Document RI-8-T12 Rev_16 02-21_P58B PVT  Engineering Preparation_Q37 Budget UPH120_2line Rev2d5 9" xfId="12243"/>
    <cellStyle name="___LH P62 FATP Document RI-8-T12 Rev_16 02-21_P58B_UPH50Equipmentnewline" xfId="12244"/>
    <cellStyle name="___LH P62 FATP Document RI-8-T12 Rev_16 02-21_P58B_UPH50Equipmentnewline 2" xfId="12245"/>
    <cellStyle name="___LH P62 FATP Document RI-8-T12 Rev_16 02-21_P58B_UPH50Equipmentnewline 2 2" xfId="12246"/>
    <cellStyle name="___LH P62 FATP Document RI-8-T12 Rev_16 02-21_P58B_UPH50Equipmentnewline 3" xfId="12247"/>
    <cellStyle name="___LH P62 FATP Document RI-8-T12 Rev_16 02-21_P58B_UPH50Equipmentnewline 3 2" xfId="12248"/>
    <cellStyle name="___LH P62 FATP Document RI-8-T12 Rev_16 02-21_P58B_UPH50Equipmentnewline 4" xfId="12249"/>
    <cellStyle name="___LH P62 FATP Document RI-8-T12 Rev_16 02-21_P58B_UPH50Equipmentnewline 4 2" xfId="12250"/>
    <cellStyle name="___LH P62 FATP Document RI-8-T12 Rev_16 02-21_P58B_UPH50Equipmentnewline 5" xfId="12251"/>
    <cellStyle name="___LH P62 FATP Document RI-8-T12 Rev_16 02-21_P58B_UPH50Equipmentnewline 5 2" xfId="12252"/>
    <cellStyle name="___LH P62 FATP Document RI-8-T12 Rev_16 02-21_P58B_UPH50Equipmentnewline 6" xfId="12253"/>
    <cellStyle name="___LH P62 FATP Document RI-8-T12 Rev_16 02-21_P58B_UPH50Equipmentnewline 6 2" xfId="12254"/>
    <cellStyle name="___LH P62 FATP Document RI-8-T12 Rev_16 02-21_P58B_UPH50Equipmentnewline 7" xfId="12255"/>
    <cellStyle name="___LH P62 FATP Document RI-8-T12 Rev_16 02-21_P58B_UPH50Equipmentnewline 7 2" xfId="12256"/>
    <cellStyle name="___LH P62 FATP Document RI-8-T12 Rev_16 02-21_P58B_UPH50Equipmentnewline 8" xfId="12257"/>
    <cellStyle name="___LH P62 FATP Document RI-8-T12 Rev_16 02-21_P58B_UPH50Equipmentnewline 8 2" xfId="12258"/>
    <cellStyle name="___LH P62 FATP Document RI-8-T12 Rev_16 02-21_P58B_UPH50Equipmentnewline 9" xfId="12259"/>
    <cellStyle name="___LH P62 FATP Document RI-8-T12 Rev_16 02-21_P58B_UPH50Equipmentnewline_LH Q22 work book " xfId="12260"/>
    <cellStyle name="___LH P62 FATP Document RI-8-T12 Rev_16 02-21_P58B_UPH50Equipmentnewline_LH Q22 work book  2" xfId="12261"/>
    <cellStyle name="___LH P62 FATP Document RI-8-T12 Rev_16 02-21_P58B_UPH50Equipmentnewline_LH Q22 work book  2 2" xfId="12262"/>
    <cellStyle name="___LH P62 FATP Document RI-8-T12 Rev_16 02-21_P58B_UPH50Equipmentnewline_LH Q22 work book  3" xfId="12263"/>
    <cellStyle name="___LH P62 FATP Document RI-8-T12 Rev_16 02-21_P58B_UPH50Equipmentnewline_LH Q22 work book  3 2" xfId="12264"/>
    <cellStyle name="___LH P62 FATP Document RI-8-T12 Rev_16 02-21_P58B_UPH50Equipmentnewline_LH Q22 work book  4" xfId="12265"/>
    <cellStyle name="___LH P62 FATP Document RI-8-T12 Rev_16 02-21_P58B_UPH50Equipmentnewline_LH Q22 work book  4 2" xfId="12266"/>
    <cellStyle name="___LH P62 FATP Document RI-8-T12 Rev_16 02-21_P58B_UPH50Equipmentnewline_LH Q22 work book  5" xfId="12267"/>
    <cellStyle name="___LH P62 FATP Document RI-8-T12 Rev_16 02-21_P58B_UPH50Equipmentnewline_LH Q22 work book  5 2" xfId="12268"/>
    <cellStyle name="___LH P62 FATP Document RI-8-T12 Rev_16 02-21_P58B_UPH50Equipmentnewline_LH Q22 work book  6" xfId="12269"/>
    <cellStyle name="___LH P62 FATP Document RI-8-T12 Rev_16 02-21_P58B_UPH50Equipmentnewline_LH Q22 work book  6 2" xfId="12270"/>
    <cellStyle name="___LH P62 FATP Document RI-8-T12 Rev_16 02-21_P58B_UPH50Equipmentnewline_LH Q22 work book  7" xfId="12271"/>
    <cellStyle name="___LH P62 FATP Document RI-8-T12 Rev_16 02-21_P58B_UPH50Equipmentnewline_LH Q22 work book  7 2" xfId="12272"/>
    <cellStyle name="___LH P62 FATP Document RI-8-T12 Rev_16 02-21_P58B_UPH50Equipmentnewline_LH Q22 work book  8" xfId="12273"/>
    <cellStyle name="___LH P62 FATP Document RI-8-T12 Rev_16 02-21_P58B_UPH50Equipmentnewline_LH Q22 work book  8 2" xfId="12274"/>
    <cellStyle name="___LH P62 FATP Document RI-8-T12 Rev_16 02-21_P58B_UPH50Equipmentnewline_LH Q22 work book  9" xfId="12275"/>
    <cellStyle name="___LH P62 FATP Document RI-8-T12 Rev_16 02-21_P58B_UPH50Equipmentnewline_LH Q77 Readiness v1.4.8" xfId="12276"/>
    <cellStyle name="___LH P62 FATP Document RI-8-T12 Rev_16 02-21_P58B_UPH50Equipmentnewline_LH Q77 Readiness v1.4.8 2" xfId="12277"/>
    <cellStyle name="___LH P62 FATP Document RI-8-T12 Rev_16 02-21_P58B_UPH50Equipmentnewline_LH Q77 Readiness v1.4.8 2 2" xfId="12278"/>
    <cellStyle name="___LH P62 FATP Document RI-8-T12 Rev_16 02-21_P58B_UPH50Equipmentnewline_LH Q77 Readiness v1.4.8 3" xfId="12279"/>
    <cellStyle name="___LH P62 FATP Document RI-8-T12 Rev_16 02-21_P58B_UPH50Equipmentnewline_LH Q77 Readiness v1.4.8 3 2" xfId="12280"/>
    <cellStyle name="___LH P62 FATP Document RI-8-T12 Rev_16 02-21_P58B_UPH50Equipmentnewline_LH Q77 Readiness v1.4.8 4" xfId="12281"/>
    <cellStyle name="___LH P62 FATP Document RI-8-T12 Rev_16 02-21_P58B_UPH50Equipmentnewline_LH Q77 Readiness v1.4.8 4 2" xfId="12282"/>
    <cellStyle name="___LH P62 FATP Document RI-8-T12 Rev_16 02-21_P58B_UPH50Equipmentnewline_LH Q77 Readiness v1.4.8 5" xfId="12283"/>
    <cellStyle name="___LH P62 FATP Document RI-8-T12 Rev_16 02-21_P58B_UPH50Equipmentnewline_LH Q77 Readiness v1.4.8 5 2" xfId="12284"/>
    <cellStyle name="___LH P62 FATP Document RI-8-T12 Rev_16 02-21_P58B_UPH50Equipmentnewline_LH Q77 Readiness v1.4.8 6" xfId="12285"/>
    <cellStyle name="___LH P62 FATP Document RI-8-T12 Rev_16 02-21_P58B_UPH50Equipmentnewline_LH Q77 Readiness v1.4.8 6 2" xfId="12286"/>
    <cellStyle name="___LH P62 FATP Document RI-8-T12 Rev_16 02-21_P58B_UPH50Equipmentnewline_LH Q77 Readiness v1.4.8 7" xfId="12287"/>
    <cellStyle name="___LH P62 FATP Document RI-8-T12 Rev_16 02-21_P58B_UPH50Equipmentnewline_LH Q77 Readiness v1.4.8 7 2" xfId="12288"/>
    <cellStyle name="___LH P62 FATP Document RI-8-T12 Rev_16 02-21_P58B_UPH50Equipmentnewline_LH Q77 Readiness v1.4.8 8" xfId="12289"/>
    <cellStyle name="___LH P62 FATP Document RI-8-T12 Rev_16 02-21_P58B_UPH50Equipmentnewline_LH Q77 Readiness v1.4.8 8 2" xfId="12290"/>
    <cellStyle name="___LH P62 FATP Document RI-8-T12 Rev_16 02-21_P58B_UPH50Equipmentnewline_LH Q77 Readiness v1.4.8 9" xfId="12291"/>
    <cellStyle name="___LH P62 FATP Document RI-8-T12 Rev_16 02-21_P58B_UPH50Equipmentnewline_Q37 Budget UPH120_2line Rev1d9" xfId="12292"/>
    <cellStyle name="___LH P62 FATP Document RI-8-T12 Rev_16 02-21_P58B_UPH50Equipmentnewline_Q37 Budget UPH120_2line Rev1d9 2" xfId="12293"/>
    <cellStyle name="___LH P62 FATP Document RI-8-T12 Rev_16 02-21_P58B_UPH50Equipmentnewline_Q37 Budget UPH120_2line Rev1d9 2 2" xfId="12294"/>
    <cellStyle name="___LH P62 FATP Document RI-8-T12 Rev_16 02-21_P58B_UPH50Equipmentnewline_Q37 Budget UPH120_2line Rev1d9 3" xfId="12295"/>
    <cellStyle name="___LH P62 FATP Document RI-8-T12 Rev_16 02-21_P58B_UPH50Equipmentnewline_Q37 Budget UPH120_2line Rev1d9 3 2" xfId="12296"/>
    <cellStyle name="___LH P62 FATP Document RI-8-T12 Rev_16 02-21_P58B_UPH50Equipmentnewline_Q37 Budget UPH120_2line Rev1d9 4" xfId="12297"/>
    <cellStyle name="___LH P62 FATP Document RI-8-T12 Rev_16 02-21_P58B_UPH50Equipmentnewline_Q37 Budget UPH120_2line Rev1d9 4 2" xfId="12298"/>
    <cellStyle name="___LH P62 FATP Document RI-8-T12 Rev_16 02-21_P58B_UPH50Equipmentnewline_Q37 Budget UPH120_2line Rev1d9 5" xfId="12299"/>
    <cellStyle name="___LH P62 FATP Document RI-8-T12 Rev_16 02-21_P58B_UPH50Equipmentnewline_Q37 Budget UPH120_2line Rev1d9 5 2" xfId="12300"/>
    <cellStyle name="___LH P62 FATP Document RI-8-T12 Rev_16 02-21_P58B_UPH50Equipmentnewline_Q37 Budget UPH120_2line Rev1d9 6" xfId="12301"/>
    <cellStyle name="___LH P62 FATP Document RI-8-T12 Rev_16 02-21_P58B_UPH50Equipmentnewline_Q37 Budget UPH120_2line Rev1d9 6 2" xfId="12302"/>
    <cellStyle name="___LH P62 FATP Document RI-8-T12 Rev_16 02-21_P58B_UPH50Equipmentnewline_Q37 Budget UPH120_2line Rev1d9 7" xfId="12303"/>
    <cellStyle name="___LH P62 FATP Document RI-8-T12 Rev_16 02-21_P58B_UPH50Equipmentnewline_Q37 Budget UPH120_2line Rev1d9 7 2" xfId="12304"/>
    <cellStyle name="___LH P62 FATP Document RI-8-T12 Rev_16 02-21_P58B_UPH50Equipmentnewline_Q37 Budget UPH120_2line Rev1d9 8" xfId="12305"/>
    <cellStyle name="___LH P62 FATP Document RI-8-T12 Rev_16 02-21_P58B_UPH50Equipmentnewline_Q37 Budget UPH120_2line Rev1d9 8 2" xfId="12306"/>
    <cellStyle name="___LH P62 FATP Document RI-8-T12 Rev_16 02-21_P58B_UPH50Equipmentnewline_Q37 Budget UPH120_2line Rev1d9 9" xfId="12307"/>
    <cellStyle name="___LH P62 FATP Document RI-8-T12 Rev_16 02-21_P58B_UPH50Equipmentnewline_Q37 Budget UPH120_2line Rev1d9_LH Q22 work book " xfId="12308"/>
    <cellStyle name="___LH P62 FATP Document RI-8-T12 Rev_16 02-21_P58B_UPH50Equipmentnewline_Q37 Budget UPH120_2line Rev1d9_LH Q22 work book  2" xfId="12309"/>
    <cellStyle name="___LH P62 FATP Document RI-8-T12 Rev_16 02-21_P58B_UPH50Equipmentnewline_Q37 Budget UPH120_2line Rev1d9_LH Q22 work book  2 2" xfId="12310"/>
    <cellStyle name="___LH P62 FATP Document RI-8-T12 Rev_16 02-21_P58B_UPH50Equipmentnewline_Q37 Budget UPH120_2line Rev1d9_LH Q22 work book  3" xfId="12311"/>
    <cellStyle name="___LH P62 FATP Document RI-8-T12 Rev_16 02-21_P58B_UPH50Equipmentnewline_Q37 Budget UPH120_2line Rev1d9_LH Q22 work book  3 2" xfId="12312"/>
    <cellStyle name="___LH P62 FATP Document RI-8-T12 Rev_16 02-21_P58B_UPH50Equipmentnewline_Q37 Budget UPH120_2line Rev1d9_LH Q22 work book  4" xfId="12313"/>
    <cellStyle name="___LH P62 FATP Document RI-8-T12 Rev_16 02-21_P58B_UPH50Equipmentnewline_Q37 Budget UPH120_2line Rev1d9_LH Q22 work book  4 2" xfId="12314"/>
    <cellStyle name="___LH P62 FATP Document RI-8-T12 Rev_16 02-21_P58B_UPH50Equipmentnewline_Q37 Budget UPH120_2line Rev1d9_LH Q22 work book  5" xfId="12315"/>
    <cellStyle name="___LH P62 FATP Document RI-8-T12 Rev_16 02-21_P58B_UPH50Equipmentnewline_Q37 Budget UPH120_2line Rev1d9_LH Q22 work book  5 2" xfId="12316"/>
    <cellStyle name="___LH P62 FATP Document RI-8-T12 Rev_16 02-21_P58B_UPH50Equipmentnewline_Q37 Budget UPH120_2line Rev1d9_LH Q22 work book  6" xfId="12317"/>
    <cellStyle name="___LH P62 FATP Document RI-8-T12 Rev_16 02-21_P58B_UPH50Equipmentnewline_Q37 Budget UPH120_2line Rev1d9_LH Q22 work book  6 2" xfId="12318"/>
    <cellStyle name="___LH P62 FATP Document RI-8-T12 Rev_16 02-21_P58B_UPH50Equipmentnewline_Q37 Budget UPH120_2line Rev1d9_LH Q22 work book  7" xfId="12319"/>
    <cellStyle name="___LH P62 FATP Document RI-8-T12 Rev_16 02-21_P58B_UPH50Equipmentnewline_Q37 Budget UPH120_2line Rev1d9_LH Q22 work book  7 2" xfId="12320"/>
    <cellStyle name="___LH P62 FATP Document RI-8-T12 Rev_16 02-21_P58B_UPH50Equipmentnewline_Q37 Budget UPH120_2line Rev1d9_LH Q22 work book  8" xfId="12321"/>
    <cellStyle name="___LH P62 FATP Document RI-8-T12 Rev_16 02-21_P58B_UPH50Equipmentnewline_Q37 Budget UPH120_2line Rev1d9_LH Q22 work book  8 2" xfId="12322"/>
    <cellStyle name="___LH P62 FATP Document RI-8-T12 Rev_16 02-21_P58B_UPH50Equipmentnewline_Q37 Budget UPH120_2line Rev1d9_LH Q22 work book  9" xfId="12323"/>
    <cellStyle name="___LH P62 FATP Document RI-8-T12 Rev_16 02-21_P58B_UPH50Equipmentnewline_Q37 Budget UPH120_2line Rev1d9_LH Q77 Readiness v1.4.8" xfId="12324"/>
    <cellStyle name="___LH P62 FATP Document RI-8-T12 Rev_16 02-21_P58B_UPH50Equipmentnewline_Q37 Budget UPH120_2line Rev1d9_LH Q77 Readiness v1.4.8 2" xfId="12325"/>
    <cellStyle name="___LH P62 FATP Document RI-8-T12 Rev_16 02-21_P58B_UPH50Equipmentnewline_Q37 Budget UPH120_2line Rev1d9_LH Q77 Readiness v1.4.8 2 2" xfId="12326"/>
    <cellStyle name="___LH P62 FATP Document RI-8-T12 Rev_16 02-21_P58B_UPH50Equipmentnewline_Q37 Budget UPH120_2line Rev1d9_LH Q77 Readiness v1.4.8 3" xfId="12327"/>
    <cellStyle name="___LH P62 FATP Document RI-8-T12 Rev_16 02-21_P58B_UPH50Equipmentnewline_Q37 Budget UPH120_2line Rev1d9_LH Q77 Readiness v1.4.8 3 2" xfId="12328"/>
    <cellStyle name="___LH P62 FATP Document RI-8-T12 Rev_16 02-21_P58B_UPH50Equipmentnewline_Q37 Budget UPH120_2line Rev1d9_LH Q77 Readiness v1.4.8 4" xfId="12329"/>
    <cellStyle name="___LH P62 FATP Document RI-8-T12 Rev_16 02-21_P58B_UPH50Equipmentnewline_Q37 Budget UPH120_2line Rev1d9_LH Q77 Readiness v1.4.8 4 2" xfId="12330"/>
    <cellStyle name="___LH P62 FATP Document RI-8-T12 Rev_16 02-21_P58B_UPH50Equipmentnewline_Q37 Budget UPH120_2line Rev1d9_LH Q77 Readiness v1.4.8 5" xfId="12331"/>
    <cellStyle name="___LH P62 FATP Document RI-8-T12 Rev_16 02-21_P58B_UPH50Equipmentnewline_Q37 Budget UPH120_2line Rev1d9_LH Q77 Readiness v1.4.8 5 2" xfId="12332"/>
    <cellStyle name="___LH P62 FATP Document RI-8-T12 Rev_16 02-21_P58B_UPH50Equipmentnewline_Q37 Budget UPH120_2line Rev1d9_LH Q77 Readiness v1.4.8 6" xfId="12333"/>
    <cellStyle name="___LH P62 FATP Document RI-8-T12 Rev_16 02-21_P58B_UPH50Equipmentnewline_Q37 Budget UPH120_2line Rev1d9_LH Q77 Readiness v1.4.8 6 2" xfId="12334"/>
    <cellStyle name="___LH P62 FATP Document RI-8-T12 Rev_16 02-21_P58B_UPH50Equipmentnewline_Q37 Budget UPH120_2line Rev1d9_LH Q77 Readiness v1.4.8 7" xfId="12335"/>
    <cellStyle name="___LH P62 FATP Document RI-8-T12 Rev_16 02-21_P58B_UPH50Equipmentnewline_Q37 Budget UPH120_2line Rev1d9_LH Q77 Readiness v1.4.8 7 2" xfId="12336"/>
    <cellStyle name="___LH P62 FATP Document RI-8-T12 Rev_16 02-21_P58B_UPH50Equipmentnewline_Q37 Budget UPH120_2line Rev1d9_LH Q77 Readiness v1.4.8 8" xfId="12337"/>
    <cellStyle name="___LH P62 FATP Document RI-8-T12 Rev_16 02-21_P58B_UPH50Equipmentnewline_Q37 Budget UPH120_2line Rev1d9_LH Q77 Readiness v1.4.8 8 2" xfId="12338"/>
    <cellStyle name="___LH P62 FATP Document RI-8-T12 Rev_16 02-21_P58B_UPH50Equipmentnewline_Q37 Budget UPH120_2line Rev1d9_LH Q77 Readiness v1.4.8 9" xfId="12339"/>
    <cellStyle name="___LH P62 FATP Document RI-8-T12 Rev_16 02-21_P58B_UPH50Equipmentnewline_Q37 Budget UPH120_2line Rev2d3" xfId="12340"/>
    <cellStyle name="___LH P62 FATP Document RI-8-T12 Rev_16 02-21_P58B_UPH50Equipmentnewline_Q37 Budget UPH120_2line Rev2d3 2" xfId="12341"/>
    <cellStyle name="___LH P62 FATP Document RI-8-T12 Rev_16 02-21_P58B_UPH50Equipmentnewline_Q37 Budget UPH120_2line Rev2d3 2 2" xfId="12342"/>
    <cellStyle name="___LH P62 FATP Document RI-8-T12 Rev_16 02-21_P58B_UPH50Equipmentnewline_Q37 Budget UPH120_2line Rev2d3 3" xfId="12343"/>
    <cellStyle name="___LH P62 FATP Document RI-8-T12 Rev_16 02-21_P58B_UPH50Equipmentnewline_Q37 Budget UPH120_2line Rev2d3 3 2" xfId="12344"/>
    <cellStyle name="___LH P62 FATP Document RI-8-T12 Rev_16 02-21_P58B_UPH50Equipmentnewline_Q37 Budget UPH120_2line Rev2d3 4" xfId="12345"/>
    <cellStyle name="___LH P62 FATP Document RI-8-T12 Rev_16 02-21_P58B_UPH50Equipmentnewline_Q37 Budget UPH120_2line Rev2d3 4 2" xfId="12346"/>
    <cellStyle name="___LH P62 FATP Document RI-8-T12 Rev_16 02-21_P58B_UPH50Equipmentnewline_Q37 Budget UPH120_2line Rev2d3 5" xfId="12347"/>
    <cellStyle name="___LH P62 FATP Document RI-8-T12 Rev_16 02-21_P58B_UPH50Equipmentnewline_Q37 Budget UPH120_2line Rev2d3 5 2" xfId="12348"/>
    <cellStyle name="___LH P62 FATP Document RI-8-T12 Rev_16 02-21_P58B_UPH50Equipmentnewline_Q37 Budget UPH120_2line Rev2d3 6" xfId="12349"/>
    <cellStyle name="___LH P62 FATP Document RI-8-T12 Rev_16 02-21_P58B_UPH50Equipmentnewline_Q37 Budget UPH120_2line Rev2d3 6 2" xfId="12350"/>
    <cellStyle name="___LH P62 FATP Document RI-8-T12 Rev_16 02-21_P58B_UPH50Equipmentnewline_Q37 Budget UPH120_2line Rev2d3 7" xfId="12351"/>
    <cellStyle name="___LH P62 FATP Document RI-8-T12 Rev_16 02-21_P58B_UPH50Equipmentnewline_Q37 Budget UPH120_2line Rev2d3 7 2" xfId="12352"/>
    <cellStyle name="___LH P62 FATP Document RI-8-T12 Rev_16 02-21_P58B_UPH50Equipmentnewline_Q37 Budget UPH120_2line Rev2d3 8" xfId="12353"/>
    <cellStyle name="___LH P62 FATP Document RI-8-T12 Rev_16 02-21_P58B_UPH50Equipmentnewline_Q37 Budget UPH120_2line Rev2d3 8 2" xfId="12354"/>
    <cellStyle name="___LH P62 FATP Document RI-8-T12 Rev_16 02-21_P58B_UPH50Equipmentnewline_Q37 Budget UPH120_2line Rev2d3 9" xfId="12355"/>
    <cellStyle name="___LH P62 FATP Document RI-8-T12 Rev_16 02-21_P58B_UPH50Equipmentnewline_Q37 Budget UPH120_2line Rev2d5" xfId="12356"/>
    <cellStyle name="___LH P62 FATP Document RI-8-T12 Rev_16 02-21_P58B_UPH50Equipmentnewline_Q37 Budget UPH120_2line Rev2d5 2" xfId="12357"/>
    <cellStyle name="___LH P62 FATP Document RI-8-T12 Rev_16 02-21_P58B_UPH50Equipmentnewline_Q37 Budget UPH120_2line Rev2d5 2 2" xfId="12358"/>
    <cellStyle name="___LH P62 FATP Document RI-8-T12 Rev_16 02-21_P58B_UPH50Equipmentnewline_Q37 Budget UPH120_2line Rev2d5 3" xfId="12359"/>
    <cellStyle name="___LH P62 FATP Document RI-8-T12 Rev_16 02-21_P58B_UPH50Equipmentnewline_Q37 Budget UPH120_2line Rev2d5 3 2" xfId="12360"/>
    <cellStyle name="___LH P62 FATP Document RI-8-T12 Rev_16 02-21_P58B_UPH50Equipmentnewline_Q37 Budget UPH120_2line Rev2d5 4" xfId="12361"/>
    <cellStyle name="___LH P62 FATP Document RI-8-T12 Rev_16 02-21_P58B_UPH50Equipmentnewline_Q37 Budget UPH120_2line Rev2d5 4 2" xfId="12362"/>
    <cellStyle name="___LH P62 FATP Document RI-8-T12 Rev_16 02-21_P58B_UPH50Equipmentnewline_Q37 Budget UPH120_2line Rev2d5 5" xfId="12363"/>
    <cellStyle name="___LH P62 FATP Document RI-8-T12 Rev_16 02-21_P58B_UPH50Equipmentnewline_Q37 Budget UPH120_2line Rev2d5 5 2" xfId="12364"/>
    <cellStyle name="___LH P62 FATP Document RI-8-T12 Rev_16 02-21_P58B_UPH50Equipmentnewline_Q37 Budget UPH120_2line Rev2d5 6" xfId="12365"/>
    <cellStyle name="___LH P62 FATP Document RI-8-T12 Rev_16 02-21_P58B_UPH50Equipmentnewline_Q37 Budget UPH120_2line Rev2d5 6 2" xfId="12366"/>
    <cellStyle name="___LH P62 FATP Document RI-8-T12 Rev_16 02-21_P58B_UPH50Equipmentnewline_Q37 Budget UPH120_2line Rev2d5 7" xfId="12367"/>
    <cellStyle name="___LH P62 FATP Document RI-8-T12 Rev_16 02-21_P58B_UPH50Equipmentnewline_Q37 Budget UPH120_2line Rev2d5 7 2" xfId="12368"/>
    <cellStyle name="___LH P62 FATP Document RI-8-T12 Rev_16 02-21_P58B_UPH50Equipmentnewline_Q37 Budget UPH120_2line Rev2d5 8" xfId="12369"/>
    <cellStyle name="___LH P62 FATP Document RI-8-T12 Rev_16 02-21_P58B_UPH50Equipmentnewline_Q37 Budget UPH120_2line Rev2d5 8 2" xfId="12370"/>
    <cellStyle name="___LH P62 FATP Document RI-8-T12 Rev_16 02-21_P58B_UPH50Equipmentnewline_Q37 Budget UPH120_2line Rev2d5 9" xfId="12371"/>
    <cellStyle name="___LH P62 FATP Document RI-8-T12 Rev_16 02-21_Q37 EVT Eng. Workbook V1.0_0331" xfId="12372"/>
    <cellStyle name="___LH P62 FATP Document RI-8-T12 Rev_16 02-21_Q37 EVT Eng. Workbook V1.0_0331 2" xfId="12373"/>
    <cellStyle name="___LH P62 FATP Document RI-8-T12 Rev_16 02-21_Q37 EVT Eng. Workbook V1.0_0331 2 2" xfId="12374"/>
    <cellStyle name="___LH P62 FATP Document RI-8-T12 Rev_16 02-21_Q37 EVT Eng. Workbook V1.0_0331 3" xfId="12375"/>
    <cellStyle name="___LH P62 FATP Document RI-8-T12 Rev_16 02-21_Q37 EVT Eng. Workbook V1.0_0331 3 2" xfId="12376"/>
    <cellStyle name="___LH P62 FATP Document RI-8-T12 Rev_16 02-21_Q37 EVT Eng. Workbook V1.0_0331 4" xfId="12377"/>
    <cellStyle name="___LH P62 FATP Document RI-8-T12 Rev_16 02-21_Q37 EVT Eng. Workbook V1.0_0331 4 2" xfId="12378"/>
    <cellStyle name="___LH P62 FATP Document RI-8-T12 Rev_16 02-21_Q37 EVT Eng. Workbook V1.0_0331 5" xfId="12379"/>
    <cellStyle name="___LH P62 FATP Document RI-8-T12 Rev_16 02-21_Q37 EVT Eng. Workbook V1.0_0331 5 2" xfId="12380"/>
    <cellStyle name="___LH P62 FATP Document RI-8-T12 Rev_16 02-21_Q37 EVT Eng. Workbook V1.0_0331 6" xfId="12381"/>
    <cellStyle name="___LH P62 FATP Document RI-8-T12 Rev_16 02-21_Q37 EVT Eng. Workbook V1.0_0331 6 2" xfId="12382"/>
    <cellStyle name="___LH P62 FATP Document RI-8-T12 Rev_16 02-21_Q37 EVT Eng. Workbook V1.0_0331 7" xfId="12383"/>
    <cellStyle name="___LH P62 FATP Document RI-8-T12 Rev_16 02-21_Q37 EVT Eng. Workbook V1.0_0331 7 2" xfId="12384"/>
    <cellStyle name="___LH P62 FATP Document RI-8-T12 Rev_16 02-21_Q37 EVT Eng. Workbook V1.0_0331 8" xfId="12385"/>
    <cellStyle name="___LH P62 FATP Document RI-8-T12 Rev_16 02-21_Q37 EVT Eng. Workbook V1.0_0331 8 2" xfId="12386"/>
    <cellStyle name="___LH P62 FATP Document RI-8-T12 Rev_16 02-21_Q37 EVT Eng. Workbook V1.0_0331 9" xfId="12387"/>
    <cellStyle name="___LH P62 FATP Document RI-8-T12 Rev_16 02-21_Q37 EVT Eng. Workbook V1.0_0331_LH Q22 work book " xfId="12388"/>
    <cellStyle name="___LH P62 FATP Document RI-8-T12 Rev_16 02-21_Q37 EVT Eng. Workbook V1.0_0331_LH Q22 work book  2" xfId="12389"/>
    <cellStyle name="___LH P62 FATP Document RI-8-T12 Rev_16 02-21_Q37 EVT Eng. Workbook V1.0_0331_LH Q22 work book  2 2" xfId="12390"/>
    <cellStyle name="___LH P62 FATP Document RI-8-T12 Rev_16 02-21_Q37 EVT Eng. Workbook V1.0_0331_LH Q22 work book  3" xfId="12391"/>
    <cellStyle name="___LH P62 FATP Document RI-8-T12 Rev_16 02-21_Q37 EVT Eng. Workbook V1.0_0331_LH Q22 work book  3 2" xfId="12392"/>
    <cellStyle name="___LH P62 FATP Document RI-8-T12 Rev_16 02-21_Q37 EVT Eng. Workbook V1.0_0331_LH Q22 work book  4" xfId="12393"/>
    <cellStyle name="___LH P62 FATP Document RI-8-T12 Rev_16 02-21_Q37 EVT Eng. Workbook V1.0_0331_LH Q22 work book  4 2" xfId="12394"/>
    <cellStyle name="___LH P62 FATP Document RI-8-T12 Rev_16 02-21_Q37 EVT Eng. Workbook V1.0_0331_LH Q22 work book  5" xfId="12395"/>
    <cellStyle name="___LH P62 FATP Document RI-8-T12 Rev_16 02-21_Q37 EVT Eng. Workbook V1.0_0331_LH Q22 work book  5 2" xfId="12396"/>
    <cellStyle name="___LH P62 FATP Document RI-8-T12 Rev_16 02-21_Q37 EVT Eng. Workbook V1.0_0331_LH Q22 work book  6" xfId="12397"/>
    <cellStyle name="___LH P62 FATP Document RI-8-T12 Rev_16 02-21_Q37 EVT Eng. Workbook V1.0_0331_LH Q22 work book  6 2" xfId="12398"/>
    <cellStyle name="___LH P62 FATP Document RI-8-T12 Rev_16 02-21_Q37 EVT Eng. Workbook V1.0_0331_LH Q22 work book  7" xfId="12399"/>
    <cellStyle name="___LH P62 FATP Document RI-8-T12 Rev_16 02-21_Q37 EVT Eng. Workbook V1.0_0331_LH Q22 work book  7 2" xfId="12400"/>
    <cellStyle name="___LH P62 FATP Document RI-8-T12 Rev_16 02-21_Q37 EVT Eng. Workbook V1.0_0331_LH Q22 work book  8" xfId="12401"/>
    <cellStyle name="___LH P62 FATP Document RI-8-T12 Rev_16 02-21_Q37 EVT Eng. Workbook V1.0_0331_LH Q22 work book  8 2" xfId="12402"/>
    <cellStyle name="___LH P62 FATP Document RI-8-T12 Rev_16 02-21_Q37 EVT Eng. Workbook V1.0_0331_LH Q22 work book  9" xfId="12403"/>
    <cellStyle name="___LH P62 FATP Document RI-8-T12 Rev_16 02-21_Q37 EVT Eng. Workbook V1.0_0331_LH Q77 Readiness v1.4.8" xfId="12404"/>
    <cellStyle name="___LH P62 FATP Document RI-8-T12 Rev_16 02-21_Q37 EVT Eng. Workbook V1.0_0331_LH Q77 Readiness v1.4.8 2" xfId="12405"/>
    <cellStyle name="___LH P62 FATP Document RI-8-T12 Rev_16 02-21_Q37 EVT Eng. Workbook V1.0_0331_LH Q77 Readiness v1.4.8 2 2" xfId="12406"/>
    <cellStyle name="___LH P62 FATP Document RI-8-T12 Rev_16 02-21_Q37 EVT Eng. Workbook V1.0_0331_LH Q77 Readiness v1.4.8 3" xfId="12407"/>
    <cellStyle name="___LH P62 FATP Document RI-8-T12 Rev_16 02-21_Q37 EVT Eng. Workbook V1.0_0331_LH Q77 Readiness v1.4.8 3 2" xfId="12408"/>
    <cellStyle name="___LH P62 FATP Document RI-8-T12 Rev_16 02-21_Q37 EVT Eng. Workbook V1.0_0331_LH Q77 Readiness v1.4.8 4" xfId="12409"/>
    <cellStyle name="___LH P62 FATP Document RI-8-T12 Rev_16 02-21_Q37 EVT Eng. Workbook V1.0_0331_LH Q77 Readiness v1.4.8 4 2" xfId="12410"/>
    <cellStyle name="___LH P62 FATP Document RI-8-T12 Rev_16 02-21_Q37 EVT Eng. Workbook V1.0_0331_LH Q77 Readiness v1.4.8 5" xfId="12411"/>
    <cellStyle name="___LH P62 FATP Document RI-8-T12 Rev_16 02-21_Q37 EVT Eng. Workbook V1.0_0331_LH Q77 Readiness v1.4.8 5 2" xfId="12412"/>
    <cellStyle name="___LH P62 FATP Document RI-8-T12 Rev_16 02-21_Q37 EVT Eng. Workbook V1.0_0331_LH Q77 Readiness v1.4.8 6" xfId="12413"/>
    <cellStyle name="___LH P62 FATP Document RI-8-T12 Rev_16 02-21_Q37 EVT Eng. Workbook V1.0_0331_LH Q77 Readiness v1.4.8 6 2" xfId="12414"/>
    <cellStyle name="___LH P62 FATP Document RI-8-T12 Rev_16 02-21_Q37 EVT Eng. Workbook V1.0_0331_LH Q77 Readiness v1.4.8 7" xfId="12415"/>
    <cellStyle name="___LH P62 FATP Document RI-8-T12 Rev_16 02-21_Q37 EVT Eng. Workbook V1.0_0331_LH Q77 Readiness v1.4.8 7 2" xfId="12416"/>
    <cellStyle name="___LH P62 FATP Document RI-8-T12 Rev_16 02-21_Q37 EVT Eng. Workbook V1.0_0331_LH Q77 Readiness v1.4.8 8" xfId="12417"/>
    <cellStyle name="___LH P62 FATP Document RI-8-T12 Rev_16 02-21_Q37 EVT Eng. Workbook V1.0_0331_LH Q77 Readiness v1.4.8 8 2" xfId="12418"/>
    <cellStyle name="___LH P62 FATP Document RI-8-T12 Rev_16 02-21_Q37 EVT Eng. Workbook V1.0_0331_LH Q77 Readiness v1.4.8 9" xfId="12419"/>
    <cellStyle name="___LH P62 FATP Document RI-8-T12 Rev_16 02-21_Q37 EVT Eng. Workbook V1.0_0331_Q37 Budget UPH120_2line Rev1d9" xfId="12420"/>
    <cellStyle name="___LH P62 FATP Document RI-8-T12 Rev_16 02-21_Q37 EVT Eng. Workbook V1.0_0331_Q37 Budget UPH120_2line Rev1d9 2" xfId="12421"/>
    <cellStyle name="___LH P62 FATP Document RI-8-T12 Rev_16 02-21_Q37 EVT Eng. Workbook V1.0_0331_Q37 Budget UPH120_2line Rev1d9 2 2" xfId="12422"/>
    <cellStyle name="___LH P62 FATP Document RI-8-T12 Rev_16 02-21_Q37 EVT Eng. Workbook V1.0_0331_Q37 Budget UPH120_2line Rev1d9 3" xfId="12423"/>
    <cellStyle name="___LH P62 FATP Document RI-8-T12 Rev_16 02-21_Q37 EVT Eng. Workbook V1.0_0331_Q37 Budget UPH120_2line Rev1d9 3 2" xfId="12424"/>
    <cellStyle name="___LH P62 FATP Document RI-8-T12 Rev_16 02-21_Q37 EVT Eng. Workbook V1.0_0331_Q37 Budget UPH120_2line Rev1d9 4" xfId="12425"/>
    <cellStyle name="___LH P62 FATP Document RI-8-T12 Rev_16 02-21_Q37 EVT Eng. Workbook V1.0_0331_Q37 Budget UPH120_2line Rev1d9 4 2" xfId="12426"/>
    <cellStyle name="___LH P62 FATP Document RI-8-T12 Rev_16 02-21_Q37 EVT Eng. Workbook V1.0_0331_Q37 Budget UPH120_2line Rev1d9 5" xfId="12427"/>
    <cellStyle name="___LH P62 FATP Document RI-8-T12 Rev_16 02-21_Q37 EVT Eng. Workbook V1.0_0331_Q37 Budget UPH120_2line Rev1d9 5 2" xfId="12428"/>
    <cellStyle name="___LH P62 FATP Document RI-8-T12 Rev_16 02-21_Q37 EVT Eng. Workbook V1.0_0331_Q37 Budget UPH120_2line Rev1d9 6" xfId="12429"/>
    <cellStyle name="___LH P62 FATP Document RI-8-T12 Rev_16 02-21_Q37 EVT Eng. Workbook V1.0_0331_Q37 Budget UPH120_2line Rev1d9 6 2" xfId="12430"/>
    <cellStyle name="___LH P62 FATP Document RI-8-T12 Rev_16 02-21_Q37 EVT Eng. Workbook V1.0_0331_Q37 Budget UPH120_2line Rev1d9 7" xfId="12431"/>
    <cellStyle name="___LH P62 FATP Document RI-8-T12 Rev_16 02-21_Q37 EVT Eng. Workbook V1.0_0331_Q37 Budget UPH120_2line Rev1d9 7 2" xfId="12432"/>
    <cellStyle name="___LH P62 FATP Document RI-8-T12 Rev_16 02-21_Q37 EVT Eng. Workbook V1.0_0331_Q37 Budget UPH120_2line Rev1d9 8" xfId="12433"/>
    <cellStyle name="___LH P62 FATP Document RI-8-T12 Rev_16 02-21_Q37 EVT Eng. Workbook V1.0_0331_Q37 Budget UPH120_2line Rev1d9 8 2" xfId="12434"/>
    <cellStyle name="___LH P62 FATP Document RI-8-T12 Rev_16 02-21_Q37 EVT Eng. Workbook V1.0_0331_Q37 Budget UPH120_2line Rev1d9 9" xfId="12435"/>
    <cellStyle name="___LH P62 FATP Document RI-8-T12 Rev_16 02-21_Q37 EVT Eng. Workbook V1.0_0331_Q37 Budget UPH120_2line Rev1d9_LH Q22 work book " xfId="12436"/>
    <cellStyle name="___LH P62 FATP Document RI-8-T12 Rev_16 02-21_Q37 EVT Eng. Workbook V1.0_0331_Q37 Budget UPH120_2line Rev1d9_LH Q22 work book  2" xfId="12437"/>
    <cellStyle name="___LH P62 FATP Document RI-8-T12 Rev_16 02-21_Q37 EVT Eng. Workbook V1.0_0331_Q37 Budget UPH120_2line Rev1d9_LH Q22 work book  2 2" xfId="12438"/>
    <cellStyle name="___LH P62 FATP Document RI-8-T12 Rev_16 02-21_Q37 EVT Eng. Workbook V1.0_0331_Q37 Budget UPH120_2line Rev1d9_LH Q22 work book  3" xfId="12439"/>
    <cellStyle name="___LH P62 FATP Document RI-8-T12 Rev_16 02-21_Q37 EVT Eng. Workbook V1.0_0331_Q37 Budget UPH120_2line Rev1d9_LH Q22 work book  3 2" xfId="12440"/>
    <cellStyle name="___LH P62 FATP Document RI-8-T12 Rev_16 02-21_Q37 EVT Eng. Workbook V1.0_0331_Q37 Budget UPH120_2line Rev1d9_LH Q22 work book  4" xfId="12441"/>
    <cellStyle name="___LH P62 FATP Document RI-8-T12 Rev_16 02-21_Q37 EVT Eng. Workbook V1.0_0331_Q37 Budget UPH120_2line Rev1d9_LH Q22 work book  4 2" xfId="12442"/>
    <cellStyle name="___LH P62 FATP Document RI-8-T12 Rev_16 02-21_Q37 EVT Eng. Workbook V1.0_0331_Q37 Budget UPH120_2line Rev1d9_LH Q22 work book  5" xfId="12443"/>
    <cellStyle name="___LH P62 FATP Document RI-8-T12 Rev_16 02-21_Q37 EVT Eng. Workbook V1.0_0331_Q37 Budget UPH120_2line Rev1d9_LH Q22 work book  5 2" xfId="12444"/>
    <cellStyle name="___LH P62 FATP Document RI-8-T12 Rev_16 02-21_Q37 EVT Eng. Workbook V1.0_0331_Q37 Budget UPH120_2line Rev1d9_LH Q22 work book  6" xfId="12445"/>
    <cellStyle name="___LH P62 FATP Document RI-8-T12 Rev_16 02-21_Q37 EVT Eng. Workbook V1.0_0331_Q37 Budget UPH120_2line Rev1d9_LH Q22 work book  6 2" xfId="12446"/>
    <cellStyle name="___LH P62 FATP Document RI-8-T12 Rev_16 02-21_Q37 EVT Eng. Workbook V1.0_0331_Q37 Budget UPH120_2line Rev1d9_LH Q22 work book  7" xfId="12447"/>
    <cellStyle name="___LH P62 FATP Document RI-8-T12 Rev_16 02-21_Q37 EVT Eng. Workbook V1.0_0331_Q37 Budget UPH120_2line Rev1d9_LH Q22 work book  7 2" xfId="12448"/>
    <cellStyle name="___LH P62 FATP Document RI-8-T12 Rev_16 02-21_Q37 EVT Eng. Workbook V1.0_0331_Q37 Budget UPH120_2line Rev1d9_LH Q22 work book  8" xfId="12449"/>
    <cellStyle name="___LH P62 FATP Document RI-8-T12 Rev_16 02-21_Q37 EVT Eng. Workbook V1.0_0331_Q37 Budget UPH120_2line Rev1d9_LH Q22 work book  8 2" xfId="12450"/>
    <cellStyle name="___LH P62 FATP Document RI-8-T12 Rev_16 02-21_Q37 EVT Eng. Workbook V1.0_0331_Q37 Budget UPH120_2line Rev1d9_LH Q22 work book  9" xfId="12451"/>
    <cellStyle name="___LH P62 FATP Document RI-8-T12 Rev_16 02-21_Q37 EVT Eng. Workbook V1.0_0331_Q37 Budget UPH120_2line Rev1d9_LH Q77 Readiness v1.4.8" xfId="12452"/>
    <cellStyle name="___LH P62 FATP Document RI-8-T12 Rev_16 02-21_Q37 EVT Eng. Workbook V1.0_0331_Q37 Budget UPH120_2line Rev1d9_LH Q77 Readiness v1.4.8 2" xfId="12453"/>
    <cellStyle name="___LH P62 FATP Document RI-8-T12 Rev_16 02-21_Q37 EVT Eng. Workbook V1.0_0331_Q37 Budget UPH120_2line Rev1d9_LH Q77 Readiness v1.4.8 2 2" xfId="12454"/>
    <cellStyle name="___LH P62 FATP Document RI-8-T12 Rev_16 02-21_Q37 EVT Eng. Workbook V1.0_0331_Q37 Budget UPH120_2line Rev1d9_LH Q77 Readiness v1.4.8 3" xfId="12455"/>
    <cellStyle name="___LH P62 FATP Document RI-8-T12 Rev_16 02-21_Q37 EVT Eng. Workbook V1.0_0331_Q37 Budget UPH120_2line Rev1d9_LH Q77 Readiness v1.4.8 3 2" xfId="12456"/>
    <cellStyle name="___LH P62 FATP Document RI-8-T12 Rev_16 02-21_Q37 EVT Eng. Workbook V1.0_0331_Q37 Budget UPH120_2line Rev1d9_LH Q77 Readiness v1.4.8 4" xfId="12457"/>
    <cellStyle name="___LH P62 FATP Document RI-8-T12 Rev_16 02-21_Q37 EVT Eng. Workbook V1.0_0331_Q37 Budget UPH120_2line Rev1d9_LH Q77 Readiness v1.4.8 4 2" xfId="12458"/>
    <cellStyle name="___LH P62 FATP Document RI-8-T12 Rev_16 02-21_Q37 EVT Eng. Workbook V1.0_0331_Q37 Budget UPH120_2line Rev1d9_LH Q77 Readiness v1.4.8 5" xfId="12459"/>
    <cellStyle name="___LH P62 FATP Document RI-8-T12 Rev_16 02-21_Q37 EVT Eng. Workbook V1.0_0331_Q37 Budget UPH120_2line Rev1d9_LH Q77 Readiness v1.4.8 5 2" xfId="12460"/>
    <cellStyle name="___LH P62 FATP Document RI-8-T12 Rev_16 02-21_Q37 EVT Eng. Workbook V1.0_0331_Q37 Budget UPH120_2line Rev1d9_LH Q77 Readiness v1.4.8 6" xfId="12461"/>
    <cellStyle name="___LH P62 FATP Document RI-8-T12 Rev_16 02-21_Q37 EVT Eng. Workbook V1.0_0331_Q37 Budget UPH120_2line Rev1d9_LH Q77 Readiness v1.4.8 6 2" xfId="12462"/>
    <cellStyle name="___LH P62 FATP Document RI-8-T12 Rev_16 02-21_Q37 EVT Eng. Workbook V1.0_0331_Q37 Budget UPH120_2line Rev1d9_LH Q77 Readiness v1.4.8 7" xfId="12463"/>
    <cellStyle name="___LH P62 FATP Document RI-8-T12 Rev_16 02-21_Q37 EVT Eng. Workbook V1.0_0331_Q37 Budget UPH120_2line Rev1d9_LH Q77 Readiness v1.4.8 7 2" xfId="12464"/>
    <cellStyle name="___LH P62 FATP Document RI-8-T12 Rev_16 02-21_Q37 EVT Eng. Workbook V1.0_0331_Q37 Budget UPH120_2line Rev1d9_LH Q77 Readiness v1.4.8 8" xfId="12465"/>
    <cellStyle name="___LH P62 FATP Document RI-8-T12 Rev_16 02-21_Q37 EVT Eng. Workbook V1.0_0331_Q37 Budget UPH120_2line Rev1d9_LH Q77 Readiness v1.4.8 8 2" xfId="12466"/>
    <cellStyle name="___LH P62 FATP Document RI-8-T12 Rev_16 02-21_Q37 EVT Eng. Workbook V1.0_0331_Q37 Budget UPH120_2line Rev1d9_LH Q77 Readiness v1.4.8 9" xfId="12467"/>
    <cellStyle name="___LH P62 FATP Document RI-8-T12 Rev_16 02-21_Q37 EVT Eng. Workbook V1.0_0331_Q37 Budget UPH120_2line Rev2d3" xfId="12468"/>
    <cellStyle name="___LH P62 FATP Document RI-8-T12 Rev_16 02-21_Q37 EVT Eng. Workbook V1.0_0331_Q37 Budget UPH120_2line Rev2d3 2" xfId="12469"/>
    <cellStyle name="___LH P62 FATP Document RI-8-T12 Rev_16 02-21_Q37 EVT Eng. Workbook V1.0_0331_Q37 Budget UPH120_2line Rev2d3 2 2" xfId="12470"/>
    <cellStyle name="___LH P62 FATP Document RI-8-T12 Rev_16 02-21_Q37 EVT Eng. Workbook V1.0_0331_Q37 Budget UPH120_2line Rev2d3 3" xfId="12471"/>
    <cellStyle name="___LH P62 FATP Document RI-8-T12 Rev_16 02-21_Q37 EVT Eng. Workbook V1.0_0331_Q37 Budget UPH120_2line Rev2d3 3 2" xfId="12472"/>
    <cellStyle name="___LH P62 FATP Document RI-8-T12 Rev_16 02-21_Q37 EVT Eng. Workbook V1.0_0331_Q37 Budget UPH120_2line Rev2d3 4" xfId="12473"/>
    <cellStyle name="___LH P62 FATP Document RI-8-T12 Rev_16 02-21_Q37 EVT Eng. Workbook V1.0_0331_Q37 Budget UPH120_2line Rev2d3 4 2" xfId="12474"/>
    <cellStyle name="___LH P62 FATP Document RI-8-T12 Rev_16 02-21_Q37 EVT Eng. Workbook V1.0_0331_Q37 Budget UPH120_2line Rev2d3 5" xfId="12475"/>
    <cellStyle name="___LH P62 FATP Document RI-8-T12 Rev_16 02-21_Q37 EVT Eng. Workbook V1.0_0331_Q37 Budget UPH120_2line Rev2d3 5 2" xfId="12476"/>
    <cellStyle name="___LH P62 FATP Document RI-8-T12 Rev_16 02-21_Q37 EVT Eng. Workbook V1.0_0331_Q37 Budget UPH120_2line Rev2d3 6" xfId="12477"/>
    <cellStyle name="___LH P62 FATP Document RI-8-T12 Rev_16 02-21_Q37 EVT Eng. Workbook V1.0_0331_Q37 Budget UPH120_2line Rev2d3 6 2" xfId="12478"/>
    <cellStyle name="___LH P62 FATP Document RI-8-T12 Rev_16 02-21_Q37 EVT Eng. Workbook V1.0_0331_Q37 Budget UPH120_2line Rev2d3 7" xfId="12479"/>
    <cellStyle name="___LH P62 FATP Document RI-8-T12 Rev_16 02-21_Q37 EVT Eng. Workbook V1.0_0331_Q37 Budget UPH120_2line Rev2d3 7 2" xfId="12480"/>
    <cellStyle name="___LH P62 FATP Document RI-8-T12 Rev_16 02-21_Q37 EVT Eng. Workbook V1.0_0331_Q37 Budget UPH120_2line Rev2d3 8" xfId="12481"/>
    <cellStyle name="___LH P62 FATP Document RI-8-T12 Rev_16 02-21_Q37 EVT Eng. Workbook V1.0_0331_Q37 Budget UPH120_2line Rev2d3 8 2" xfId="12482"/>
    <cellStyle name="___LH P62 FATP Document RI-8-T12 Rev_16 02-21_Q37 EVT Eng. Workbook V1.0_0331_Q37 Budget UPH120_2line Rev2d3 9" xfId="12483"/>
    <cellStyle name="___LH P62 FATP Document RI-8-T12 Rev_16 02-21_Q37 EVT Eng. Workbook V1.0_0331_Q37 Budget UPH120_2line Rev2d5" xfId="12484"/>
    <cellStyle name="___LH P62 FATP Document RI-8-T12 Rev_16 02-21_Q37 EVT Eng. Workbook V1.0_0331_Q37 Budget UPH120_2line Rev2d5 2" xfId="12485"/>
    <cellStyle name="___LH P62 FATP Document RI-8-T12 Rev_16 02-21_Q37 EVT Eng. Workbook V1.0_0331_Q37 Budget UPH120_2line Rev2d5 2 2" xfId="12486"/>
    <cellStyle name="___LH P62 FATP Document RI-8-T12 Rev_16 02-21_Q37 EVT Eng. Workbook V1.0_0331_Q37 Budget UPH120_2line Rev2d5 3" xfId="12487"/>
    <cellStyle name="___LH P62 FATP Document RI-8-T12 Rev_16 02-21_Q37 EVT Eng. Workbook V1.0_0331_Q37 Budget UPH120_2line Rev2d5 3 2" xfId="12488"/>
    <cellStyle name="___LH P62 FATP Document RI-8-T12 Rev_16 02-21_Q37 EVT Eng. Workbook V1.0_0331_Q37 Budget UPH120_2line Rev2d5 4" xfId="12489"/>
    <cellStyle name="___LH P62 FATP Document RI-8-T12 Rev_16 02-21_Q37 EVT Eng. Workbook V1.0_0331_Q37 Budget UPH120_2line Rev2d5 4 2" xfId="12490"/>
    <cellStyle name="___LH P62 FATP Document RI-8-T12 Rev_16 02-21_Q37 EVT Eng. Workbook V1.0_0331_Q37 Budget UPH120_2line Rev2d5 5" xfId="12491"/>
    <cellStyle name="___LH P62 FATP Document RI-8-T12 Rev_16 02-21_Q37 EVT Eng. Workbook V1.0_0331_Q37 Budget UPH120_2line Rev2d5 5 2" xfId="12492"/>
    <cellStyle name="___LH P62 FATP Document RI-8-T12 Rev_16 02-21_Q37 EVT Eng. Workbook V1.0_0331_Q37 Budget UPH120_2line Rev2d5 6" xfId="12493"/>
    <cellStyle name="___LH P62 FATP Document RI-8-T12 Rev_16 02-21_Q37 EVT Eng. Workbook V1.0_0331_Q37 Budget UPH120_2line Rev2d5 6 2" xfId="12494"/>
    <cellStyle name="___LH P62 FATP Document RI-8-T12 Rev_16 02-21_Q37 EVT Eng. Workbook V1.0_0331_Q37 Budget UPH120_2line Rev2d5 7" xfId="12495"/>
    <cellStyle name="___LH P62 FATP Document RI-8-T12 Rev_16 02-21_Q37 EVT Eng. Workbook V1.0_0331_Q37 Budget UPH120_2line Rev2d5 7 2" xfId="12496"/>
    <cellStyle name="___LH P62 FATP Document RI-8-T12 Rev_16 02-21_Q37 EVT Eng. Workbook V1.0_0331_Q37 Budget UPH120_2line Rev2d5 8" xfId="12497"/>
    <cellStyle name="___LH P62 FATP Document RI-8-T12 Rev_16 02-21_Q37 EVT Eng. Workbook V1.0_0331_Q37 Budget UPH120_2line Rev2d5 8 2" xfId="12498"/>
    <cellStyle name="___LH P62 FATP Document RI-8-T12 Rev_16 02-21_Q37 EVT Eng. Workbook V1.0_0331_Q37 Budget UPH120_2line Rev2d5 9" xfId="12499"/>
    <cellStyle name="___LH P62 FATP Document RI-8-T12 Rev_16 02-21_Q37 EVT Incremental Equipment List for 30UPH V1.0_0329" xfId="12500"/>
    <cellStyle name="___LH P62 FATP Document RI-8-T12 Rev_16 02-21_Q37 EVT Incremental Equipment List for 30UPH V1.0_0329 2" xfId="12501"/>
    <cellStyle name="___LH P62 FATP Document RI-8-T12 Rev_16 02-21_Q37 EVT Incremental Equipment List for 30UPH V1.0_0329 2 2" xfId="12502"/>
    <cellStyle name="___LH P62 FATP Document RI-8-T12 Rev_16 02-21_Q37 EVT Incremental Equipment List for 30UPH V1.0_0329 3" xfId="12503"/>
    <cellStyle name="___LH P62 FATP Document RI-8-T12 Rev_16 02-21_Q37 EVT Incremental Equipment List for 30UPH V1.0_0329 3 2" xfId="12504"/>
    <cellStyle name="___LH P62 FATP Document RI-8-T12 Rev_16 02-21_Q37 EVT Incremental Equipment List for 30UPH V1.0_0329 4" xfId="12505"/>
    <cellStyle name="___LH P62 FATP Document RI-8-T12 Rev_16 02-21_Q37 EVT Incremental Equipment List for 30UPH V1.0_0329 4 2" xfId="12506"/>
    <cellStyle name="___LH P62 FATP Document RI-8-T12 Rev_16 02-21_Q37 EVT Incremental Equipment List for 30UPH V1.0_0329 5" xfId="12507"/>
    <cellStyle name="___LH P62 FATP Document RI-8-T12 Rev_16 02-21_Q37 EVT Incremental Equipment List for 30UPH V1.0_0329 5 2" xfId="12508"/>
    <cellStyle name="___LH P62 FATP Document RI-8-T12 Rev_16 02-21_Q37 EVT Incremental Equipment List for 30UPH V1.0_0329 6" xfId="12509"/>
    <cellStyle name="___LH P62 FATP Document RI-8-T12 Rev_16 02-21_Q37 EVT Incremental Equipment List for 30UPH V1.0_0329 6 2" xfId="12510"/>
    <cellStyle name="___LH P62 FATP Document RI-8-T12 Rev_16 02-21_Q37 EVT Incremental Equipment List for 30UPH V1.0_0329 7" xfId="12511"/>
    <cellStyle name="___LH P62 FATP Document RI-8-T12 Rev_16 02-21_Q37 EVT Incremental Equipment List for 30UPH V1.0_0329 7 2" xfId="12512"/>
    <cellStyle name="___LH P62 FATP Document RI-8-T12 Rev_16 02-21_Q37 EVT Incremental Equipment List for 30UPH V1.0_0329 8" xfId="12513"/>
    <cellStyle name="___LH P62 FATP Document RI-8-T12 Rev_16 02-21_Q37 EVT Incremental Equipment List for 30UPH V1.0_0329 8 2" xfId="12514"/>
    <cellStyle name="___LH P62 FATP Document RI-8-T12 Rev_16 02-21_Q37 EVT Incremental Equipment List for 30UPH V1.0_0329 9" xfId="12515"/>
    <cellStyle name="___LH P62 FATP Document RI-8-T12 Rev_16 02-21_Q37 EVT Incremental Equipment List for 30UPH V1.0_0329_1" xfId="12516"/>
    <cellStyle name="___LH P62 FATP Document RI-8-T12 Rev_16 02-21_Q37 EVT Incremental Equipment List for 30UPH V1.0_0329_1 2" xfId="12517"/>
    <cellStyle name="___LH P62 FATP Document RI-8-T12 Rev_16 02-21_Q37 EVT Incremental Equipment List for 30UPH V1.0_0329_1 2 2" xfId="12518"/>
    <cellStyle name="___LH P62 FATP Document RI-8-T12 Rev_16 02-21_Q37 EVT Incremental Equipment List for 30UPH V1.0_0329_1 3" xfId="12519"/>
    <cellStyle name="___LH P62 FATP Document RI-8-T12 Rev_16 02-21_Q37 EVT Incremental Equipment List for 30UPH V1.0_0329_1 3 2" xfId="12520"/>
    <cellStyle name="___LH P62 FATP Document RI-8-T12 Rev_16 02-21_Q37 EVT Incremental Equipment List for 30UPH V1.0_0329_1 4" xfId="12521"/>
    <cellStyle name="___LH P62 FATP Document RI-8-T12 Rev_16 02-21_Q37 EVT Incremental Equipment List for 30UPH V1.0_0329_1 4 2" xfId="12522"/>
    <cellStyle name="___LH P62 FATP Document RI-8-T12 Rev_16 02-21_Q37 EVT Incremental Equipment List for 30UPH V1.0_0329_1 5" xfId="12523"/>
    <cellStyle name="___LH P62 FATP Document RI-8-T12 Rev_16 02-21_Q37 EVT Incremental Equipment List for 30UPH V1.0_0329_1 5 2" xfId="12524"/>
    <cellStyle name="___LH P62 FATP Document RI-8-T12 Rev_16 02-21_Q37 EVT Incremental Equipment List for 30UPH V1.0_0329_1 6" xfId="12525"/>
    <cellStyle name="___LH P62 FATP Document RI-8-T12 Rev_16 02-21_Q37 EVT Incremental Equipment List for 30UPH V1.0_0329_1 6 2" xfId="12526"/>
    <cellStyle name="___LH P62 FATP Document RI-8-T12 Rev_16 02-21_Q37 EVT Incremental Equipment List for 30UPH V1.0_0329_1 7" xfId="12527"/>
    <cellStyle name="___LH P62 FATP Document RI-8-T12 Rev_16 02-21_Q37 EVT Incremental Equipment List for 30UPH V1.0_0329_1 7 2" xfId="12528"/>
    <cellStyle name="___LH P62 FATP Document RI-8-T12 Rev_16 02-21_Q37 EVT Incremental Equipment List for 30UPH V1.0_0329_1 8" xfId="12529"/>
    <cellStyle name="___LH P62 FATP Document RI-8-T12 Rev_16 02-21_Q37 EVT Incremental Equipment List for 30UPH V1.0_0329_1 8 2" xfId="12530"/>
    <cellStyle name="___LH P62 FATP Document RI-8-T12 Rev_16 02-21_Q37 EVT Incremental Equipment List for 30UPH V1.0_0329_1 9" xfId="12531"/>
    <cellStyle name="___LH P62 FATP Document RI-8-T12 Rev_16 02-21_Q37 EVT Incremental Equipment List for 30UPH V1.0_0329_LH Q22 work book " xfId="12532"/>
    <cellStyle name="___LH P62 FATP Document RI-8-T12 Rev_16 02-21_Q37 EVT Incremental Equipment List for 30UPH V1.0_0329_LH Q22 work book  2" xfId="12533"/>
    <cellStyle name="___LH P62 FATP Document RI-8-T12 Rev_16 02-21_Q37 EVT Incremental Equipment List for 30UPH V1.0_0329_LH Q22 work book  2 2" xfId="12534"/>
    <cellStyle name="___LH P62 FATP Document RI-8-T12 Rev_16 02-21_Q37 EVT Incremental Equipment List for 30UPH V1.0_0329_LH Q22 work book  3" xfId="12535"/>
    <cellStyle name="___LH P62 FATP Document RI-8-T12 Rev_16 02-21_Q37 EVT Incremental Equipment List for 30UPH V1.0_0329_LH Q22 work book  3 2" xfId="12536"/>
    <cellStyle name="___LH P62 FATP Document RI-8-T12 Rev_16 02-21_Q37 EVT Incremental Equipment List for 30UPH V1.0_0329_LH Q22 work book  4" xfId="12537"/>
    <cellStyle name="___LH P62 FATP Document RI-8-T12 Rev_16 02-21_Q37 EVT Incremental Equipment List for 30UPH V1.0_0329_LH Q22 work book  4 2" xfId="12538"/>
    <cellStyle name="___LH P62 FATP Document RI-8-T12 Rev_16 02-21_Q37 EVT Incremental Equipment List for 30UPH V1.0_0329_LH Q22 work book  5" xfId="12539"/>
    <cellStyle name="___LH P62 FATP Document RI-8-T12 Rev_16 02-21_Q37 EVT Incremental Equipment List for 30UPH V1.0_0329_LH Q22 work book  5 2" xfId="12540"/>
    <cellStyle name="___LH P62 FATP Document RI-8-T12 Rev_16 02-21_Q37 EVT Incremental Equipment List for 30UPH V1.0_0329_LH Q22 work book  6" xfId="12541"/>
    <cellStyle name="___LH P62 FATP Document RI-8-T12 Rev_16 02-21_Q37 EVT Incremental Equipment List for 30UPH V1.0_0329_LH Q22 work book  6 2" xfId="12542"/>
    <cellStyle name="___LH P62 FATP Document RI-8-T12 Rev_16 02-21_Q37 EVT Incremental Equipment List for 30UPH V1.0_0329_LH Q22 work book  7" xfId="12543"/>
    <cellStyle name="___LH P62 FATP Document RI-8-T12 Rev_16 02-21_Q37 EVT Incremental Equipment List for 30UPH V1.0_0329_LH Q22 work book  7 2" xfId="12544"/>
    <cellStyle name="___LH P62 FATP Document RI-8-T12 Rev_16 02-21_Q37 EVT Incremental Equipment List for 30UPH V1.0_0329_LH Q22 work book  8" xfId="12545"/>
    <cellStyle name="___LH P62 FATP Document RI-8-T12 Rev_16 02-21_Q37 EVT Incremental Equipment List for 30UPH V1.0_0329_LH Q22 work book  8 2" xfId="12546"/>
    <cellStyle name="___LH P62 FATP Document RI-8-T12 Rev_16 02-21_Q37 EVT Incremental Equipment List for 30UPH V1.0_0329_LH Q22 work book  9" xfId="12547"/>
    <cellStyle name="___LH P62 FATP Document RI-8-T12 Rev_16 02-21_Q37 EVT Incremental Equipment List for 30UPH V1.0_0329_LH Q77 Readiness v1.4.8" xfId="12548"/>
    <cellStyle name="___LH P62 FATP Document RI-8-T12 Rev_16 02-21_Q37 EVT Incremental Equipment List for 30UPH V1.0_0329_LH Q77 Readiness v1.4.8 2" xfId="12549"/>
    <cellStyle name="___LH P62 FATP Document RI-8-T12 Rev_16 02-21_Q37 EVT Incremental Equipment List for 30UPH V1.0_0329_LH Q77 Readiness v1.4.8 2 2" xfId="12550"/>
    <cellStyle name="___LH P62 FATP Document RI-8-T12 Rev_16 02-21_Q37 EVT Incremental Equipment List for 30UPH V1.0_0329_LH Q77 Readiness v1.4.8 3" xfId="12551"/>
    <cellStyle name="___LH P62 FATP Document RI-8-T12 Rev_16 02-21_Q37 EVT Incremental Equipment List for 30UPH V1.0_0329_LH Q77 Readiness v1.4.8 3 2" xfId="12552"/>
    <cellStyle name="___LH P62 FATP Document RI-8-T12 Rev_16 02-21_Q37 EVT Incremental Equipment List for 30UPH V1.0_0329_LH Q77 Readiness v1.4.8 4" xfId="12553"/>
    <cellStyle name="___LH P62 FATP Document RI-8-T12 Rev_16 02-21_Q37 EVT Incremental Equipment List for 30UPH V1.0_0329_LH Q77 Readiness v1.4.8 4 2" xfId="12554"/>
    <cellStyle name="___LH P62 FATP Document RI-8-T12 Rev_16 02-21_Q37 EVT Incremental Equipment List for 30UPH V1.0_0329_LH Q77 Readiness v1.4.8 5" xfId="12555"/>
    <cellStyle name="___LH P62 FATP Document RI-8-T12 Rev_16 02-21_Q37 EVT Incremental Equipment List for 30UPH V1.0_0329_LH Q77 Readiness v1.4.8 5 2" xfId="12556"/>
    <cellStyle name="___LH P62 FATP Document RI-8-T12 Rev_16 02-21_Q37 EVT Incremental Equipment List for 30UPH V1.0_0329_LH Q77 Readiness v1.4.8 6" xfId="12557"/>
    <cellStyle name="___LH P62 FATP Document RI-8-T12 Rev_16 02-21_Q37 EVT Incremental Equipment List for 30UPH V1.0_0329_LH Q77 Readiness v1.4.8 6 2" xfId="12558"/>
    <cellStyle name="___LH P62 FATP Document RI-8-T12 Rev_16 02-21_Q37 EVT Incremental Equipment List for 30UPH V1.0_0329_LH Q77 Readiness v1.4.8 7" xfId="12559"/>
    <cellStyle name="___LH P62 FATP Document RI-8-T12 Rev_16 02-21_Q37 EVT Incremental Equipment List for 30UPH V1.0_0329_LH Q77 Readiness v1.4.8 7 2" xfId="12560"/>
    <cellStyle name="___LH P62 FATP Document RI-8-T12 Rev_16 02-21_Q37 EVT Incremental Equipment List for 30UPH V1.0_0329_LH Q77 Readiness v1.4.8 8" xfId="12561"/>
    <cellStyle name="___LH P62 FATP Document RI-8-T12 Rev_16 02-21_Q37 EVT Incremental Equipment List for 30UPH V1.0_0329_LH Q77 Readiness v1.4.8 8 2" xfId="12562"/>
    <cellStyle name="___LH P62 FATP Document RI-8-T12 Rev_16 02-21_Q37 EVT Incremental Equipment List for 30UPH V1.0_0329_LH Q77 Readiness v1.4.8 9" xfId="12563"/>
    <cellStyle name="___LH P62 FATP Document RI-8-T12 Rev_16 02-21_Q37 EVT Incremental Equipment List for 30UPH V1.0_0329_Q37 Budget UPH120_2line Rev1d9" xfId="12564"/>
    <cellStyle name="___LH P62 FATP Document RI-8-T12 Rev_16 02-21_Q37 EVT Incremental Equipment List for 30UPH V1.0_0329_Q37 Budget UPH120_2line Rev1d9 2" xfId="12565"/>
    <cellStyle name="___LH P62 FATP Document RI-8-T12 Rev_16 02-21_Q37 EVT Incremental Equipment List for 30UPH V1.0_0329_Q37 Budget UPH120_2line Rev1d9 2 2" xfId="12566"/>
    <cellStyle name="___LH P62 FATP Document RI-8-T12 Rev_16 02-21_Q37 EVT Incremental Equipment List for 30UPH V1.0_0329_Q37 Budget UPH120_2line Rev1d9 3" xfId="12567"/>
    <cellStyle name="___LH P62 FATP Document RI-8-T12 Rev_16 02-21_Q37 EVT Incremental Equipment List for 30UPH V1.0_0329_Q37 Budget UPH120_2line Rev1d9 3 2" xfId="12568"/>
    <cellStyle name="___LH P62 FATP Document RI-8-T12 Rev_16 02-21_Q37 EVT Incremental Equipment List for 30UPH V1.0_0329_Q37 Budget UPH120_2line Rev1d9 4" xfId="12569"/>
    <cellStyle name="___LH P62 FATP Document RI-8-T12 Rev_16 02-21_Q37 EVT Incremental Equipment List for 30UPH V1.0_0329_Q37 Budget UPH120_2line Rev1d9 4 2" xfId="12570"/>
    <cellStyle name="___LH P62 FATP Document RI-8-T12 Rev_16 02-21_Q37 EVT Incremental Equipment List for 30UPH V1.0_0329_Q37 Budget UPH120_2line Rev1d9 5" xfId="12571"/>
    <cellStyle name="___LH P62 FATP Document RI-8-T12 Rev_16 02-21_Q37 EVT Incremental Equipment List for 30UPH V1.0_0329_Q37 Budget UPH120_2line Rev1d9 5 2" xfId="12572"/>
    <cellStyle name="___LH P62 FATP Document RI-8-T12 Rev_16 02-21_Q37 EVT Incremental Equipment List for 30UPH V1.0_0329_Q37 Budget UPH120_2line Rev1d9 6" xfId="12573"/>
    <cellStyle name="___LH P62 FATP Document RI-8-T12 Rev_16 02-21_Q37 EVT Incremental Equipment List for 30UPH V1.0_0329_Q37 Budget UPH120_2line Rev1d9 6 2" xfId="12574"/>
    <cellStyle name="___LH P62 FATP Document RI-8-T12 Rev_16 02-21_Q37 EVT Incremental Equipment List for 30UPH V1.0_0329_Q37 Budget UPH120_2line Rev1d9 7" xfId="12575"/>
    <cellStyle name="___LH P62 FATP Document RI-8-T12 Rev_16 02-21_Q37 EVT Incremental Equipment List for 30UPH V1.0_0329_Q37 Budget UPH120_2line Rev1d9 7 2" xfId="12576"/>
    <cellStyle name="___LH P62 FATP Document RI-8-T12 Rev_16 02-21_Q37 EVT Incremental Equipment List for 30UPH V1.0_0329_Q37 Budget UPH120_2line Rev1d9 8" xfId="12577"/>
    <cellStyle name="___LH P62 FATP Document RI-8-T12 Rev_16 02-21_Q37 EVT Incremental Equipment List for 30UPH V1.0_0329_Q37 Budget UPH120_2line Rev1d9 8 2" xfId="12578"/>
    <cellStyle name="___LH P62 FATP Document RI-8-T12 Rev_16 02-21_Q37 EVT Incremental Equipment List for 30UPH V1.0_0329_Q37 Budget UPH120_2line Rev1d9 9" xfId="12579"/>
    <cellStyle name="___LH P62 FATP Document RI-8-T12 Rev_16 02-21_Q37 EVT Incremental Equipment List for 30UPH V1.0_0329_Q37 Budget UPH120_2line Rev1d9_LH Q22 work book " xfId="12580"/>
    <cellStyle name="___LH P62 FATP Document RI-8-T12 Rev_16 02-21_Q37 EVT Incremental Equipment List for 30UPH V1.0_0329_Q37 Budget UPH120_2line Rev1d9_LH Q22 work book  2" xfId="12581"/>
    <cellStyle name="___LH P62 FATP Document RI-8-T12 Rev_16 02-21_Q37 EVT Incremental Equipment List for 30UPH V1.0_0329_Q37 Budget UPH120_2line Rev1d9_LH Q22 work book  2 2" xfId="12582"/>
    <cellStyle name="___LH P62 FATP Document RI-8-T12 Rev_16 02-21_Q37 EVT Incremental Equipment List for 30UPH V1.0_0329_Q37 Budget UPH120_2line Rev1d9_LH Q22 work book  3" xfId="12583"/>
    <cellStyle name="___LH P62 FATP Document RI-8-T12 Rev_16 02-21_Q37 EVT Incremental Equipment List for 30UPH V1.0_0329_Q37 Budget UPH120_2line Rev1d9_LH Q22 work book  3 2" xfId="12584"/>
    <cellStyle name="___LH P62 FATP Document RI-8-T12 Rev_16 02-21_Q37 EVT Incremental Equipment List for 30UPH V1.0_0329_Q37 Budget UPH120_2line Rev1d9_LH Q22 work book  4" xfId="12585"/>
    <cellStyle name="___LH P62 FATP Document RI-8-T12 Rev_16 02-21_Q37 EVT Incremental Equipment List for 30UPH V1.0_0329_Q37 Budget UPH120_2line Rev1d9_LH Q22 work book  4 2" xfId="12586"/>
    <cellStyle name="___LH P62 FATP Document RI-8-T12 Rev_16 02-21_Q37 EVT Incremental Equipment List for 30UPH V1.0_0329_Q37 Budget UPH120_2line Rev1d9_LH Q22 work book  5" xfId="12587"/>
    <cellStyle name="___LH P62 FATP Document RI-8-T12 Rev_16 02-21_Q37 EVT Incremental Equipment List for 30UPH V1.0_0329_Q37 Budget UPH120_2line Rev1d9_LH Q22 work book  5 2" xfId="12588"/>
    <cellStyle name="___LH P62 FATP Document RI-8-T12 Rev_16 02-21_Q37 EVT Incremental Equipment List for 30UPH V1.0_0329_Q37 Budget UPH120_2line Rev1d9_LH Q22 work book  6" xfId="12589"/>
    <cellStyle name="___LH P62 FATP Document RI-8-T12 Rev_16 02-21_Q37 EVT Incremental Equipment List for 30UPH V1.0_0329_Q37 Budget UPH120_2line Rev1d9_LH Q22 work book  6 2" xfId="12590"/>
    <cellStyle name="___LH P62 FATP Document RI-8-T12 Rev_16 02-21_Q37 EVT Incremental Equipment List for 30UPH V1.0_0329_Q37 Budget UPH120_2line Rev1d9_LH Q22 work book  7" xfId="12591"/>
    <cellStyle name="___LH P62 FATP Document RI-8-T12 Rev_16 02-21_Q37 EVT Incremental Equipment List for 30UPH V1.0_0329_Q37 Budget UPH120_2line Rev1d9_LH Q22 work book  7 2" xfId="12592"/>
    <cellStyle name="___LH P62 FATP Document RI-8-T12 Rev_16 02-21_Q37 EVT Incremental Equipment List for 30UPH V1.0_0329_Q37 Budget UPH120_2line Rev1d9_LH Q22 work book  8" xfId="12593"/>
    <cellStyle name="___LH P62 FATP Document RI-8-T12 Rev_16 02-21_Q37 EVT Incremental Equipment List for 30UPH V1.0_0329_Q37 Budget UPH120_2line Rev1d9_LH Q22 work book  8 2" xfId="12594"/>
    <cellStyle name="___LH P62 FATP Document RI-8-T12 Rev_16 02-21_Q37 EVT Incremental Equipment List for 30UPH V1.0_0329_Q37 Budget UPH120_2line Rev1d9_LH Q22 work book  9" xfId="12595"/>
    <cellStyle name="___LH P62 FATP Document RI-8-T12 Rev_16 02-21_Q37 EVT Incremental Equipment List for 30UPH V1.0_0329_Q37 Budget UPH120_2line Rev1d9_LH Q77 Readiness v1.4.8" xfId="12596"/>
    <cellStyle name="___LH P62 FATP Document RI-8-T12 Rev_16 02-21_Q37 EVT Incremental Equipment List for 30UPH V1.0_0329_Q37 Budget UPH120_2line Rev1d9_LH Q77 Readiness v1.4.8 2" xfId="12597"/>
    <cellStyle name="___LH P62 FATP Document RI-8-T12 Rev_16 02-21_Q37 EVT Incremental Equipment List for 30UPH V1.0_0329_Q37 Budget UPH120_2line Rev1d9_LH Q77 Readiness v1.4.8 2 2" xfId="12598"/>
    <cellStyle name="___LH P62 FATP Document RI-8-T12 Rev_16 02-21_Q37 EVT Incremental Equipment List for 30UPH V1.0_0329_Q37 Budget UPH120_2line Rev1d9_LH Q77 Readiness v1.4.8 3" xfId="12599"/>
    <cellStyle name="___LH P62 FATP Document RI-8-T12 Rev_16 02-21_Q37 EVT Incremental Equipment List for 30UPH V1.0_0329_Q37 Budget UPH120_2line Rev1d9_LH Q77 Readiness v1.4.8 3 2" xfId="12600"/>
    <cellStyle name="___LH P62 FATP Document RI-8-T12 Rev_16 02-21_Q37 EVT Incremental Equipment List for 30UPH V1.0_0329_Q37 Budget UPH120_2line Rev1d9_LH Q77 Readiness v1.4.8 4" xfId="12601"/>
    <cellStyle name="___LH P62 FATP Document RI-8-T12 Rev_16 02-21_Q37 EVT Incremental Equipment List for 30UPH V1.0_0329_Q37 Budget UPH120_2line Rev1d9_LH Q77 Readiness v1.4.8 4 2" xfId="12602"/>
    <cellStyle name="___LH P62 FATP Document RI-8-T12 Rev_16 02-21_Q37 EVT Incremental Equipment List for 30UPH V1.0_0329_Q37 Budget UPH120_2line Rev1d9_LH Q77 Readiness v1.4.8 5" xfId="12603"/>
    <cellStyle name="___LH P62 FATP Document RI-8-T12 Rev_16 02-21_Q37 EVT Incremental Equipment List for 30UPH V1.0_0329_Q37 Budget UPH120_2line Rev1d9_LH Q77 Readiness v1.4.8 5 2" xfId="12604"/>
    <cellStyle name="___LH P62 FATP Document RI-8-T12 Rev_16 02-21_Q37 EVT Incremental Equipment List for 30UPH V1.0_0329_Q37 Budget UPH120_2line Rev1d9_LH Q77 Readiness v1.4.8 6" xfId="12605"/>
    <cellStyle name="___LH P62 FATP Document RI-8-T12 Rev_16 02-21_Q37 EVT Incremental Equipment List for 30UPH V1.0_0329_Q37 Budget UPH120_2line Rev1d9_LH Q77 Readiness v1.4.8 6 2" xfId="12606"/>
    <cellStyle name="___LH P62 FATP Document RI-8-T12 Rev_16 02-21_Q37 EVT Incremental Equipment List for 30UPH V1.0_0329_Q37 Budget UPH120_2line Rev1d9_LH Q77 Readiness v1.4.8 7" xfId="12607"/>
    <cellStyle name="___LH P62 FATP Document RI-8-T12 Rev_16 02-21_Q37 EVT Incremental Equipment List for 30UPH V1.0_0329_Q37 Budget UPH120_2line Rev1d9_LH Q77 Readiness v1.4.8 7 2" xfId="12608"/>
    <cellStyle name="___LH P62 FATP Document RI-8-T12 Rev_16 02-21_Q37 EVT Incremental Equipment List for 30UPH V1.0_0329_Q37 Budget UPH120_2line Rev1d9_LH Q77 Readiness v1.4.8 8" xfId="12609"/>
    <cellStyle name="___LH P62 FATP Document RI-8-T12 Rev_16 02-21_Q37 EVT Incremental Equipment List for 30UPH V1.0_0329_Q37 Budget UPH120_2line Rev1d9_LH Q77 Readiness v1.4.8 8 2" xfId="12610"/>
    <cellStyle name="___LH P62 FATP Document RI-8-T12 Rev_16 02-21_Q37 EVT Incremental Equipment List for 30UPH V1.0_0329_Q37 Budget UPH120_2line Rev1d9_LH Q77 Readiness v1.4.8 9" xfId="12611"/>
    <cellStyle name="___LH P62 FATP Document RI-8-T12 Rev_16 02-21_Q37 EVT Incremental Equipment List for 30UPH V1.0_0329_Q37 Budget UPH120_2line Rev2d3" xfId="12612"/>
    <cellStyle name="___LH P62 FATP Document RI-8-T12 Rev_16 02-21_Q37 EVT Incremental Equipment List for 30UPH V1.0_0329_Q37 Budget UPH120_2line Rev2d3 2" xfId="12613"/>
    <cellStyle name="___LH P62 FATP Document RI-8-T12 Rev_16 02-21_Q37 EVT Incremental Equipment List for 30UPH V1.0_0329_Q37 Budget UPH120_2line Rev2d3 2 2" xfId="12614"/>
    <cellStyle name="___LH P62 FATP Document RI-8-T12 Rev_16 02-21_Q37 EVT Incremental Equipment List for 30UPH V1.0_0329_Q37 Budget UPH120_2line Rev2d3 3" xfId="12615"/>
    <cellStyle name="___LH P62 FATP Document RI-8-T12 Rev_16 02-21_Q37 EVT Incremental Equipment List for 30UPH V1.0_0329_Q37 Budget UPH120_2line Rev2d3 3 2" xfId="12616"/>
    <cellStyle name="___LH P62 FATP Document RI-8-T12 Rev_16 02-21_Q37 EVT Incremental Equipment List for 30UPH V1.0_0329_Q37 Budget UPH120_2line Rev2d3 4" xfId="12617"/>
    <cellStyle name="___LH P62 FATP Document RI-8-T12 Rev_16 02-21_Q37 EVT Incremental Equipment List for 30UPH V1.0_0329_Q37 Budget UPH120_2line Rev2d3 4 2" xfId="12618"/>
    <cellStyle name="___LH P62 FATP Document RI-8-T12 Rev_16 02-21_Q37 EVT Incremental Equipment List for 30UPH V1.0_0329_Q37 Budget UPH120_2line Rev2d3 5" xfId="12619"/>
    <cellStyle name="___LH P62 FATP Document RI-8-T12 Rev_16 02-21_Q37 EVT Incremental Equipment List for 30UPH V1.0_0329_Q37 Budget UPH120_2line Rev2d3 5 2" xfId="12620"/>
    <cellStyle name="___LH P62 FATP Document RI-8-T12 Rev_16 02-21_Q37 EVT Incremental Equipment List for 30UPH V1.0_0329_Q37 Budget UPH120_2line Rev2d3 6" xfId="12621"/>
    <cellStyle name="___LH P62 FATP Document RI-8-T12 Rev_16 02-21_Q37 EVT Incremental Equipment List for 30UPH V1.0_0329_Q37 Budget UPH120_2line Rev2d3 6 2" xfId="12622"/>
    <cellStyle name="___LH P62 FATP Document RI-8-T12 Rev_16 02-21_Q37 EVT Incremental Equipment List for 30UPH V1.0_0329_Q37 Budget UPH120_2line Rev2d3 7" xfId="12623"/>
    <cellStyle name="___LH P62 FATP Document RI-8-T12 Rev_16 02-21_Q37 EVT Incremental Equipment List for 30UPH V1.0_0329_Q37 Budget UPH120_2line Rev2d3 7 2" xfId="12624"/>
    <cellStyle name="___LH P62 FATP Document RI-8-T12 Rev_16 02-21_Q37 EVT Incremental Equipment List for 30UPH V1.0_0329_Q37 Budget UPH120_2line Rev2d3 8" xfId="12625"/>
    <cellStyle name="___LH P62 FATP Document RI-8-T12 Rev_16 02-21_Q37 EVT Incremental Equipment List for 30UPH V1.0_0329_Q37 Budget UPH120_2line Rev2d3 8 2" xfId="12626"/>
    <cellStyle name="___LH P62 FATP Document RI-8-T12 Rev_16 02-21_Q37 EVT Incremental Equipment List for 30UPH V1.0_0329_Q37 Budget UPH120_2line Rev2d3 9" xfId="12627"/>
    <cellStyle name="___LH P62 FATP Document RI-8-T12 Rev_16 02-21_Q37 EVT Incremental Equipment List for 30UPH V1.0_0329_Q37 Budget UPH120_2line Rev2d5" xfId="12628"/>
    <cellStyle name="___LH P62 FATP Document RI-8-T12 Rev_16 02-21_Q37 EVT Incremental Equipment List for 30UPH V1.0_0329_Q37 Budget UPH120_2line Rev2d5 2" xfId="12629"/>
    <cellStyle name="___LH P62 FATP Document RI-8-T12 Rev_16 02-21_Q37 EVT Incremental Equipment List for 30UPH V1.0_0329_Q37 Budget UPH120_2line Rev2d5 2 2" xfId="12630"/>
    <cellStyle name="___LH P62 FATP Document RI-8-T12 Rev_16 02-21_Q37 EVT Incremental Equipment List for 30UPH V1.0_0329_Q37 Budget UPH120_2line Rev2d5 3" xfId="12631"/>
    <cellStyle name="___LH P62 FATP Document RI-8-T12 Rev_16 02-21_Q37 EVT Incremental Equipment List for 30UPH V1.0_0329_Q37 Budget UPH120_2line Rev2d5 3 2" xfId="12632"/>
    <cellStyle name="___LH P62 FATP Document RI-8-T12 Rev_16 02-21_Q37 EVT Incremental Equipment List for 30UPH V1.0_0329_Q37 Budget UPH120_2line Rev2d5 4" xfId="12633"/>
    <cellStyle name="___LH P62 FATP Document RI-8-T12 Rev_16 02-21_Q37 EVT Incremental Equipment List for 30UPH V1.0_0329_Q37 Budget UPH120_2line Rev2d5 4 2" xfId="12634"/>
    <cellStyle name="___LH P62 FATP Document RI-8-T12 Rev_16 02-21_Q37 EVT Incremental Equipment List for 30UPH V1.0_0329_Q37 Budget UPH120_2line Rev2d5 5" xfId="12635"/>
    <cellStyle name="___LH P62 FATP Document RI-8-T12 Rev_16 02-21_Q37 EVT Incremental Equipment List for 30UPH V1.0_0329_Q37 Budget UPH120_2line Rev2d5 5 2" xfId="12636"/>
    <cellStyle name="___LH P62 FATP Document RI-8-T12 Rev_16 02-21_Q37 EVT Incremental Equipment List for 30UPH V1.0_0329_Q37 Budget UPH120_2line Rev2d5 6" xfId="12637"/>
    <cellStyle name="___LH P62 FATP Document RI-8-T12 Rev_16 02-21_Q37 EVT Incremental Equipment List for 30UPH V1.0_0329_Q37 Budget UPH120_2line Rev2d5 6 2" xfId="12638"/>
    <cellStyle name="___LH P62 FATP Document RI-8-T12 Rev_16 02-21_Q37 EVT Incremental Equipment List for 30UPH V1.0_0329_Q37 Budget UPH120_2line Rev2d5 7" xfId="12639"/>
    <cellStyle name="___LH P62 FATP Document RI-8-T12 Rev_16 02-21_Q37 EVT Incremental Equipment List for 30UPH V1.0_0329_Q37 Budget UPH120_2line Rev2d5 7 2" xfId="12640"/>
    <cellStyle name="___LH P62 FATP Document RI-8-T12 Rev_16 02-21_Q37 EVT Incremental Equipment List for 30UPH V1.0_0329_Q37 Budget UPH120_2line Rev2d5 8" xfId="12641"/>
    <cellStyle name="___LH P62 FATP Document RI-8-T12 Rev_16 02-21_Q37 EVT Incremental Equipment List for 30UPH V1.0_0329_Q37 Budget UPH120_2line Rev2d5 8 2" xfId="12642"/>
    <cellStyle name="___LH P62 FATP Document RI-8-T12 Rev_16 02-21_Q37 EVT Incremental Equipment List for 30UPH V1.0_0329_Q37 Budget UPH120_2line Rev2d5 9" xfId="12643"/>
    <cellStyle name="___LH P62 FATP Document RI-8-T12 Rev_16 02-21_Q37 EVT Incremental Equipment List for 30UPH V1.1_0331" xfId="12644"/>
    <cellStyle name="___LH P62 FATP Document RI-8-T12 Rev_16 02-21_Q37 EVT Incremental Equipment List for 30UPH V1.1_0331 2" xfId="12645"/>
    <cellStyle name="___LH P62 FATP Document RI-8-T12 Rev_16 02-21_Q37 EVT Incremental Equipment List for 30UPH V1.1_0331 2 2" xfId="12646"/>
    <cellStyle name="___LH P62 FATP Document RI-8-T12 Rev_16 02-21_Q37 EVT Incremental Equipment List for 30UPH V1.1_0331 3" xfId="12647"/>
    <cellStyle name="___LH P62 FATP Document RI-8-T12 Rev_16 02-21_Q37 EVT Incremental Equipment List for 30UPH V1.1_0331 3 2" xfId="12648"/>
    <cellStyle name="___LH P62 FATP Document RI-8-T12 Rev_16 02-21_Q37 EVT Incremental Equipment List for 30UPH V1.1_0331 4" xfId="12649"/>
    <cellStyle name="___LH P62 FATP Document RI-8-T12 Rev_16 02-21_Q37 EVT Incremental Equipment List for 30UPH V1.1_0331 4 2" xfId="12650"/>
    <cellStyle name="___LH P62 FATP Document RI-8-T12 Rev_16 02-21_Q37 EVT Incremental Equipment List for 30UPH V1.1_0331 5" xfId="12651"/>
    <cellStyle name="___LH P62 FATP Document RI-8-T12 Rev_16 02-21_Q37 EVT Incremental Equipment List for 30UPH V1.1_0331 5 2" xfId="12652"/>
    <cellStyle name="___LH P62 FATP Document RI-8-T12 Rev_16 02-21_Q37 EVT Incremental Equipment List for 30UPH V1.1_0331 6" xfId="12653"/>
    <cellStyle name="___LH P62 FATP Document RI-8-T12 Rev_16 02-21_Q37 EVT Incremental Equipment List for 30UPH V1.1_0331 6 2" xfId="12654"/>
    <cellStyle name="___LH P62 FATP Document RI-8-T12 Rev_16 02-21_Q37 EVT Incremental Equipment List for 30UPH V1.1_0331 7" xfId="12655"/>
    <cellStyle name="___LH P62 FATP Document RI-8-T12 Rev_16 02-21_Q37 EVT Incremental Equipment List for 30UPH V1.1_0331 7 2" xfId="12656"/>
    <cellStyle name="___LH P62 FATP Document RI-8-T12 Rev_16 02-21_Q37 EVT Incremental Equipment List for 30UPH V1.1_0331 8" xfId="12657"/>
    <cellStyle name="___LH P62 FATP Document RI-8-T12 Rev_16 02-21_Q37 EVT Incremental Equipment List for 30UPH V1.1_0331 8 2" xfId="12658"/>
    <cellStyle name="___LH P62 FATP Document RI-8-T12 Rev_16 02-21_Q37 EVT Incremental Equipment List for 30UPH V1.1_0331 9" xfId="12659"/>
    <cellStyle name="___LH P62 FATP Document RI-8-T12 Rev_16 02-21_Q37 EVT Investment Workbook V1.2_0401" xfId="12660"/>
    <cellStyle name="___LH P62 FATP Document RI-8-T12 Rev_16 02-21_Q37 EVT Investment Workbook V1.2_0401 2" xfId="12661"/>
    <cellStyle name="___LH P62 FATP Document RI-8-T12 Rev_16 02-21_Q37 EVT Investment Workbook V1.2_0401 2 2" xfId="12662"/>
    <cellStyle name="___LH P62 FATP Document RI-8-T12 Rev_16 02-21_Q37 EVT Investment Workbook V1.2_0401 3" xfId="12663"/>
    <cellStyle name="___LH P62 FATP Document RI-8-T12 Rev_16 02-21_Q37 EVT Investment Workbook V1.2_0401 3 2" xfId="12664"/>
    <cellStyle name="___LH P62 FATP Document RI-8-T12 Rev_16 02-21_Q37 EVT Investment Workbook V1.2_0401 4" xfId="12665"/>
    <cellStyle name="___LH P62 FATP Document RI-8-T12 Rev_16 02-21_Q37 EVT Investment Workbook V1.2_0401 4 2" xfId="12666"/>
    <cellStyle name="___LH P62 FATP Document RI-8-T12 Rev_16 02-21_Q37 EVT Investment Workbook V1.2_0401 5" xfId="12667"/>
    <cellStyle name="___LH P62 FATP Document RI-8-T12 Rev_16 02-21_Q37 EVT Investment Workbook V1.2_0401 5 2" xfId="12668"/>
    <cellStyle name="___LH P62 FATP Document RI-8-T12 Rev_16 02-21_Q37 EVT Investment Workbook V1.2_0401 6" xfId="12669"/>
    <cellStyle name="___LH P62 FATP Document RI-8-T12 Rev_16 02-21_Q37 EVT Investment Workbook V1.2_0401 6 2" xfId="12670"/>
    <cellStyle name="___LH P62 FATP Document RI-8-T12 Rev_16 02-21_Q37 EVT Investment Workbook V1.2_0401 7" xfId="12671"/>
    <cellStyle name="___LH P62 FATP Document RI-8-T12 Rev_16 02-21_Q37 EVT Investment Workbook V1.2_0401 7 2" xfId="12672"/>
    <cellStyle name="___LH P62 FATP Document RI-8-T12 Rev_16 02-21_Q37 EVT Investment Workbook V1.2_0401 8" xfId="12673"/>
    <cellStyle name="___LH P62 FATP Document RI-8-T12 Rev_16 02-21_Q37 EVT Investment Workbook V1.2_0401 8 2" xfId="12674"/>
    <cellStyle name="___LH P62 FATP Document RI-8-T12 Rev_16 02-21_Q37 EVT Investment Workbook V1.2_0401 9" xfId="12675"/>
    <cellStyle name="___LH P62 FATP Document RI-8-T12 Rev_16 02-21_Q37 EVT Investment Workbook V1.2_0401_1" xfId="12676"/>
    <cellStyle name="___LH P62 FATP Document RI-8-T12 Rev_16 02-21_Q37 EVT Investment Workbook V1.2_0401_1 2" xfId="12677"/>
    <cellStyle name="___LH P62 FATP Document RI-8-T12 Rev_16 02-21_Q37 EVT Investment Workbook V1.2_0401_1 2 2" xfId="12678"/>
    <cellStyle name="___LH P62 FATP Document RI-8-T12 Rev_16 02-21_Q37 EVT Investment Workbook V1.2_0401_1 3" xfId="12679"/>
    <cellStyle name="___LH P62 FATP Document RI-8-T12 Rev_16 02-21_Q37 EVT Investment Workbook V1.2_0401_1 3 2" xfId="12680"/>
    <cellStyle name="___LH P62 FATP Document RI-8-T12 Rev_16 02-21_Q37 EVT Investment Workbook V1.2_0401_1 4" xfId="12681"/>
    <cellStyle name="___LH P62 FATP Document RI-8-T12 Rev_16 02-21_Q37 EVT Investment Workbook V1.2_0401_1 4 2" xfId="12682"/>
    <cellStyle name="___LH P62 FATP Document RI-8-T12 Rev_16 02-21_Q37 EVT Investment Workbook V1.2_0401_1 5" xfId="12683"/>
    <cellStyle name="___LH P62 FATP Document RI-8-T12 Rev_16 02-21_Q37 EVT Investment Workbook V1.2_0401_1 5 2" xfId="12684"/>
    <cellStyle name="___LH P62 FATP Document RI-8-T12 Rev_16 02-21_Q37 EVT Investment Workbook V1.2_0401_1 6" xfId="12685"/>
    <cellStyle name="___LH P62 FATP Document RI-8-T12 Rev_16 02-21_Q37 EVT Investment Workbook V1.2_0401_1 6 2" xfId="12686"/>
    <cellStyle name="___LH P62 FATP Document RI-8-T12 Rev_16 02-21_Q37 EVT Investment Workbook V1.2_0401_1 7" xfId="12687"/>
    <cellStyle name="___LH P62 FATP Document RI-8-T12 Rev_16 02-21_Q37 EVT Investment Workbook V1.2_0401_1 7 2" xfId="12688"/>
    <cellStyle name="___LH P62 FATP Document RI-8-T12 Rev_16 02-21_Q37 EVT Investment Workbook V1.2_0401_1 8" xfId="12689"/>
    <cellStyle name="___LH P62 FATP Document RI-8-T12 Rev_16 02-21_Q37 EVT Investment Workbook V1.2_0401_1 8 2" xfId="12690"/>
    <cellStyle name="___LH P62 FATP Document RI-8-T12 Rev_16 02-21_Q37 EVT Investment Workbook V1.2_0401_1 9" xfId="12691"/>
    <cellStyle name="___LH P62 FATP Document RI-8-T12 Rev_16 02-21_Q37 EVT Investment Workbook V1.2_0401_LH Q22 work book " xfId="12692"/>
    <cellStyle name="___LH P62 FATP Document RI-8-T12 Rev_16 02-21_Q37 EVT Investment Workbook V1.2_0401_LH Q22 work book  2" xfId="12693"/>
    <cellStyle name="___LH P62 FATP Document RI-8-T12 Rev_16 02-21_Q37 EVT Investment Workbook V1.2_0401_LH Q22 work book  2 2" xfId="12694"/>
    <cellStyle name="___LH P62 FATP Document RI-8-T12 Rev_16 02-21_Q37 EVT Investment Workbook V1.2_0401_LH Q22 work book  3" xfId="12695"/>
    <cellStyle name="___LH P62 FATP Document RI-8-T12 Rev_16 02-21_Q37 EVT Investment Workbook V1.2_0401_LH Q22 work book  3 2" xfId="12696"/>
    <cellStyle name="___LH P62 FATP Document RI-8-T12 Rev_16 02-21_Q37 EVT Investment Workbook V1.2_0401_LH Q22 work book  4" xfId="12697"/>
    <cellStyle name="___LH P62 FATP Document RI-8-T12 Rev_16 02-21_Q37 EVT Investment Workbook V1.2_0401_LH Q22 work book  4 2" xfId="12698"/>
    <cellStyle name="___LH P62 FATP Document RI-8-T12 Rev_16 02-21_Q37 EVT Investment Workbook V1.2_0401_LH Q22 work book  5" xfId="12699"/>
    <cellStyle name="___LH P62 FATP Document RI-8-T12 Rev_16 02-21_Q37 EVT Investment Workbook V1.2_0401_LH Q22 work book  5 2" xfId="12700"/>
    <cellStyle name="___LH P62 FATP Document RI-8-T12 Rev_16 02-21_Q37 EVT Investment Workbook V1.2_0401_LH Q22 work book  6" xfId="12701"/>
    <cellStyle name="___LH P62 FATP Document RI-8-T12 Rev_16 02-21_Q37 EVT Investment Workbook V1.2_0401_LH Q22 work book  6 2" xfId="12702"/>
    <cellStyle name="___LH P62 FATP Document RI-8-T12 Rev_16 02-21_Q37 EVT Investment Workbook V1.2_0401_LH Q22 work book  7" xfId="12703"/>
    <cellStyle name="___LH P62 FATP Document RI-8-T12 Rev_16 02-21_Q37 EVT Investment Workbook V1.2_0401_LH Q22 work book  7 2" xfId="12704"/>
    <cellStyle name="___LH P62 FATP Document RI-8-T12 Rev_16 02-21_Q37 EVT Investment Workbook V1.2_0401_LH Q22 work book  8" xfId="12705"/>
    <cellStyle name="___LH P62 FATP Document RI-8-T12 Rev_16 02-21_Q37 EVT Investment Workbook V1.2_0401_LH Q22 work book  8 2" xfId="12706"/>
    <cellStyle name="___LH P62 FATP Document RI-8-T12 Rev_16 02-21_Q37 EVT Investment Workbook V1.2_0401_LH Q22 work book  9" xfId="12707"/>
    <cellStyle name="___LH P62 FATP Document RI-8-T12 Rev_16 02-21_Q37 EVT Investment Workbook V1.2_0401_LH Q77 Readiness v1.4.8" xfId="12708"/>
    <cellStyle name="___LH P62 FATP Document RI-8-T12 Rev_16 02-21_Q37 EVT Investment Workbook V1.2_0401_LH Q77 Readiness v1.4.8 2" xfId="12709"/>
    <cellStyle name="___LH P62 FATP Document RI-8-T12 Rev_16 02-21_Q37 EVT Investment Workbook V1.2_0401_LH Q77 Readiness v1.4.8 2 2" xfId="12710"/>
    <cellStyle name="___LH P62 FATP Document RI-8-T12 Rev_16 02-21_Q37 EVT Investment Workbook V1.2_0401_LH Q77 Readiness v1.4.8 3" xfId="12711"/>
    <cellStyle name="___LH P62 FATP Document RI-8-T12 Rev_16 02-21_Q37 EVT Investment Workbook V1.2_0401_LH Q77 Readiness v1.4.8 3 2" xfId="12712"/>
    <cellStyle name="___LH P62 FATP Document RI-8-T12 Rev_16 02-21_Q37 EVT Investment Workbook V1.2_0401_LH Q77 Readiness v1.4.8 4" xfId="12713"/>
    <cellStyle name="___LH P62 FATP Document RI-8-T12 Rev_16 02-21_Q37 EVT Investment Workbook V1.2_0401_LH Q77 Readiness v1.4.8 4 2" xfId="12714"/>
    <cellStyle name="___LH P62 FATP Document RI-8-T12 Rev_16 02-21_Q37 EVT Investment Workbook V1.2_0401_LH Q77 Readiness v1.4.8 5" xfId="12715"/>
    <cellStyle name="___LH P62 FATP Document RI-8-T12 Rev_16 02-21_Q37 EVT Investment Workbook V1.2_0401_LH Q77 Readiness v1.4.8 5 2" xfId="12716"/>
    <cellStyle name="___LH P62 FATP Document RI-8-T12 Rev_16 02-21_Q37 EVT Investment Workbook V1.2_0401_LH Q77 Readiness v1.4.8 6" xfId="12717"/>
    <cellStyle name="___LH P62 FATP Document RI-8-T12 Rev_16 02-21_Q37 EVT Investment Workbook V1.2_0401_LH Q77 Readiness v1.4.8 6 2" xfId="12718"/>
    <cellStyle name="___LH P62 FATP Document RI-8-T12 Rev_16 02-21_Q37 EVT Investment Workbook V1.2_0401_LH Q77 Readiness v1.4.8 7" xfId="12719"/>
    <cellStyle name="___LH P62 FATP Document RI-8-T12 Rev_16 02-21_Q37 EVT Investment Workbook V1.2_0401_LH Q77 Readiness v1.4.8 7 2" xfId="12720"/>
    <cellStyle name="___LH P62 FATP Document RI-8-T12 Rev_16 02-21_Q37 EVT Investment Workbook V1.2_0401_LH Q77 Readiness v1.4.8 8" xfId="12721"/>
    <cellStyle name="___LH P62 FATP Document RI-8-T12 Rev_16 02-21_Q37 EVT Investment Workbook V1.2_0401_LH Q77 Readiness v1.4.8 8 2" xfId="12722"/>
    <cellStyle name="___LH P62 FATP Document RI-8-T12 Rev_16 02-21_Q37 EVT Investment Workbook V1.2_0401_LH Q77 Readiness v1.4.8 9" xfId="12723"/>
    <cellStyle name="___LH P62 FATP Document RI-8-T12 Rev_16 02-21_Q37 EVT Investment Workbook V1.2_0401_Q37 Budget UPH120_2line Rev1d9" xfId="12724"/>
    <cellStyle name="___LH P62 FATP Document RI-8-T12 Rev_16 02-21_Q37 EVT Investment Workbook V1.2_0401_Q37 Budget UPH120_2line Rev1d9 2" xfId="12725"/>
    <cellStyle name="___LH P62 FATP Document RI-8-T12 Rev_16 02-21_Q37 EVT Investment Workbook V1.2_0401_Q37 Budget UPH120_2line Rev1d9 2 2" xfId="12726"/>
    <cellStyle name="___LH P62 FATP Document RI-8-T12 Rev_16 02-21_Q37 EVT Investment Workbook V1.2_0401_Q37 Budget UPH120_2line Rev1d9 3" xfId="12727"/>
    <cellStyle name="___LH P62 FATP Document RI-8-T12 Rev_16 02-21_Q37 EVT Investment Workbook V1.2_0401_Q37 Budget UPH120_2line Rev1d9 3 2" xfId="12728"/>
    <cellStyle name="___LH P62 FATP Document RI-8-T12 Rev_16 02-21_Q37 EVT Investment Workbook V1.2_0401_Q37 Budget UPH120_2line Rev1d9 4" xfId="12729"/>
    <cellStyle name="___LH P62 FATP Document RI-8-T12 Rev_16 02-21_Q37 EVT Investment Workbook V1.2_0401_Q37 Budget UPH120_2line Rev1d9 4 2" xfId="12730"/>
    <cellStyle name="___LH P62 FATP Document RI-8-T12 Rev_16 02-21_Q37 EVT Investment Workbook V1.2_0401_Q37 Budget UPH120_2line Rev1d9 5" xfId="12731"/>
    <cellStyle name="___LH P62 FATP Document RI-8-T12 Rev_16 02-21_Q37 EVT Investment Workbook V1.2_0401_Q37 Budget UPH120_2line Rev1d9 5 2" xfId="12732"/>
    <cellStyle name="___LH P62 FATP Document RI-8-T12 Rev_16 02-21_Q37 EVT Investment Workbook V1.2_0401_Q37 Budget UPH120_2line Rev1d9 6" xfId="12733"/>
    <cellStyle name="___LH P62 FATP Document RI-8-T12 Rev_16 02-21_Q37 EVT Investment Workbook V1.2_0401_Q37 Budget UPH120_2line Rev1d9 6 2" xfId="12734"/>
    <cellStyle name="___LH P62 FATP Document RI-8-T12 Rev_16 02-21_Q37 EVT Investment Workbook V1.2_0401_Q37 Budget UPH120_2line Rev1d9 7" xfId="12735"/>
    <cellStyle name="___LH P62 FATP Document RI-8-T12 Rev_16 02-21_Q37 EVT Investment Workbook V1.2_0401_Q37 Budget UPH120_2line Rev1d9 7 2" xfId="12736"/>
    <cellStyle name="___LH P62 FATP Document RI-8-T12 Rev_16 02-21_Q37 EVT Investment Workbook V1.2_0401_Q37 Budget UPH120_2line Rev1d9 8" xfId="12737"/>
    <cellStyle name="___LH P62 FATP Document RI-8-T12 Rev_16 02-21_Q37 EVT Investment Workbook V1.2_0401_Q37 Budget UPH120_2line Rev1d9 8 2" xfId="12738"/>
    <cellStyle name="___LH P62 FATP Document RI-8-T12 Rev_16 02-21_Q37 EVT Investment Workbook V1.2_0401_Q37 Budget UPH120_2line Rev1d9 9" xfId="12739"/>
    <cellStyle name="___LH P62 FATP Document RI-8-T12 Rev_16 02-21_Q37 EVT Investment Workbook V1.2_0401_Q37 Budget UPH120_2line Rev1d9_LH Q22 work book " xfId="12740"/>
    <cellStyle name="___LH P62 FATP Document RI-8-T12 Rev_16 02-21_Q37 EVT Investment Workbook V1.2_0401_Q37 Budget UPH120_2line Rev1d9_LH Q22 work book  2" xfId="12741"/>
    <cellStyle name="___LH P62 FATP Document RI-8-T12 Rev_16 02-21_Q37 EVT Investment Workbook V1.2_0401_Q37 Budget UPH120_2line Rev1d9_LH Q22 work book  2 2" xfId="12742"/>
    <cellStyle name="___LH P62 FATP Document RI-8-T12 Rev_16 02-21_Q37 EVT Investment Workbook V1.2_0401_Q37 Budget UPH120_2line Rev1d9_LH Q22 work book  3" xfId="12743"/>
    <cellStyle name="___LH P62 FATP Document RI-8-T12 Rev_16 02-21_Q37 EVT Investment Workbook V1.2_0401_Q37 Budget UPH120_2line Rev1d9_LH Q22 work book  3 2" xfId="12744"/>
    <cellStyle name="___LH P62 FATP Document RI-8-T12 Rev_16 02-21_Q37 EVT Investment Workbook V1.2_0401_Q37 Budget UPH120_2line Rev1d9_LH Q22 work book  4" xfId="12745"/>
    <cellStyle name="___LH P62 FATP Document RI-8-T12 Rev_16 02-21_Q37 EVT Investment Workbook V1.2_0401_Q37 Budget UPH120_2line Rev1d9_LH Q22 work book  4 2" xfId="12746"/>
    <cellStyle name="___LH P62 FATP Document RI-8-T12 Rev_16 02-21_Q37 EVT Investment Workbook V1.2_0401_Q37 Budget UPH120_2line Rev1d9_LH Q22 work book  5" xfId="12747"/>
    <cellStyle name="___LH P62 FATP Document RI-8-T12 Rev_16 02-21_Q37 EVT Investment Workbook V1.2_0401_Q37 Budget UPH120_2line Rev1d9_LH Q22 work book  5 2" xfId="12748"/>
    <cellStyle name="___LH P62 FATP Document RI-8-T12 Rev_16 02-21_Q37 EVT Investment Workbook V1.2_0401_Q37 Budget UPH120_2line Rev1d9_LH Q22 work book  6" xfId="12749"/>
    <cellStyle name="___LH P62 FATP Document RI-8-T12 Rev_16 02-21_Q37 EVT Investment Workbook V1.2_0401_Q37 Budget UPH120_2line Rev1d9_LH Q22 work book  6 2" xfId="12750"/>
    <cellStyle name="___LH P62 FATP Document RI-8-T12 Rev_16 02-21_Q37 EVT Investment Workbook V1.2_0401_Q37 Budget UPH120_2line Rev1d9_LH Q22 work book  7" xfId="12751"/>
    <cellStyle name="___LH P62 FATP Document RI-8-T12 Rev_16 02-21_Q37 EVT Investment Workbook V1.2_0401_Q37 Budget UPH120_2line Rev1d9_LH Q22 work book  7 2" xfId="12752"/>
    <cellStyle name="___LH P62 FATP Document RI-8-T12 Rev_16 02-21_Q37 EVT Investment Workbook V1.2_0401_Q37 Budget UPH120_2line Rev1d9_LH Q22 work book  8" xfId="12753"/>
    <cellStyle name="___LH P62 FATP Document RI-8-T12 Rev_16 02-21_Q37 EVT Investment Workbook V1.2_0401_Q37 Budget UPH120_2line Rev1d9_LH Q22 work book  8 2" xfId="12754"/>
    <cellStyle name="___LH P62 FATP Document RI-8-T12 Rev_16 02-21_Q37 EVT Investment Workbook V1.2_0401_Q37 Budget UPH120_2line Rev1d9_LH Q22 work book  9" xfId="12755"/>
    <cellStyle name="___LH P62 FATP Document RI-8-T12 Rev_16 02-21_Q37 EVT Investment Workbook V1.2_0401_Q37 Budget UPH120_2line Rev1d9_LH Q77 Readiness v1.4.8" xfId="12756"/>
    <cellStyle name="___LH P62 FATP Document RI-8-T12 Rev_16 02-21_Q37 EVT Investment Workbook V1.2_0401_Q37 Budget UPH120_2line Rev1d9_LH Q77 Readiness v1.4.8 2" xfId="12757"/>
    <cellStyle name="___LH P62 FATP Document RI-8-T12 Rev_16 02-21_Q37 EVT Investment Workbook V1.2_0401_Q37 Budget UPH120_2line Rev1d9_LH Q77 Readiness v1.4.8 2 2" xfId="12758"/>
    <cellStyle name="___LH P62 FATP Document RI-8-T12 Rev_16 02-21_Q37 EVT Investment Workbook V1.2_0401_Q37 Budget UPH120_2line Rev1d9_LH Q77 Readiness v1.4.8 3" xfId="12759"/>
    <cellStyle name="___LH P62 FATP Document RI-8-T12 Rev_16 02-21_Q37 EVT Investment Workbook V1.2_0401_Q37 Budget UPH120_2line Rev1d9_LH Q77 Readiness v1.4.8 3 2" xfId="12760"/>
    <cellStyle name="___LH P62 FATP Document RI-8-T12 Rev_16 02-21_Q37 EVT Investment Workbook V1.2_0401_Q37 Budget UPH120_2line Rev1d9_LH Q77 Readiness v1.4.8 4" xfId="12761"/>
    <cellStyle name="___LH P62 FATP Document RI-8-T12 Rev_16 02-21_Q37 EVT Investment Workbook V1.2_0401_Q37 Budget UPH120_2line Rev1d9_LH Q77 Readiness v1.4.8 4 2" xfId="12762"/>
    <cellStyle name="___LH P62 FATP Document RI-8-T12 Rev_16 02-21_Q37 EVT Investment Workbook V1.2_0401_Q37 Budget UPH120_2line Rev1d9_LH Q77 Readiness v1.4.8 5" xfId="12763"/>
    <cellStyle name="___LH P62 FATP Document RI-8-T12 Rev_16 02-21_Q37 EVT Investment Workbook V1.2_0401_Q37 Budget UPH120_2line Rev1d9_LH Q77 Readiness v1.4.8 5 2" xfId="12764"/>
    <cellStyle name="___LH P62 FATP Document RI-8-T12 Rev_16 02-21_Q37 EVT Investment Workbook V1.2_0401_Q37 Budget UPH120_2line Rev1d9_LH Q77 Readiness v1.4.8 6" xfId="12765"/>
    <cellStyle name="___LH P62 FATP Document RI-8-T12 Rev_16 02-21_Q37 EVT Investment Workbook V1.2_0401_Q37 Budget UPH120_2line Rev1d9_LH Q77 Readiness v1.4.8 6 2" xfId="12766"/>
    <cellStyle name="___LH P62 FATP Document RI-8-T12 Rev_16 02-21_Q37 EVT Investment Workbook V1.2_0401_Q37 Budget UPH120_2line Rev1d9_LH Q77 Readiness v1.4.8 7" xfId="12767"/>
    <cellStyle name="___LH P62 FATP Document RI-8-T12 Rev_16 02-21_Q37 EVT Investment Workbook V1.2_0401_Q37 Budget UPH120_2line Rev1d9_LH Q77 Readiness v1.4.8 7 2" xfId="12768"/>
    <cellStyle name="___LH P62 FATP Document RI-8-T12 Rev_16 02-21_Q37 EVT Investment Workbook V1.2_0401_Q37 Budget UPH120_2line Rev1d9_LH Q77 Readiness v1.4.8 8" xfId="12769"/>
    <cellStyle name="___LH P62 FATP Document RI-8-T12 Rev_16 02-21_Q37 EVT Investment Workbook V1.2_0401_Q37 Budget UPH120_2line Rev1d9_LH Q77 Readiness v1.4.8 8 2" xfId="12770"/>
    <cellStyle name="___LH P62 FATP Document RI-8-T12 Rev_16 02-21_Q37 EVT Investment Workbook V1.2_0401_Q37 Budget UPH120_2line Rev1d9_LH Q77 Readiness v1.4.8 9" xfId="12771"/>
    <cellStyle name="___LH P62 FATP Document RI-8-T12 Rev_16 02-21_Q37 EVT Investment Workbook V1.2_0401_Q37 Budget UPH120_2line Rev2d3" xfId="12772"/>
    <cellStyle name="___LH P62 FATP Document RI-8-T12 Rev_16 02-21_Q37 EVT Investment Workbook V1.2_0401_Q37 Budget UPH120_2line Rev2d3 2" xfId="12773"/>
    <cellStyle name="___LH P62 FATP Document RI-8-T12 Rev_16 02-21_Q37 EVT Investment Workbook V1.2_0401_Q37 Budget UPH120_2line Rev2d3 2 2" xfId="12774"/>
    <cellStyle name="___LH P62 FATP Document RI-8-T12 Rev_16 02-21_Q37 EVT Investment Workbook V1.2_0401_Q37 Budget UPH120_2line Rev2d3 3" xfId="12775"/>
    <cellStyle name="___LH P62 FATP Document RI-8-T12 Rev_16 02-21_Q37 EVT Investment Workbook V1.2_0401_Q37 Budget UPH120_2line Rev2d3 3 2" xfId="12776"/>
    <cellStyle name="___LH P62 FATP Document RI-8-T12 Rev_16 02-21_Q37 EVT Investment Workbook V1.2_0401_Q37 Budget UPH120_2line Rev2d3 4" xfId="12777"/>
    <cellStyle name="___LH P62 FATP Document RI-8-T12 Rev_16 02-21_Q37 EVT Investment Workbook V1.2_0401_Q37 Budget UPH120_2line Rev2d3 4 2" xfId="12778"/>
    <cellStyle name="___LH P62 FATP Document RI-8-T12 Rev_16 02-21_Q37 EVT Investment Workbook V1.2_0401_Q37 Budget UPH120_2line Rev2d3 5" xfId="12779"/>
    <cellStyle name="___LH P62 FATP Document RI-8-T12 Rev_16 02-21_Q37 EVT Investment Workbook V1.2_0401_Q37 Budget UPH120_2line Rev2d3 5 2" xfId="12780"/>
    <cellStyle name="___LH P62 FATP Document RI-8-T12 Rev_16 02-21_Q37 EVT Investment Workbook V1.2_0401_Q37 Budget UPH120_2line Rev2d3 6" xfId="12781"/>
    <cellStyle name="___LH P62 FATP Document RI-8-T12 Rev_16 02-21_Q37 EVT Investment Workbook V1.2_0401_Q37 Budget UPH120_2line Rev2d3 6 2" xfId="12782"/>
    <cellStyle name="___LH P62 FATP Document RI-8-T12 Rev_16 02-21_Q37 EVT Investment Workbook V1.2_0401_Q37 Budget UPH120_2line Rev2d3 7" xfId="12783"/>
    <cellStyle name="___LH P62 FATP Document RI-8-T12 Rev_16 02-21_Q37 EVT Investment Workbook V1.2_0401_Q37 Budget UPH120_2line Rev2d3 7 2" xfId="12784"/>
    <cellStyle name="___LH P62 FATP Document RI-8-T12 Rev_16 02-21_Q37 EVT Investment Workbook V1.2_0401_Q37 Budget UPH120_2line Rev2d3 8" xfId="12785"/>
    <cellStyle name="___LH P62 FATP Document RI-8-T12 Rev_16 02-21_Q37 EVT Investment Workbook V1.2_0401_Q37 Budget UPH120_2line Rev2d3 8 2" xfId="12786"/>
    <cellStyle name="___LH P62 FATP Document RI-8-T12 Rev_16 02-21_Q37 EVT Investment Workbook V1.2_0401_Q37 Budget UPH120_2line Rev2d3 9" xfId="12787"/>
    <cellStyle name="___LH P62 FATP Document RI-8-T12 Rev_16 02-21_Q37 EVT Investment Workbook V1.2_0401_Q37 Budget UPH120_2line Rev2d5" xfId="12788"/>
    <cellStyle name="___LH P62 FATP Document RI-8-T12 Rev_16 02-21_Q37 EVT Investment Workbook V1.2_0401_Q37 Budget UPH120_2line Rev2d5 2" xfId="12789"/>
    <cellStyle name="___LH P62 FATP Document RI-8-T12 Rev_16 02-21_Q37 EVT Investment Workbook V1.2_0401_Q37 Budget UPH120_2line Rev2d5 2 2" xfId="12790"/>
    <cellStyle name="___LH P62 FATP Document RI-8-T12 Rev_16 02-21_Q37 EVT Investment Workbook V1.2_0401_Q37 Budget UPH120_2line Rev2d5 3" xfId="12791"/>
    <cellStyle name="___LH P62 FATP Document RI-8-T12 Rev_16 02-21_Q37 EVT Investment Workbook V1.2_0401_Q37 Budget UPH120_2line Rev2d5 3 2" xfId="12792"/>
    <cellStyle name="___LH P62 FATP Document RI-8-T12 Rev_16 02-21_Q37 EVT Investment Workbook V1.2_0401_Q37 Budget UPH120_2line Rev2d5 4" xfId="12793"/>
    <cellStyle name="___LH P62 FATP Document RI-8-T12 Rev_16 02-21_Q37 EVT Investment Workbook V1.2_0401_Q37 Budget UPH120_2line Rev2d5 4 2" xfId="12794"/>
    <cellStyle name="___LH P62 FATP Document RI-8-T12 Rev_16 02-21_Q37 EVT Investment Workbook V1.2_0401_Q37 Budget UPH120_2line Rev2d5 5" xfId="12795"/>
    <cellStyle name="___LH P62 FATP Document RI-8-T12 Rev_16 02-21_Q37 EVT Investment Workbook V1.2_0401_Q37 Budget UPH120_2line Rev2d5 5 2" xfId="12796"/>
    <cellStyle name="___LH P62 FATP Document RI-8-T12 Rev_16 02-21_Q37 EVT Investment Workbook V1.2_0401_Q37 Budget UPH120_2line Rev2d5 6" xfId="12797"/>
    <cellStyle name="___LH P62 FATP Document RI-8-T12 Rev_16 02-21_Q37 EVT Investment Workbook V1.2_0401_Q37 Budget UPH120_2line Rev2d5 6 2" xfId="12798"/>
    <cellStyle name="___LH P62 FATP Document RI-8-T12 Rev_16 02-21_Q37 EVT Investment Workbook V1.2_0401_Q37 Budget UPH120_2line Rev2d5 7" xfId="12799"/>
    <cellStyle name="___LH P62 FATP Document RI-8-T12 Rev_16 02-21_Q37 EVT Investment Workbook V1.2_0401_Q37 Budget UPH120_2line Rev2d5 7 2" xfId="12800"/>
    <cellStyle name="___LH P62 FATP Document RI-8-T12 Rev_16 02-21_Q37 EVT Investment Workbook V1.2_0401_Q37 Budget UPH120_2line Rev2d5 8" xfId="12801"/>
    <cellStyle name="___LH P62 FATP Document RI-8-T12 Rev_16 02-21_Q37 EVT Investment Workbook V1.2_0401_Q37 Budget UPH120_2line Rev2d5 8 2" xfId="12802"/>
    <cellStyle name="___LH P62 FATP Document RI-8-T12 Rev_16 02-21_Q37 EVT Investment Workbook V1.2_0401_Q37 Budget UPH120_2line Rev2d5 9" xfId="12803"/>
    <cellStyle name="___LH P62 FATP Document RI-8-T12 Rev_16 02-21_Q37 Process uph 150 &amp;2003-04-29 Rev.1.1" xfId="12804"/>
    <cellStyle name="___LH P62 FATP Document RI-8-T12 Rev_16 02-21_Q37 Process uph 150 &amp;2003-04-29 Rev.1.1 2" xfId="12805"/>
    <cellStyle name="___LH P62 FATP Document RI-8-T12 Rev_16 02-21_Q37 Process uph 150 &amp;2003-04-29 Rev.1.1 2 2" xfId="12806"/>
    <cellStyle name="___LH P62 FATP Document RI-8-T12 Rev_16 02-21_Q37 Process uph 150 &amp;2003-04-29 Rev.1.1 3" xfId="12807"/>
    <cellStyle name="___LH P62 FATP Document RI-8-T12 Rev_16 02-21_Q37 Process uph 150 &amp;2003-04-29 Rev.1.1 3 2" xfId="12808"/>
    <cellStyle name="___LH P62 FATP Document RI-8-T12 Rev_16 02-21_Q37 Process uph 150 &amp;2003-04-29 Rev.1.1 4" xfId="12809"/>
    <cellStyle name="___LH P62 FATP Document RI-8-T12 Rev_16 02-21_Q37 Process uph 150 &amp;2003-04-29 Rev.1.1 4 2" xfId="12810"/>
    <cellStyle name="___LH P62 FATP Document RI-8-T12 Rev_16 02-21_Q37 Process uph 150 &amp;2003-04-29 Rev.1.1 5" xfId="12811"/>
    <cellStyle name="___LH P62 FATP Document RI-8-T12 Rev_16 02-21_Q37 Process uph 150 &amp;2003-04-29 Rev.1.1 5 2" xfId="12812"/>
    <cellStyle name="___LH P62 FATP Document RI-8-T12 Rev_16 02-21_Q37 Process uph 150 &amp;2003-04-29 Rev.1.1 6" xfId="12813"/>
    <cellStyle name="___LH P62 FATP Document RI-8-T12 Rev_16 02-21_Q37 Process uph 150 &amp;2003-04-29 Rev.1.1 6 2" xfId="12814"/>
    <cellStyle name="___LH P62 FATP Document RI-8-T12 Rev_16 02-21_Q37 Process uph 150 &amp;2003-04-29 Rev.1.1 7" xfId="12815"/>
    <cellStyle name="___LH P62 FATP Document RI-8-T12 Rev_16 02-21_Q37 Process uph 150 &amp;2003-04-29 Rev.1.1 7 2" xfId="12816"/>
    <cellStyle name="___LH P62 FATP Document RI-8-T12 Rev_16 02-21_Q37 Process uph 150 &amp;2003-04-29 Rev.1.1 8" xfId="12817"/>
    <cellStyle name="___LH P62 FATP Document RI-8-T12 Rev_16 02-21_Q37 Process uph 150 &amp;2003-04-29 Rev.1.1 8 2" xfId="12818"/>
    <cellStyle name="___LH P62 FATP Document RI-8-T12 Rev_16 02-21_Q37 Process uph 150 &amp;2003-04-29 Rev.1.1 9" xfId="12819"/>
    <cellStyle name="___LH P62 FATP Document RI-8-T12 Rev_16 02-21_Q37_P58B_L4_UPH50EList_1d3" xfId="12820"/>
    <cellStyle name="___LH P62 FATP Document RI-8-T12 Rev_16 02-21_Q37_P58B_L4_UPH50EList_1d3 2" xfId="12821"/>
    <cellStyle name="___LH P62 FATP Document RI-8-T12 Rev_16 02-21_Q37_P58B_L4_UPH50EList_1d3 2 2" xfId="12822"/>
    <cellStyle name="___LH P62 FATP Document RI-8-T12 Rev_16 02-21_Q37_P58B_L4_UPH50EList_1d3 3" xfId="12823"/>
    <cellStyle name="___LH P62 FATP Document RI-8-T12 Rev_16 02-21_Q37_P58B_L4_UPH50EList_1d3 3 2" xfId="12824"/>
    <cellStyle name="___LH P62 FATP Document RI-8-T12 Rev_16 02-21_Q37_P58B_L4_UPH50EList_1d3 4" xfId="12825"/>
    <cellStyle name="___LH P62 FATP Document RI-8-T12 Rev_16 02-21_Q37_P58B_L4_UPH50EList_1d3 4 2" xfId="12826"/>
    <cellStyle name="___LH P62 FATP Document RI-8-T12 Rev_16 02-21_Q37_P58B_L4_UPH50EList_1d3 5" xfId="12827"/>
    <cellStyle name="___LH P62 FATP Document RI-8-T12 Rev_16 02-21_Q37_P58B_L4_UPH50EList_1d3 5 2" xfId="12828"/>
    <cellStyle name="___LH P62 FATP Document RI-8-T12 Rev_16 02-21_Q37_P58B_L4_UPH50EList_1d3 6" xfId="12829"/>
    <cellStyle name="___LH P62 FATP Document RI-8-T12 Rev_16 02-21_Q37_P58B_L4_UPH50EList_1d3 6 2" xfId="12830"/>
    <cellStyle name="___LH P62 FATP Document RI-8-T12 Rev_16 02-21_Q37_P58B_L4_UPH50EList_1d3 7" xfId="12831"/>
    <cellStyle name="___LH P62 FATP Document RI-8-T12 Rev_16 02-21_Q37_P58B_L4_UPH50EList_1d3 7 2" xfId="12832"/>
    <cellStyle name="___LH P62 FATP Document RI-8-T12 Rev_16 02-21_Q37_P58B_L4_UPH50EList_1d3 8" xfId="12833"/>
    <cellStyle name="___LH P62 FATP Document RI-8-T12 Rev_16 02-21_Q37_P58B_L4_UPH50EList_1d3 8 2" xfId="12834"/>
    <cellStyle name="___LH P62 FATP Document RI-8-T12 Rev_16 02-21_Q37_P58B_L4_UPH50EList_1d3 9" xfId="12835"/>
    <cellStyle name="___LH P62 FATP Document RI-8-T12 Rev_16 02-21_Q37_P58B_L4_UPH50EList_1d3_LH Q22 work book " xfId="12836"/>
    <cellStyle name="___LH P62 FATP Document RI-8-T12 Rev_16 02-21_Q37_P58B_L4_UPH50EList_1d3_LH Q22 work book  2" xfId="12837"/>
    <cellStyle name="___LH P62 FATP Document RI-8-T12 Rev_16 02-21_Q37_P58B_L4_UPH50EList_1d3_LH Q22 work book  2 2" xfId="12838"/>
    <cellStyle name="___LH P62 FATP Document RI-8-T12 Rev_16 02-21_Q37_P58B_L4_UPH50EList_1d3_LH Q22 work book  3" xfId="12839"/>
    <cellStyle name="___LH P62 FATP Document RI-8-T12 Rev_16 02-21_Q37_P58B_L4_UPH50EList_1d3_LH Q22 work book  3 2" xfId="12840"/>
    <cellStyle name="___LH P62 FATP Document RI-8-T12 Rev_16 02-21_Q37_P58B_L4_UPH50EList_1d3_LH Q22 work book  4" xfId="12841"/>
    <cellStyle name="___LH P62 FATP Document RI-8-T12 Rev_16 02-21_Q37_P58B_L4_UPH50EList_1d3_LH Q22 work book  4 2" xfId="12842"/>
    <cellStyle name="___LH P62 FATP Document RI-8-T12 Rev_16 02-21_Q37_P58B_L4_UPH50EList_1d3_LH Q22 work book  5" xfId="12843"/>
    <cellStyle name="___LH P62 FATP Document RI-8-T12 Rev_16 02-21_Q37_P58B_L4_UPH50EList_1d3_LH Q22 work book  5 2" xfId="12844"/>
    <cellStyle name="___LH P62 FATP Document RI-8-T12 Rev_16 02-21_Q37_P58B_L4_UPH50EList_1d3_LH Q22 work book  6" xfId="12845"/>
    <cellStyle name="___LH P62 FATP Document RI-8-T12 Rev_16 02-21_Q37_P58B_L4_UPH50EList_1d3_LH Q22 work book  6 2" xfId="12846"/>
    <cellStyle name="___LH P62 FATP Document RI-8-T12 Rev_16 02-21_Q37_P58B_L4_UPH50EList_1d3_LH Q22 work book  7" xfId="12847"/>
    <cellStyle name="___LH P62 FATP Document RI-8-T12 Rev_16 02-21_Q37_P58B_L4_UPH50EList_1d3_LH Q22 work book  7 2" xfId="12848"/>
    <cellStyle name="___LH P62 FATP Document RI-8-T12 Rev_16 02-21_Q37_P58B_L4_UPH50EList_1d3_LH Q22 work book  8" xfId="12849"/>
    <cellStyle name="___LH P62 FATP Document RI-8-T12 Rev_16 02-21_Q37_P58B_L4_UPH50EList_1d3_LH Q22 work book  8 2" xfId="12850"/>
    <cellStyle name="___LH P62 FATP Document RI-8-T12 Rev_16 02-21_Q37_P58B_L4_UPH50EList_1d3_LH Q22 work book  9" xfId="12851"/>
    <cellStyle name="___LH P62 FATP Document RI-8-T12 Rev_16 02-21_Q37_P58B_L4_UPH50EList_1d3_LH Q77 Readiness v1.4.8" xfId="12852"/>
    <cellStyle name="___LH P62 FATP Document RI-8-T12 Rev_16 02-21_Q37_P58B_L4_UPH50EList_1d3_LH Q77 Readiness v1.4.8 2" xfId="12853"/>
    <cellStyle name="___LH P62 FATP Document RI-8-T12 Rev_16 02-21_Q37_P58B_L4_UPH50EList_1d3_LH Q77 Readiness v1.4.8 2 2" xfId="12854"/>
    <cellStyle name="___LH P62 FATP Document RI-8-T12 Rev_16 02-21_Q37_P58B_L4_UPH50EList_1d3_LH Q77 Readiness v1.4.8 3" xfId="12855"/>
    <cellStyle name="___LH P62 FATP Document RI-8-T12 Rev_16 02-21_Q37_P58B_L4_UPH50EList_1d3_LH Q77 Readiness v1.4.8 3 2" xfId="12856"/>
    <cellStyle name="___LH P62 FATP Document RI-8-T12 Rev_16 02-21_Q37_P58B_L4_UPH50EList_1d3_LH Q77 Readiness v1.4.8 4" xfId="12857"/>
    <cellStyle name="___LH P62 FATP Document RI-8-T12 Rev_16 02-21_Q37_P58B_L4_UPH50EList_1d3_LH Q77 Readiness v1.4.8 4 2" xfId="12858"/>
    <cellStyle name="___LH P62 FATP Document RI-8-T12 Rev_16 02-21_Q37_P58B_L4_UPH50EList_1d3_LH Q77 Readiness v1.4.8 5" xfId="12859"/>
    <cellStyle name="___LH P62 FATP Document RI-8-T12 Rev_16 02-21_Q37_P58B_L4_UPH50EList_1d3_LH Q77 Readiness v1.4.8 5 2" xfId="12860"/>
    <cellStyle name="___LH P62 FATP Document RI-8-T12 Rev_16 02-21_Q37_P58B_L4_UPH50EList_1d3_LH Q77 Readiness v1.4.8 6" xfId="12861"/>
    <cellStyle name="___LH P62 FATP Document RI-8-T12 Rev_16 02-21_Q37_P58B_L4_UPH50EList_1d3_LH Q77 Readiness v1.4.8 6 2" xfId="12862"/>
    <cellStyle name="___LH P62 FATP Document RI-8-T12 Rev_16 02-21_Q37_P58B_L4_UPH50EList_1d3_LH Q77 Readiness v1.4.8 7" xfId="12863"/>
    <cellStyle name="___LH P62 FATP Document RI-8-T12 Rev_16 02-21_Q37_P58B_L4_UPH50EList_1d3_LH Q77 Readiness v1.4.8 7 2" xfId="12864"/>
    <cellStyle name="___LH P62 FATP Document RI-8-T12 Rev_16 02-21_Q37_P58B_L4_UPH50EList_1d3_LH Q77 Readiness v1.4.8 8" xfId="12865"/>
    <cellStyle name="___LH P62 FATP Document RI-8-T12 Rev_16 02-21_Q37_P58B_L4_UPH50EList_1d3_LH Q77 Readiness v1.4.8 8 2" xfId="12866"/>
    <cellStyle name="___LH P62 FATP Document RI-8-T12 Rev_16 02-21_Q37_P58B_L4_UPH50EList_1d3_LH Q77 Readiness v1.4.8 9" xfId="12867"/>
    <cellStyle name="___LH P62 FATP Document RI-8-T12 Rev_16 02-21_Q37_P58B_L4_UPH50EList_1d3_Q37 Budget UPH120_2line Rev1d9" xfId="12868"/>
    <cellStyle name="___LH P62 FATP Document RI-8-T12 Rev_16 02-21_Q37_P58B_L4_UPH50EList_1d3_Q37 Budget UPH120_2line Rev1d9 2" xfId="12869"/>
    <cellStyle name="___LH P62 FATP Document RI-8-T12 Rev_16 02-21_Q37_P58B_L4_UPH50EList_1d3_Q37 Budget UPH120_2line Rev1d9 2 2" xfId="12870"/>
    <cellStyle name="___LH P62 FATP Document RI-8-T12 Rev_16 02-21_Q37_P58B_L4_UPH50EList_1d3_Q37 Budget UPH120_2line Rev1d9 3" xfId="12871"/>
    <cellStyle name="___LH P62 FATP Document RI-8-T12 Rev_16 02-21_Q37_P58B_L4_UPH50EList_1d3_Q37 Budget UPH120_2line Rev1d9 3 2" xfId="12872"/>
    <cellStyle name="___LH P62 FATP Document RI-8-T12 Rev_16 02-21_Q37_P58B_L4_UPH50EList_1d3_Q37 Budget UPH120_2line Rev1d9 4" xfId="12873"/>
    <cellStyle name="___LH P62 FATP Document RI-8-T12 Rev_16 02-21_Q37_P58B_L4_UPH50EList_1d3_Q37 Budget UPH120_2line Rev1d9 4 2" xfId="12874"/>
    <cellStyle name="___LH P62 FATP Document RI-8-T12 Rev_16 02-21_Q37_P58B_L4_UPH50EList_1d3_Q37 Budget UPH120_2line Rev1d9 5" xfId="12875"/>
    <cellStyle name="___LH P62 FATP Document RI-8-T12 Rev_16 02-21_Q37_P58B_L4_UPH50EList_1d3_Q37 Budget UPH120_2line Rev1d9 5 2" xfId="12876"/>
    <cellStyle name="___LH P62 FATP Document RI-8-T12 Rev_16 02-21_Q37_P58B_L4_UPH50EList_1d3_Q37 Budget UPH120_2line Rev1d9 6" xfId="12877"/>
    <cellStyle name="___LH P62 FATP Document RI-8-T12 Rev_16 02-21_Q37_P58B_L4_UPH50EList_1d3_Q37 Budget UPH120_2line Rev1d9 6 2" xfId="12878"/>
    <cellStyle name="___LH P62 FATP Document RI-8-T12 Rev_16 02-21_Q37_P58B_L4_UPH50EList_1d3_Q37 Budget UPH120_2line Rev1d9 7" xfId="12879"/>
    <cellStyle name="___LH P62 FATP Document RI-8-T12 Rev_16 02-21_Q37_P58B_L4_UPH50EList_1d3_Q37 Budget UPH120_2line Rev1d9 7 2" xfId="12880"/>
    <cellStyle name="___LH P62 FATP Document RI-8-T12 Rev_16 02-21_Q37_P58B_L4_UPH50EList_1d3_Q37 Budget UPH120_2line Rev1d9 8" xfId="12881"/>
    <cellStyle name="___LH P62 FATP Document RI-8-T12 Rev_16 02-21_Q37_P58B_L4_UPH50EList_1d3_Q37 Budget UPH120_2line Rev1d9 8 2" xfId="12882"/>
    <cellStyle name="___LH P62 FATP Document RI-8-T12 Rev_16 02-21_Q37_P58B_L4_UPH50EList_1d3_Q37 Budget UPH120_2line Rev1d9 9" xfId="12883"/>
    <cellStyle name="___LH P62 FATP Document RI-8-T12 Rev_16 02-21_Q37_P58B_L4_UPH50EList_1d3_Q37 Budget UPH120_2line Rev1d9_LH Q22 work book " xfId="12884"/>
    <cellStyle name="___LH P62 FATP Document RI-8-T12 Rev_16 02-21_Q37_P58B_L4_UPH50EList_1d3_Q37 Budget UPH120_2line Rev1d9_LH Q22 work book  2" xfId="12885"/>
    <cellStyle name="___LH P62 FATP Document RI-8-T12 Rev_16 02-21_Q37_P58B_L4_UPH50EList_1d3_Q37 Budget UPH120_2line Rev1d9_LH Q22 work book  2 2" xfId="12886"/>
    <cellStyle name="___LH P62 FATP Document RI-8-T12 Rev_16 02-21_Q37_P58B_L4_UPH50EList_1d3_Q37 Budget UPH120_2line Rev1d9_LH Q22 work book  3" xfId="12887"/>
    <cellStyle name="___LH P62 FATP Document RI-8-T12 Rev_16 02-21_Q37_P58B_L4_UPH50EList_1d3_Q37 Budget UPH120_2line Rev1d9_LH Q22 work book  3 2" xfId="12888"/>
    <cellStyle name="___LH P62 FATP Document RI-8-T12 Rev_16 02-21_Q37_P58B_L4_UPH50EList_1d3_Q37 Budget UPH120_2line Rev1d9_LH Q22 work book  4" xfId="12889"/>
    <cellStyle name="___LH P62 FATP Document RI-8-T12 Rev_16 02-21_Q37_P58B_L4_UPH50EList_1d3_Q37 Budget UPH120_2line Rev1d9_LH Q22 work book  4 2" xfId="12890"/>
    <cellStyle name="___LH P62 FATP Document RI-8-T12 Rev_16 02-21_Q37_P58B_L4_UPH50EList_1d3_Q37 Budget UPH120_2line Rev1d9_LH Q22 work book  5" xfId="12891"/>
    <cellStyle name="___LH P62 FATP Document RI-8-T12 Rev_16 02-21_Q37_P58B_L4_UPH50EList_1d3_Q37 Budget UPH120_2line Rev1d9_LH Q22 work book  5 2" xfId="12892"/>
    <cellStyle name="___LH P62 FATP Document RI-8-T12 Rev_16 02-21_Q37_P58B_L4_UPH50EList_1d3_Q37 Budget UPH120_2line Rev1d9_LH Q22 work book  6" xfId="12893"/>
    <cellStyle name="___LH P62 FATP Document RI-8-T12 Rev_16 02-21_Q37_P58B_L4_UPH50EList_1d3_Q37 Budget UPH120_2line Rev1d9_LH Q22 work book  6 2" xfId="12894"/>
    <cellStyle name="___LH P62 FATP Document RI-8-T12 Rev_16 02-21_Q37_P58B_L4_UPH50EList_1d3_Q37 Budget UPH120_2line Rev1d9_LH Q22 work book  7" xfId="12895"/>
    <cellStyle name="___LH P62 FATP Document RI-8-T12 Rev_16 02-21_Q37_P58B_L4_UPH50EList_1d3_Q37 Budget UPH120_2line Rev1d9_LH Q22 work book  7 2" xfId="12896"/>
    <cellStyle name="___LH P62 FATP Document RI-8-T12 Rev_16 02-21_Q37_P58B_L4_UPH50EList_1d3_Q37 Budget UPH120_2line Rev1d9_LH Q22 work book  8" xfId="12897"/>
    <cellStyle name="___LH P62 FATP Document RI-8-T12 Rev_16 02-21_Q37_P58B_L4_UPH50EList_1d3_Q37 Budget UPH120_2line Rev1d9_LH Q22 work book  8 2" xfId="12898"/>
    <cellStyle name="___LH P62 FATP Document RI-8-T12 Rev_16 02-21_Q37_P58B_L4_UPH50EList_1d3_Q37 Budget UPH120_2line Rev1d9_LH Q22 work book  9" xfId="12899"/>
    <cellStyle name="___LH P62 FATP Document RI-8-T12 Rev_16 02-21_Q37_P58B_L4_UPH50EList_1d3_Q37 Budget UPH120_2line Rev1d9_LH Q77 Readiness v1.4.8" xfId="12900"/>
    <cellStyle name="___LH P62 FATP Document RI-8-T12 Rev_16 02-21_Q37_P58B_L4_UPH50EList_1d3_Q37 Budget UPH120_2line Rev1d9_LH Q77 Readiness v1.4.8 2" xfId="12901"/>
    <cellStyle name="___LH P62 FATP Document RI-8-T12 Rev_16 02-21_Q37_P58B_L4_UPH50EList_1d3_Q37 Budget UPH120_2line Rev1d9_LH Q77 Readiness v1.4.8 2 2" xfId="12902"/>
    <cellStyle name="___LH P62 FATP Document RI-8-T12 Rev_16 02-21_Q37_P58B_L4_UPH50EList_1d3_Q37 Budget UPH120_2line Rev1d9_LH Q77 Readiness v1.4.8 3" xfId="12903"/>
    <cellStyle name="___LH P62 FATP Document RI-8-T12 Rev_16 02-21_Q37_P58B_L4_UPH50EList_1d3_Q37 Budget UPH120_2line Rev1d9_LH Q77 Readiness v1.4.8 3 2" xfId="12904"/>
    <cellStyle name="___LH P62 FATP Document RI-8-T12 Rev_16 02-21_Q37_P58B_L4_UPH50EList_1d3_Q37 Budget UPH120_2line Rev1d9_LH Q77 Readiness v1.4.8 4" xfId="12905"/>
    <cellStyle name="___LH P62 FATP Document RI-8-T12 Rev_16 02-21_Q37_P58B_L4_UPH50EList_1d3_Q37 Budget UPH120_2line Rev1d9_LH Q77 Readiness v1.4.8 4 2" xfId="12906"/>
    <cellStyle name="___LH P62 FATP Document RI-8-T12 Rev_16 02-21_Q37_P58B_L4_UPH50EList_1d3_Q37 Budget UPH120_2line Rev1d9_LH Q77 Readiness v1.4.8 5" xfId="12907"/>
    <cellStyle name="___LH P62 FATP Document RI-8-T12 Rev_16 02-21_Q37_P58B_L4_UPH50EList_1d3_Q37 Budget UPH120_2line Rev1d9_LH Q77 Readiness v1.4.8 5 2" xfId="12908"/>
    <cellStyle name="___LH P62 FATP Document RI-8-T12 Rev_16 02-21_Q37_P58B_L4_UPH50EList_1d3_Q37 Budget UPH120_2line Rev1d9_LH Q77 Readiness v1.4.8 6" xfId="12909"/>
    <cellStyle name="___LH P62 FATP Document RI-8-T12 Rev_16 02-21_Q37_P58B_L4_UPH50EList_1d3_Q37 Budget UPH120_2line Rev1d9_LH Q77 Readiness v1.4.8 6 2" xfId="12910"/>
    <cellStyle name="___LH P62 FATP Document RI-8-T12 Rev_16 02-21_Q37_P58B_L4_UPH50EList_1d3_Q37 Budget UPH120_2line Rev1d9_LH Q77 Readiness v1.4.8 7" xfId="12911"/>
    <cellStyle name="___LH P62 FATP Document RI-8-T12 Rev_16 02-21_Q37_P58B_L4_UPH50EList_1d3_Q37 Budget UPH120_2line Rev1d9_LH Q77 Readiness v1.4.8 7 2" xfId="12912"/>
    <cellStyle name="___LH P62 FATP Document RI-8-T12 Rev_16 02-21_Q37_P58B_L4_UPH50EList_1d3_Q37 Budget UPH120_2line Rev1d9_LH Q77 Readiness v1.4.8 8" xfId="12913"/>
    <cellStyle name="___LH P62 FATP Document RI-8-T12 Rev_16 02-21_Q37_P58B_L4_UPH50EList_1d3_Q37 Budget UPH120_2line Rev1d9_LH Q77 Readiness v1.4.8 8 2" xfId="12914"/>
    <cellStyle name="___LH P62 FATP Document RI-8-T12 Rev_16 02-21_Q37_P58B_L4_UPH50EList_1d3_Q37 Budget UPH120_2line Rev1d9_LH Q77 Readiness v1.4.8 9" xfId="12915"/>
    <cellStyle name="___LH P62 FATP Document RI-8-T12 Rev_16 02-21_Q37_P58B_L4_UPH50EList_1d3_Q37 Budget UPH120_2line Rev2d3" xfId="12916"/>
    <cellStyle name="___LH P62 FATP Document RI-8-T12 Rev_16 02-21_Q37_P58B_L4_UPH50EList_1d3_Q37 Budget UPH120_2line Rev2d3 2" xfId="12917"/>
    <cellStyle name="___LH P62 FATP Document RI-8-T12 Rev_16 02-21_Q37_P58B_L4_UPH50EList_1d3_Q37 Budget UPH120_2line Rev2d3 2 2" xfId="12918"/>
    <cellStyle name="___LH P62 FATP Document RI-8-T12 Rev_16 02-21_Q37_P58B_L4_UPH50EList_1d3_Q37 Budget UPH120_2line Rev2d3 3" xfId="12919"/>
    <cellStyle name="___LH P62 FATP Document RI-8-T12 Rev_16 02-21_Q37_P58B_L4_UPH50EList_1d3_Q37 Budget UPH120_2line Rev2d3 3 2" xfId="12920"/>
    <cellStyle name="___LH P62 FATP Document RI-8-T12 Rev_16 02-21_Q37_P58B_L4_UPH50EList_1d3_Q37 Budget UPH120_2line Rev2d3 4" xfId="12921"/>
    <cellStyle name="___LH P62 FATP Document RI-8-T12 Rev_16 02-21_Q37_P58B_L4_UPH50EList_1d3_Q37 Budget UPH120_2line Rev2d3 4 2" xfId="12922"/>
    <cellStyle name="___LH P62 FATP Document RI-8-T12 Rev_16 02-21_Q37_P58B_L4_UPH50EList_1d3_Q37 Budget UPH120_2line Rev2d3 5" xfId="12923"/>
    <cellStyle name="___LH P62 FATP Document RI-8-T12 Rev_16 02-21_Q37_P58B_L4_UPH50EList_1d3_Q37 Budget UPH120_2line Rev2d3 5 2" xfId="12924"/>
    <cellStyle name="___LH P62 FATP Document RI-8-T12 Rev_16 02-21_Q37_P58B_L4_UPH50EList_1d3_Q37 Budget UPH120_2line Rev2d3 6" xfId="12925"/>
    <cellStyle name="___LH P62 FATP Document RI-8-T12 Rev_16 02-21_Q37_P58B_L4_UPH50EList_1d3_Q37 Budget UPH120_2line Rev2d3 6 2" xfId="12926"/>
    <cellStyle name="___LH P62 FATP Document RI-8-T12 Rev_16 02-21_Q37_P58B_L4_UPH50EList_1d3_Q37 Budget UPH120_2line Rev2d3 7" xfId="12927"/>
    <cellStyle name="___LH P62 FATP Document RI-8-T12 Rev_16 02-21_Q37_P58B_L4_UPH50EList_1d3_Q37 Budget UPH120_2line Rev2d3 7 2" xfId="12928"/>
    <cellStyle name="___LH P62 FATP Document RI-8-T12 Rev_16 02-21_Q37_P58B_L4_UPH50EList_1d3_Q37 Budget UPH120_2line Rev2d3 8" xfId="12929"/>
    <cellStyle name="___LH P62 FATP Document RI-8-T12 Rev_16 02-21_Q37_P58B_L4_UPH50EList_1d3_Q37 Budget UPH120_2line Rev2d3 8 2" xfId="12930"/>
    <cellStyle name="___LH P62 FATP Document RI-8-T12 Rev_16 02-21_Q37_P58B_L4_UPH50EList_1d3_Q37 Budget UPH120_2line Rev2d3 9" xfId="12931"/>
    <cellStyle name="___LH P62 FATP Document RI-8-T12 Rev_16 02-21_Q37_P58B_L4_UPH50EList_1d3_Q37 Budget UPH120_2line Rev2d5" xfId="12932"/>
    <cellStyle name="___LH P62 FATP Document RI-8-T12 Rev_16 02-21_Q37_P58B_L4_UPH50EList_1d3_Q37 Budget UPH120_2line Rev2d5 2" xfId="12933"/>
    <cellStyle name="___LH P62 FATP Document RI-8-T12 Rev_16 02-21_Q37_P58B_L4_UPH50EList_1d3_Q37 Budget UPH120_2line Rev2d5 2 2" xfId="12934"/>
    <cellStyle name="___LH P62 FATP Document RI-8-T12 Rev_16 02-21_Q37_P58B_L4_UPH50EList_1d3_Q37 Budget UPH120_2line Rev2d5 3" xfId="12935"/>
    <cellStyle name="___LH P62 FATP Document RI-8-T12 Rev_16 02-21_Q37_P58B_L4_UPH50EList_1d3_Q37 Budget UPH120_2line Rev2d5 3 2" xfId="12936"/>
    <cellStyle name="___LH P62 FATP Document RI-8-T12 Rev_16 02-21_Q37_P58B_L4_UPH50EList_1d3_Q37 Budget UPH120_2line Rev2d5 4" xfId="12937"/>
    <cellStyle name="___LH P62 FATP Document RI-8-T12 Rev_16 02-21_Q37_P58B_L4_UPH50EList_1d3_Q37 Budget UPH120_2line Rev2d5 4 2" xfId="12938"/>
    <cellStyle name="___LH P62 FATP Document RI-8-T12 Rev_16 02-21_Q37_P58B_L4_UPH50EList_1d3_Q37 Budget UPH120_2line Rev2d5 5" xfId="12939"/>
    <cellStyle name="___LH P62 FATP Document RI-8-T12 Rev_16 02-21_Q37_P58B_L4_UPH50EList_1d3_Q37 Budget UPH120_2line Rev2d5 5 2" xfId="12940"/>
    <cellStyle name="___LH P62 FATP Document RI-8-T12 Rev_16 02-21_Q37_P58B_L4_UPH50EList_1d3_Q37 Budget UPH120_2line Rev2d5 6" xfId="12941"/>
    <cellStyle name="___LH P62 FATP Document RI-8-T12 Rev_16 02-21_Q37_P58B_L4_UPH50EList_1d3_Q37 Budget UPH120_2line Rev2d5 6 2" xfId="12942"/>
    <cellStyle name="___LH P62 FATP Document RI-8-T12 Rev_16 02-21_Q37_P58B_L4_UPH50EList_1d3_Q37 Budget UPH120_2line Rev2d5 7" xfId="12943"/>
    <cellStyle name="___LH P62 FATP Document RI-8-T12 Rev_16 02-21_Q37_P58B_L4_UPH50EList_1d3_Q37 Budget UPH120_2line Rev2d5 7 2" xfId="12944"/>
    <cellStyle name="___LH P62 FATP Document RI-8-T12 Rev_16 02-21_Q37_P58B_L4_UPH50EList_1d3_Q37 Budget UPH120_2line Rev2d5 8" xfId="12945"/>
    <cellStyle name="___LH P62 FATP Document RI-8-T12 Rev_16 02-21_Q37_P58B_L4_UPH50EList_1d3_Q37 Budget UPH120_2line Rev2d5 8 2" xfId="12946"/>
    <cellStyle name="___LH P62 FATP Document RI-8-T12 Rev_16 02-21_Q37_P58B_L4_UPH50EList_1d3_Q37 Budget UPH120_2line Rev2d5 9" xfId="12947"/>
    <cellStyle name="___LH P62 FATP Document RI-8-T12 Rev_16 02-21_Q37_P58B_UPH50EList_1d2" xfId="12948"/>
    <cellStyle name="___LH P62 FATP Document RI-8-T12 Rev_16 02-21_Q37_P58B_UPH50EList_1d2 2" xfId="12949"/>
    <cellStyle name="___LH P62 FATP Document RI-8-T12 Rev_16 02-21_Q37_P58B_UPH50EList_1d2 2 2" xfId="12950"/>
    <cellStyle name="___LH P62 FATP Document RI-8-T12 Rev_16 02-21_Q37_P58B_UPH50EList_1d2 3" xfId="12951"/>
    <cellStyle name="___LH P62 FATP Document RI-8-T12 Rev_16 02-21_Q37_P58B_UPH50EList_1d2 3 2" xfId="12952"/>
    <cellStyle name="___LH P62 FATP Document RI-8-T12 Rev_16 02-21_Q37_P58B_UPH50EList_1d2 4" xfId="12953"/>
    <cellStyle name="___LH P62 FATP Document RI-8-T12 Rev_16 02-21_Q37_P58B_UPH50EList_1d2 4 2" xfId="12954"/>
    <cellStyle name="___LH P62 FATP Document RI-8-T12 Rev_16 02-21_Q37_P58B_UPH50EList_1d2 5" xfId="12955"/>
    <cellStyle name="___LH P62 FATP Document RI-8-T12 Rev_16 02-21_Q37_P58B_UPH50EList_1d2 5 2" xfId="12956"/>
    <cellStyle name="___LH P62 FATP Document RI-8-T12 Rev_16 02-21_Q37_P58B_UPH50EList_1d2 6" xfId="12957"/>
    <cellStyle name="___LH P62 FATP Document RI-8-T12 Rev_16 02-21_Q37_P58B_UPH50EList_1d2 6 2" xfId="12958"/>
    <cellStyle name="___LH P62 FATP Document RI-8-T12 Rev_16 02-21_Q37_P58B_UPH50EList_1d2 7" xfId="12959"/>
    <cellStyle name="___LH P62 FATP Document RI-8-T12 Rev_16 02-21_Q37_P58B_UPH50EList_1d2 7 2" xfId="12960"/>
    <cellStyle name="___LH P62 FATP Document RI-8-T12 Rev_16 02-21_Q37_P58B_UPH50EList_1d2 8" xfId="12961"/>
    <cellStyle name="___LH P62 FATP Document RI-8-T12 Rev_16 02-21_Q37_P58B_UPH50EList_1d2 8 2" xfId="12962"/>
    <cellStyle name="___LH P62 FATP Document RI-8-T12 Rev_16 02-21_Q37_P58B_UPH50EList_1d2 9" xfId="12963"/>
    <cellStyle name="___LH P62 FATP Document RI-8-T12 Rev_16 02-21_Q37_P58B_UPH50EList_1d2_1" xfId="12964"/>
    <cellStyle name="___LH P62 FATP Document RI-8-T12 Rev_16 02-21_Q37_P58B_UPH50EList_1d2_1 2" xfId="12965"/>
    <cellStyle name="___LH P62 FATP Document RI-8-T12 Rev_16 02-21_Q37_P58B_UPH50EList_1d2_1 2 2" xfId="12966"/>
    <cellStyle name="___LH P62 FATP Document RI-8-T12 Rev_16 02-21_Q37_P58B_UPH50EList_1d2_1 3" xfId="12967"/>
    <cellStyle name="___LH P62 FATP Document RI-8-T12 Rev_16 02-21_Q37_P58B_UPH50EList_1d2_1 3 2" xfId="12968"/>
    <cellStyle name="___LH P62 FATP Document RI-8-T12 Rev_16 02-21_Q37_P58B_UPH50EList_1d2_1 4" xfId="12969"/>
    <cellStyle name="___LH P62 FATP Document RI-8-T12 Rev_16 02-21_Q37_P58B_UPH50EList_1d2_1 4 2" xfId="12970"/>
    <cellStyle name="___LH P62 FATP Document RI-8-T12 Rev_16 02-21_Q37_P58B_UPH50EList_1d2_1 5" xfId="12971"/>
    <cellStyle name="___LH P62 FATP Document RI-8-T12 Rev_16 02-21_Q37_P58B_UPH50EList_1d2_1 5 2" xfId="12972"/>
    <cellStyle name="___LH P62 FATP Document RI-8-T12 Rev_16 02-21_Q37_P58B_UPH50EList_1d2_1 6" xfId="12973"/>
    <cellStyle name="___LH P62 FATP Document RI-8-T12 Rev_16 02-21_Q37_P58B_UPH50EList_1d2_1 6 2" xfId="12974"/>
    <cellStyle name="___LH P62 FATP Document RI-8-T12 Rev_16 02-21_Q37_P58B_UPH50EList_1d2_1 7" xfId="12975"/>
    <cellStyle name="___LH P62 FATP Document RI-8-T12 Rev_16 02-21_Q37_P58B_UPH50EList_1d2_1 7 2" xfId="12976"/>
    <cellStyle name="___LH P62 FATP Document RI-8-T12 Rev_16 02-21_Q37_P58B_UPH50EList_1d2_1 8" xfId="12977"/>
    <cellStyle name="___LH P62 FATP Document RI-8-T12 Rev_16 02-21_Q37_P58B_UPH50EList_1d2_1 8 2" xfId="12978"/>
    <cellStyle name="___LH P62 FATP Document RI-8-T12 Rev_16 02-21_Q37_P58B_UPH50EList_1d2_1 9" xfId="12979"/>
    <cellStyle name="___LH P62 FATP Document RI-8-T12 Rev_16 02-21_Q37_P58B_UPH50EList_1d2_LH Q22 work book " xfId="12980"/>
    <cellStyle name="___LH P62 FATP Document RI-8-T12 Rev_16 02-21_Q37_P58B_UPH50EList_1d2_LH Q22 work book  2" xfId="12981"/>
    <cellStyle name="___LH P62 FATP Document RI-8-T12 Rev_16 02-21_Q37_P58B_UPH50EList_1d2_LH Q22 work book  2 2" xfId="12982"/>
    <cellStyle name="___LH P62 FATP Document RI-8-T12 Rev_16 02-21_Q37_P58B_UPH50EList_1d2_LH Q22 work book  3" xfId="12983"/>
    <cellStyle name="___LH P62 FATP Document RI-8-T12 Rev_16 02-21_Q37_P58B_UPH50EList_1d2_LH Q22 work book  3 2" xfId="12984"/>
    <cellStyle name="___LH P62 FATP Document RI-8-T12 Rev_16 02-21_Q37_P58B_UPH50EList_1d2_LH Q22 work book  4" xfId="12985"/>
    <cellStyle name="___LH P62 FATP Document RI-8-T12 Rev_16 02-21_Q37_P58B_UPH50EList_1d2_LH Q22 work book  4 2" xfId="12986"/>
    <cellStyle name="___LH P62 FATP Document RI-8-T12 Rev_16 02-21_Q37_P58B_UPH50EList_1d2_LH Q22 work book  5" xfId="12987"/>
    <cellStyle name="___LH P62 FATP Document RI-8-T12 Rev_16 02-21_Q37_P58B_UPH50EList_1d2_LH Q22 work book  5 2" xfId="12988"/>
    <cellStyle name="___LH P62 FATP Document RI-8-T12 Rev_16 02-21_Q37_P58B_UPH50EList_1d2_LH Q22 work book  6" xfId="12989"/>
    <cellStyle name="___LH P62 FATP Document RI-8-T12 Rev_16 02-21_Q37_P58B_UPH50EList_1d2_LH Q22 work book  6 2" xfId="12990"/>
    <cellStyle name="___LH P62 FATP Document RI-8-T12 Rev_16 02-21_Q37_P58B_UPH50EList_1d2_LH Q22 work book  7" xfId="12991"/>
    <cellStyle name="___LH P62 FATP Document RI-8-T12 Rev_16 02-21_Q37_P58B_UPH50EList_1d2_LH Q22 work book  7 2" xfId="12992"/>
    <cellStyle name="___LH P62 FATP Document RI-8-T12 Rev_16 02-21_Q37_P58B_UPH50EList_1d2_LH Q22 work book  8" xfId="12993"/>
    <cellStyle name="___LH P62 FATP Document RI-8-T12 Rev_16 02-21_Q37_P58B_UPH50EList_1d2_LH Q22 work book  8 2" xfId="12994"/>
    <cellStyle name="___LH P62 FATP Document RI-8-T12 Rev_16 02-21_Q37_P58B_UPH50EList_1d2_LH Q22 work book  9" xfId="12995"/>
    <cellStyle name="___LH P62 FATP Document RI-8-T12 Rev_16 02-21_Q37_P58B_UPH50EList_1d2_LH Q77 Readiness v1.4.8" xfId="12996"/>
    <cellStyle name="___LH P62 FATP Document RI-8-T12 Rev_16 02-21_Q37_P58B_UPH50EList_1d2_LH Q77 Readiness v1.4.8 2" xfId="12997"/>
    <cellStyle name="___LH P62 FATP Document RI-8-T12 Rev_16 02-21_Q37_P58B_UPH50EList_1d2_LH Q77 Readiness v1.4.8 2 2" xfId="12998"/>
    <cellStyle name="___LH P62 FATP Document RI-8-T12 Rev_16 02-21_Q37_P58B_UPH50EList_1d2_LH Q77 Readiness v1.4.8 3" xfId="12999"/>
    <cellStyle name="___LH P62 FATP Document RI-8-T12 Rev_16 02-21_Q37_P58B_UPH50EList_1d2_LH Q77 Readiness v1.4.8 3 2" xfId="13000"/>
    <cellStyle name="___LH P62 FATP Document RI-8-T12 Rev_16 02-21_Q37_P58B_UPH50EList_1d2_LH Q77 Readiness v1.4.8 4" xfId="13001"/>
    <cellStyle name="___LH P62 FATP Document RI-8-T12 Rev_16 02-21_Q37_P58B_UPH50EList_1d2_LH Q77 Readiness v1.4.8 4 2" xfId="13002"/>
    <cellStyle name="___LH P62 FATP Document RI-8-T12 Rev_16 02-21_Q37_P58B_UPH50EList_1d2_LH Q77 Readiness v1.4.8 5" xfId="13003"/>
    <cellStyle name="___LH P62 FATP Document RI-8-T12 Rev_16 02-21_Q37_P58B_UPH50EList_1d2_LH Q77 Readiness v1.4.8 5 2" xfId="13004"/>
    <cellStyle name="___LH P62 FATP Document RI-8-T12 Rev_16 02-21_Q37_P58B_UPH50EList_1d2_LH Q77 Readiness v1.4.8 6" xfId="13005"/>
    <cellStyle name="___LH P62 FATP Document RI-8-T12 Rev_16 02-21_Q37_P58B_UPH50EList_1d2_LH Q77 Readiness v1.4.8 6 2" xfId="13006"/>
    <cellStyle name="___LH P62 FATP Document RI-8-T12 Rev_16 02-21_Q37_P58B_UPH50EList_1d2_LH Q77 Readiness v1.4.8 7" xfId="13007"/>
    <cellStyle name="___LH P62 FATP Document RI-8-T12 Rev_16 02-21_Q37_P58B_UPH50EList_1d2_LH Q77 Readiness v1.4.8 7 2" xfId="13008"/>
    <cellStyle name="___LH P62 FATP Document RI-8-T12 Rev_16 02-21_Q37_P58B_UPH50EList_1d2_LH Q77 Readiness v1.4.8 8" xfId="13009"/>
    <cellStyle name="___LH P62 FATP Document RI-8-T12 Rev_16 02-21_Q37_P58B_UPH50EList_1d2_LH Q77 Readiness v1.4.8 8 2" xfId="13010"/>
    <cellStyle name="___LH P62 FATP Document RI-8-T12 Rev_16 02-21_Q37_P58B_UPH50EList_1d2_LH Q77 Readiness v1.4.8 9" xfId="13011"/>
    <cellStyle name="___LH P62 FATP Document RI-8-T12 Rev_16 02-21_Q37_P58B_UPH50EList_1d2_Q37 Budget UPH120_2line Rev1d9" xfId="13012"/>
    <cellStyle name="___LH P62 FATP Document RI-8-T12 Rev_16 02-21_Q37_P58B_UPH50EList_1d2_Q37 Budget UPH120_2line Rev1d9 2" xfId="13013"/>
    <cellStyle name="___LH P62 FATP Document RI-8-T12 Rev_16 02-21_Q37_P58B_UPH50EList_1d2_Q37 Budget UPH120_2line Rev1d9 2 2" xfId="13014"/>
    <cellStyle name="___LH P62 FATP Document RI-8-T12 Rev_16 02-21_Q37_P58B_UPH50EList_1d2_Q37 Budget UPH120_2line Rev1d9 3" xfId="13015"/>
    <cellStyle name="___LH P62 FATP Document RI-8-T12 Rev_16 02-21_Q37_P58B_UPH50EList_1d2_Q37 Budget UPH120_2line Rev1d9 3 2" xfId="13016"/>
    <cellStyle name="___LH P62 FATP Document RI-8-T12 Rev_16 02-21_Q37_P58B_UPH50EList_1d2_Q37 Budget UPH120_2line Rev1d9 4" xfId="13017"/>
    <cellStyle name="___LH P62 FATP Document RI-8-T12 Rev_16 02-21_Q37_P58B_UPH50EList_1d2_Q37 Budget UPH120_2line Rev1d9 4 2" xfId="13018"/>
    <cellStyle name="___LH P62 FATP Document RI-8-T12 Rev_16 02-21_Q37_P58B_UPH50EList_1d2_Q37 Budget UPH120_2line Rev1d9 5" xfId="13019"/>
    <cellStyle name="___LH P62 FATP Document RI-8-T12 Rev_16 02-21_Q37_P58B_UPH50EList_1d2_Q37 Budget UPH120_2line Rev1d9 5 2" xfId="13020"/>
    <cellStyle name="___LH P62 FATP Document RI-8-T12 Rev_16 02-21_Q37_P58B_UPH50EList_1d2_Q37 Budget UPH120_2line Rev1d9 6" xfId="13021"/>
    <cellStyle name="___LH P62 FATP Document RI-8-T12 Rev_16 02-21_Q37_P58B_UPH50EList_1d2_Q37 Budget UPH120_2line Rev1d9 6 2" xfId="13022"/>
    <cellStyle name="___LH P62 FATP Document RI-8-T12 Rev_16 02-21_Q37_P58B_UPH50EList_1d2_Q37 Budget UPH120_2line Rev1d9 7" xfId="13023"/>
    <cellStyle name="___LH P62 FATP Document RI-8-T12 Rev_16 02-21_Q37_P58B_UPH50EList_1d2_Q37 Budget UPH120_2line Rev1d9 7 2" xfId="13024"/>
    <cellStyle name="___LH P62 FATP Document RI-8-T12 Rev_16 02-21_Q37_P58B_UPH50EList_1d2_Q37 Budget UPH120_2line Rev1d9 8" xfId="13025"/>
    <cellStyle name="___LH P62 FATP Document RI-8-T12 Rev_16 02-21_Q37_P58B_UPH50EList_1d2_Q37 Budget UPH120_2line Rev1d9 8 2" xfId="13026"/>
    <cellStyle name="___LH P62 FATP Document RI-8-T12 Rev_16 02-21_Q37_P58B_UPH50EList_1d2_Q37 Budget UPH120_2line Rev1d9 9" xfId="13027"/>
    <cellStyle name="___LH P62 FATP Document RI-8-T12 Rev_16 02-21_Q37_P58B_UPH50EList_1d2_Q37 Budget UPH120_2line Rev1d9_LH Q22 work book " xfId="13028"/>
    <cellStyle name="___LH P62 FATP Document RI-8-T12 Rev_16 02-21_Q37_P58B_UPH50EList_1d2_Q37 Budget UPH120_2line Rev1d9_LH Q22 work book  2" xfId="13029"/>
    <cellStyle name="___LH P62 FATP Document RI-8-T12 Rev_16 02-21_Q37_P58B_UPH50EList_1d2_Q37 Budget UPH120_2line Rev1d9_LH Q22 work book  2 2" xfId="13030"/>
    <cellStyle name="___LH P62 FATP Document RI-8-T12 Rev_16 02-21_Q37_P58B_UPH50EList_1d2_Q37 Budget UPH120_2line Rev1d9_LH Q22 work book  3" xfId="13031"/>
    <cellStyle name="___LH P62 FATP Document RI-8-T12 Rev_16 02-21_Q37_P58B_UPH50EList_1d2_Q37 Budget UPH120_2line Rev1d9_LH Q22 work book  3 2" xfId="13032"/>
    <cellStyle name="___LH P62 FATP Document RI-8-T12 Rev_16 02-21_Q37_P58B_UPH50EList_1d2_Q37 Budget UPH120_2line Rev1d9_LH Q22 work book  4" xfId="13033"/>
    <cellStyle name="___LH P62 FATP Document RI-8-T12 Rev_16 02-21_Q37_P58B_UPH50EList_1d2_Q37 Budget UPH120_2line Rev1d9_LH Q22 work book  4 2" xfId="13034"/>
    <cellStyle name="___LH P62 FATP Document RI-8-T12 Rev_16 02-21_Q37_P58B_UPH50EList_1d2_Q37 Budget UPH120_2line Rev1d9_LH Q22 work book  5" xfId="13035"/>
    <cellStyle name="___LH P62 FATP Document RI-8-T12 Rev_16 02-21_Q37_P58B_UPH50EList_1d2_Q37 Budget UPH120_2line Rev1d9_LH Q22 work book  5 2" xfId="13036"/>
    <cellStyle name="___LH P62 FATP Document RI-8-T12 Rev_16 02-21_Q37_P58B_UPH50EList_1d2_Q37 Budget UPH120_2line Rev1d9_LH Q22 work book  6" xfId="13037"/>
    <cellStyle name="___LH P62 FATP Document RI-8-T12 Rev_16 02-21_Q37_P58B_UPH50EList_1d2_Q37 Budget UPH120_2line Rev1d9_LH Q22 work book  6 2" xfId="13038"/>
    <cellStyle name="___LH P62 FATP Document RI-8-T12 Rev_16 02-21_Q37_P58B_UPH50EList_1d2_Q37 Budget UPH120_2line Rev1d9_LH Q22 work book  7" xfId="13039"/>
    <cellStyle name="___LH P62 FATP Document RI-8-T12 Rev_16 02-21_Q37_P58B_UPH50EList_1d2_Q37 Budget UPH120_2line Rev1d9_LH Q22 work book  7 2" xfId="13040"/>
    <cellStyle name="___LH P62 FATP Document RI-8-T12 Rev_16 02-21_Q37_P58B_UPH50EList_1d2_Q37 Budget UPH120_2line Rev1d9_LH Q22 work book  8" xfId="13041"/>
    <cellStyle name="___LH P62 FATP Document RI-8-T12 Rev_16 02-21_Q37_P58B_UPH50EList_1d2_Q37 Budget UPH120_2line Rev1d9_LH Q22 work book  8 2" xfId="13042"/>
    <cellStyle name="___LH P62 FATP Document RI-8-T12 Rev_16 02-21_Q37_P58B_UPH50EList_1d2_Q37 Budget UPH120_2line Rev1d9_LH Q22 work book  9" xfId="13043"/>
    <cellStyle name="___LH P62 FATP Document RI-8-T12 Rev_16 02-21_Q37_P58B_UPH50EList_1d2_Q37 Budget UPH120_2line Rev1d9_LH Q77 Readiness v1.4.8" xfId="13044"/>
    <cellStyle name="___LH P62 FATP Document RI-8-T12 Rev_16 02-21_Q37_P58B_UPH50EList_1d2_Q37 Budget UPH120_2line Rev1d9_LH Q77 Readiness v1.4.8 2" xfId="13045"/>
    <cellStyle name="___LH P62 FATP Document RI-8-T12 Rev_16 02-21_Q37_P58B_UPH50EList_1d2_Q37 Budget UPH120_2line Rev1d9_LH Q77 Readiness v1.4.8 2 2" xfId="13046"/>
    <cellStyle name="___LH P62 FATP Document RI-8-T12 Rev_16 02-21_Q37_P58B_UPH50EList_1d2_Q37 Budget UPH120_2line Rev1d9_LH Q77 Readiness v1.4.8 3" xfId="13047"/>
    <cellStyle name="___LH P62 FATP Document RI-8-T12 Rev_16 02-21_Q37_P58B_UPH50EList_1d2_Q37 Budget UPH120_2line Rev1d9_LH Q77 Readiness v1.4.8 3 2" xfId="13048"/>
    <cellStyle name="___LH P62 FATP Document RI-8-T12 Rev_16 02-21_Q37_P58B_UPH50EList_1d2_Q37 Budget UPH120_2line Rev1d9_LH Q77 Readiness v1.4.8 4" xfId="13049"/>
    <cellStyle name="___LH P62 FATP Document RI-8-T12 Rev_16 02-21_Q37_P58B_UPH50EList_1d2_Q37 Budget UPH120_2line Rev1d9_LH Q77 Readiness v1.4.8 4 2" xfId="13050"/>
    <cellStyle name="___LH P62 FATP Document RI-8-T12 Rev_16 02-21_Q37_P58B_UPH50EList_1d2_Q37 Budget UPH120_2line Rev1d9_LH Q77 Readiness v1.4.8 5" xfId="13051"/>
    <cellStyle name="___LH P62 FATP Document RI-8-T12 Rev_16 02-21_Q37_P58B_UPH50EList_1d2_Q37 Budget UPH120_2line Rev1d9_LH Q77 Readiness v1.4.8 5 2" xfId="13052"/>
    <cellStyle name="___LH P62 FATP Document RI-8-T12 Rev_16 02-21_Q37_P58B_UPH50EList_1d2_Q37 Budget UPH120_2line Rev1d9_LH Q77 Readiness v1.4.8 6" xfId="13053"/>
    <cellStyle name="___LH P62 FATP Document RI-8-T12 Rev_16 02-21_Q37_P58B_UPH50EList_1d2_Q37 Budget UPH120_2line Rev1d9_LH Q77 Readiness v1.4.8 6 2" xfId="13054"/>
    <cellStyle name="___LH P62 FATP Document RI-8-T12 Rev_16 02-21_Q37_P58B_UPH50EList_1d2_Q37 Budget UPH120_2line Rev1d9_LH Q77 Readiness v1.4.8 7" xfId="13055"/>
    <cellStyle name="___LH P62 FATP Document RI-8-T12 Rev_16 02-21_Q37_P58B_UPH50EList_1d2_Q37 Budget UPH120_2line Rev1d9_LH Q77 Readiness v1.4.8 7 2" xfId="13056"/>
    <cellStyle name="___LH P62 FATP Document RI-8-T12 Rev_16 02-21_Q37_P58B_UPH50EList_1d2_Q37 Budget UPH120_2line Rev1d9_LH Q77 Readiness v1.4.8 8" xfId="13057"/>
    <cellStyle name="___LH P62 FATP Document RI-8-T12 Rev_16 02-21_Q37_P58B_UPH50EList_1d2_Q37 Budget UPH120_2line Rev1d9_LH Q77 Readiness v1.4.8 8 2" xfId="13058"/>
    <cellStyle name="___LH P62 FATP Document RI-8-T12 Rev_16 02-21_Q37_P58B_UPH50EList_1d2_Q37 Budget UPH120_2line Rev1d9_LH Q77 Readiness v1.4.8 9" xfId="13059"/>
    <cellStyle name="___LH P62 FATP Document RI-8-T12 Rev_16 02-21_Q37_P58B_UPH50EList_1d2_Q37 Budget UPH120_2line Rev2d3" xfId="13060"/>
    <cellStyle name="___LH P62 FATP Document RI-8-T12 Rev_16 02-21_Q37_P58B_UPH50EList_1d2_Q37 Budget UPH120_2line Rev2d3 2" xfId="13061"/>
    <cellStyle name="___LH P62 FATP Document RI-8-T12 Rev_16 02-21_Q37_P58B_UPH50EList_1d2_Q37 Budget UPH120_2line Rev2d3 2 2" xfId="13062"/>
    <cellStyle name="___LH P62 FATP Document RI-8-T12 Rev_16 02-21_Q37_P58B_UPH50EList_1d2_Q37 Budget UPH120_2line Rev2d3 3" xfId="13063"/>
    <cellStyle name="___LH P62 FATP Document RI-8-T12 Rev_16 02-21_Q37_P58B_UPH50EList_1d2_Q37 Budget UPH120_2line Rev2d3 3 2" xfId="13064"/>
    <cellStyle name="___LH P62 FATP Document RI-8-T12 Rev_16 02-21_Q37_P58B_UPH50EList_1d2_Q37 Budget UPH120_2line Rev2d3 4" xfId="13065"/>
    <cellStyle name="___LH P62 FATP Document RI-8-T12 Rev_16 02-21_Q37_P58B_UPH50EList_1d2_Q37 Budget UPH120_2line Rev2d3 4 2" xfId="13066"/>
    <cellStyle name="___LH P62 FATP Document RI-8-T12 Rev_16 02-21_Q37_P58B_UPH50EList_1d2_Q37 Budget UPH120_2line Rev2d3 5" xfId="13067"/>
    <cellStyle name="___LH P62 FATP Document RI-8-T12 Rev_16 02-21_Q37_P58B_UPH50EList_1d2_Q37 Budget UPH120_2line Rev2d3 5 2" xfId="13068"/>
    <cellStyle name="___LH P62 FATP Document RI-8-T12 Rev_16 02-21_Q37_P58B_UPH50EList_1d2_Q37 Budget UPH120_2line Rev2d3 6" xfId="13069"/>
    <cellStyle name="___LH P62 FATP Document RI-8-T12 Rev_16 02-21_Q37_P58B_UPH50EList_1d2_Q37 Budget UPH120_2line Rev2d3 6 2" xfId="13070"/>
    <cellStyle name="___LH P62 FATP Document RI-8-T12 Rev_16 02-21_Q37_P58B_UPH50EList_1d2_Q37 Budget UPH120_2line Rev2d3 7" xfId="13071"/>
    <cellStyle name="___LH P62 FATP Document RI-8-T12 Rev_16 02-21_Q37_P58B_UPH50EList_1d2_Q37 Budget UPH120_2line Rev2d3 7 2" xfId="13072"/>
    <cellStyle name="___LH P62 FATP Document RI-8-T12 Rev_16 02-21_Q37_P58B_UPH50EList_1d2_Q37 Budget UPH120_2line Rev2d3 8" xfId="13073"/>
    <cellStyle name="___LH P62 FATP Document RI-8-T12 Rev_16 02-21_Q37_P58B_UPH50EList_1d2_Q37 Budget UPH120_2line Rev2d3 8 2" xfId="13074"/>
    <cellStyle name="___LH P62 FATP Document RI-8-T12 Rev_16 02-21_Q37_P58B_UPH50EList_1d2_Q37 Budget UPH120_2line Rev2d3 9" xfId="13075"/>
    <cellStyle name="___LH P62 FATP Document RI-8-T12 Rev_16 02-21_Q37_P58B_UPH50EList_1d2_Q37 Budget UPH120_2line Rev2d5" xfId="13076"/>
    <cellStyle name="___LH P62 FATP Document RI-8-T12 Rev_16 02-21_Q37_P58B_UPH50EList_1d2_Q37 Budget UPH120_2line Rev2d5 2" xfId="13077"/>
    <cellStyle name="___LH P62 FATP Document RI-8-T12 Rev_16 02-21_Q37_P58B_UPH50EList_1d2_Q37 Budget UPH120_2line Rev2d5 2 2" xfId="13078"/>
    <cellStyle name="___LH P62 FATP Document RI-8-T12 Rev_16 02-21_Q37_P58B_UPH50EList_1d2_Q37 Budget UPH120_2line Rev2d5 3" xfId="13079"/>
    <cellStyle name="___LH P62 FATP Document RI-8-T12 Rev_16 02-21_Q37_P58B_UPH50EList_1d2_Q37 Budget UPH120_2line Rev2d5 3 2" xfId="13080"/>
    <cellStyle name="___LH P62 FATP Document RI-8-T12 Rev_16 02-21_Q37_P58B_UPH50EList_1d2_Q37 Budget UPH120_2line Rev2d5 4" xfId="13081"/>
    <cellStyle name="___LH P62 FATP Document RI-8-T12 Rev_16 02-21_Q37_P58B_UPH50EList_1d2_Q37 Budget UPH120_2line Rev2d5 4 2" xfId="13082"/>
    <cellStyle name="___LH P62 FATP Document RI-8-T12 Rev_16 02-21_Q37_P58B_UPH50EList_1d2_Q37 Budget UPH120_2line Rev2d5 5" xfId="13083"/>
    <cellStyle name="___LH P62 FATP Document RI-8-T12 Rev_16 02-21_Q37_P58B_UPH50EList_1d2_Q37 Budget UPH120_2line Rev2d5 5 2" xfId="13084"/>
    <cellStyle name="___LH P62 FATP Document RI-8-T12 Rev_16 02-21_Q37_P58B_UPH50EList_1d2_Q37 Budget UPH120_2line Rev2d5 6" xfId="13085"/>
    <cellStyle name="___LH P62 FATP Document RI-8-T12 Rev_16 02-21_Q37_P58B_UPH50EList_1d2_Q37 Budget UPH120_2line Rev2d5 6 2" xfId="13086"/>
    <cellStyle name="___LH P62 FATP Document RI-8-T12 Rev_16 02-21_Q37_P58B_UPH50EList_1d2_Q37 Budget UPH120_2line Rev2d5 7" xfId="13087"/>
    <cellStyle name="___LH P62 FATP Document RI-8-T12 Rev_16 02-21_Q37_P58B_UPH50EList_1d2_Q37 Budget UPH120_2line Rev2d5 7 2" xfId="13088"/>
    <cellStyle name="___LH P62 FATP Document RI-8-T12 Rev_16 02-21_Q37_P58B_UPH50EList_1d2_Q37 Budget UPH120_2line Rev2d5 8" xfId="13089"/>
    <cellStyle name="___LH P62 FATP Document RI-8-T12 Rev_16 02-21_Q37_P58B_UPH50EList_1d2_Q37 Budget UPH120_2line Rev2d5 8 2" xfId="13090"/>
    <cellStyle name="___LH P62 FATP Document RI-8-T12 Rev_16 02-21_Q37_P58B_UPH50EList_1d2_Q37 Budget UPH120_2line Rev2d5 9" xfId="13091"/>
    <cellStyle name="___LH P62 FATP Document RI-8-T12 Rev_16 02-21_Q37CapacityPlanRev0d2" xfId="13092"/>
    <cellStyle name="___LH P62 FATP Document RI-8-T12 Rev_16 02-21_Q37CapacityPlanRev0d2 2" xfId="13093"/>
    <cellStyle name="___LH P62 FATP Document RI-8-T12 Rev_16 02-21_Q37CapacityPlanRev0d2 2 2" xfId="13094"/>
    <cellStyle name="___LH P62 FATP Document RI-8-T12 Rev_16 02-21_Q37CapacityPlanRev0d2 3" xfId="13095"/>
    <cellStyle name="___LH P62 FATP Document RI-8-T12 Rev_16 02-21_Q37CapacityPlanRev0d2 3 2" xfId="13096"/>
    <cellStyle name="___LH P62 FATP Document RI-8-T12 Rev_16 02-21_Q37CapacityPlanRev0d2 4" xfId="13097"/>
    <cellStyle name="___LH P62 FATP Document RI-8-T12 Rev_16 02-21_Q37CapacityPlanRev0d2 4 2" xfId="13098"/>
    <cellStyle name="___LH P62 FATP Document RI-8-T12 Rev_16 02-21_Q37CapacityPlanRev0d2 5" xfId="13099"/>
    <cellStyle name="___LH P62 FATP Document RI-8-T12 Rev_16 02-21_Q37CapacityPlanRev0d2 5 2" xfId="13100"/>
    <cellStyle name="___LH P62 FATP Document RI-8-T12 Rev_16 02-21_Q37CapacityPlanRev0d2 6" xfId="13101"/>
    <cellStyle name="___LH P62 FATP Document RI-8-T12 Rev_16 02-21_Q37CapacityPlanRev0d2 6 2" xfId="13102"/>
    <cellStyle name="___LH P62 FATP Document RI-8-T12 Rev_16 02-21_Q37CapacityPlanRev0d2 7" xfId="13103"/>
    <cellStyle name="___LH P62 FATP Document RI-8-T12 Rev_16 02-21_Q37CapacityPlanRev0d2 7 2" xfId="13104"/>
    <cellStyle name="___LH P62 FATP Document RI-8-T12 Rev_16 02-21_Q37CapacityPlanRev0d2 8" xfId="13105"/>
    <cellStyle name="___LH P62 FATP Document RI-8-T12 Rev_16 02-21_Q37CapacityPlanRev0d2 8 2" xfId="13106"/>
    <cellStyle name="___LH P62 FATP Document RI-8-T12 Rev_16 02-21_Q37CapacityPlanRev0d2 9" xfId="13107"/>
    <cellStyle name="___LH P62 FATP Document RI-8-T12 Rev_16 02-21_Q37CapacityPlanRev0d2_LH Q22 work book " xfId="13108"/>
    <cellStyle name="___LH P62 FATP Document RI-8-T12 Rev_16 02-21_Q37CapacityPlanRev0d2_LH Q22 work book  2" xfId="13109"/>
    <cellStyle name="___LH P62 FATP Document RI-8-T12 Rev_16 02-21_Q37CapacityPlanRev0d2_LH Q22 work book  2 2" xfId="13110"/>
    <cellStyle name="___LH P62 FATP Document RI-8-T12 Rev_16 02-21_Q37CapacityPlanRev0d2_LH Q22 work book  3" xfId="13111"/>
    <cellStyle name="___LH P62 FATP Document RI-8-T12 Rev_16 02-21_Q37CapacityPlanRev0d2_LH Q22 work book  3 2" xfId="13112"/>
    <cellStyle name="___LH P62 FATP Document RI-8-T12 Rev_16 02-21_Q37CapacityPlanRev0d2_LH Q22 work book  4" xfId="13113"/>
    <cellStyle name="___LH P62 FATP Document RI-8-T12 Rev_16 02-21_Q37CapacityPlanRev0d2_LH Q22 work book  4 2" xfId="13114"/>
    <cellStyle name="___LH P62 FATP Document RI-8-T12 Rev_16 02-21_Q37CapacityPlanRev0d2_LH Q22 work book  5" xfId="13115"/>
    <cellStyle name="___LH P62 FATP Document RI-8-T12 Rev_16 02-21_Q37CapacityPlanRev0d2_LH Q22 work book  5 2" xfId="13116"/>
    <cellStyle name="___LH P62 FATP Document RI-8-T12 Rev_16 02-21_Q37CapacityPlanRev0d2_LH Q22 work book  6" xfId="13117"/>
    <cellStyle name="___LH P62 FATP Document RI-8-T12 Rev_16 02-21_Q37CapacityPlanRev0d2_LH Q22 work book  6 2" xfId="13118"/>
    <cellStyle name="___LH P62 FATP Document RI-8-T12 Rev_16 02-21_Q37CapacityPlanRev0d2_LH Q22 work book  7" xfId="13119"/>
    <cellStyle name="___LH P62 FATP Document RI-8-T12 Rev_16 02-21_Q37CapacityPlanRev0d2_LH Q22 work book  7 2" xfId="13120"/>
    <cellStyle name="___LH P62 FATP Document RI-8-T12 Rev_16 02-21_Q37CapacityPlanRev0d2_LH Q22 work book  8" xfId="13121"/>
    <cellStyle name="___LH P62 FATP Document RI-8-T12 Rev_16 02-21_Q37CapacityPlanRev0d2_LH Q22 work book  8 2" xfId="13122"/>
    <cellStyle name="___LH P62 FATP Document RI-8-T12 Rev_16 02-21_Q37CapacityPlanRev0d2_LH Q22 work book  9" xfId="13123"/>
    <cellStyle name="___LH P62 FATP Document RI-8-T12 Rev_16 02-21_Q37CapacityPlanRev0d2_LH Q77 Readiness v1.4.8" xfId="13124"/>
    <cellStyle name="___LH P62 FATP Document RI-8-T12 Rev_16 02-21_Q37CapacityPlanRev0d2_LH Q77 Readiness v1.4.8 2" xfId="13125"/>
    <cellStyle name="___LH P62 FATP Document RI-8-T12 Rev_16 02-21_Q37CapacityPlanRev0d2_LH Q77 Readiness v1.4.8 2 2" xfId="13126"/>
    <cellStyle name="___LH P62 FATP Document RI-8-T12 Rev_16 02-21_Q37CapacityPlanRev0d2_LH Q77 Readiness v1.4.8 3" xfId="13127"/>
    <cellStyle name="___LH P62 FATP Document RI-8-T12 Rev_16 02-21_Q37CapacityPlanRev0d2_LH Q77 Readiness v1.4.8 3 2" xfId="13128"/>
    <cellStyle name="___LH P62 FATP Document RI-8-T12 Rev_16 02-21_Q37CapacityPlanRev0d2_LH Q77 Readiness v1.4.8 4" xfId="13129"/>
    <cellStyle name="___LH P62 FATP Document RI-8-T12 Rev_16 02-21_Q37CapacityPlanRev0d2_LH Q77 Readiness v1.4.8 4 2" xfId="13130"/>
    <cellStyle name="___LH P62 FATP Document RI-8-T12 Rev_16 02-21_Q37CapacityPlanRev0d2_LH Q77 Readiness v1.4.8 5" xfId="13131"/>
    <cellStyle name="___LH P62 FATP Document RI-8-T12 Rev_16 02-21_Q37CapacityPlanRev0d2_LH Q77 Readiness v1.4.8 5 2" xfId="13132"/>
    <cellStyle name="___LH P62 FATP Document RI-8-T12 Rev_16 02-21_Q37CapacityPlanRev0d2_LH Q77 Readiness v1.4.8 6" xfId="13133"/>
    <cellStyle name="___LH P62 FATP Document RI-8-T12 Rev_16 02-21_Q37CapacityPlanRev0d2_LH Q77 Readiness v1.4.8 6 2" xfId="13134"/>
    <cellStyle name="___LH P62 FATP Document RI-8-T12 Rev_16 02-21_Q37CapacityPlanRev0d2_LH Q77 Readiness v1.4.8 7" xfId="13135"/>
    <cellStyle name="___LH P62 FATP Document RI-8-T12 Rev_16 02-21_Q37CapacityPlanRev0d2_LH Q77 Readiness v1.4.8 7 2" xfId="13136"/>
    <cellStyle name="___LH P62 FATP Document RI-8-T12 Rev_16 02-21_Q37CapacityPlanRev0d2_LH Q77 Readiness v1.4.8 8" xfId="13137"/>
    <cellStyle name="___LH P62 FATP Document RI-8-T12 Rev_16 02-21_Q37CapacityPlanRev0d2_LH Q77 Readiness v1.4.8 8 2" xfId="13138"/>
    <cellStyle name="___LH P62 FATP Document RI-8-T12 Rev_16 02-21_Q37CapacityPlanRev0d2_LH Q77 Readiness v1.4.8 9" xfId="13139"/>
    <cellStyle name="___LH P62 FATP Document RI-8-T12 Rev_16 02-21_Q37CapacityPlanRev0d2_Q37 Budget UPH120_2line Rev1d9" xfId="13140"/>
    <cellStyle name="___LH P62 FATP Document RI-8-T12 Rev_16 02-21_Q37CapacityPlanRev0d2_Q37 Budget UPH120_2line Rev1d9 2" xfId="13141"/>
    <cellStyle name="___LH P62 FATP Document RI-8-T12 Rev_16 02-21_Q37CapacityPlanRev0d2_Q37 Budget UPH120_2line Rev1d9 2 2" xfId="13142"/>
    <cellStyle name="___LH P62 FATP Document RI-8-T12 Rev_16 02-21_Q37CapacityPlanRev0d2_Q37 Budget UPH120_2line Rev1d9 3" xfId="13143"/>
    <cellStyle name="___LH P62 FATP Document RI-8-T12 Rev_16 02-21_Q37CapacityPlanRev0d2_Q37 Budget UPH120_2line Rev1d9 3 2" xfId="13144"/>
    <cellStyle name="___LH P62 FATP Document RI-8-T12 Rev_16 02-21_Q37CapacityPlanRev0d2_Q37 Budget UPH120_2line Rev1d9 4" xfId="13145"/>
    <cellStyle name="___LH P62 FATP Document RI-8-T12 Rev_16 02-21_Q37CapacityPlanRev0d2_Q37 Budget UPH120_2line Rev1d9 4 2" xfId="13146"/>
    <cellStyle name="___LH P62 FATP Document RI-8-T12 Rev_16 02-21_Q37CapacityPlanRev0d2_Q37 Budget UPH120_2line Rev1d9 5" xfId="13147"/>
    <cellStyle name="___LH P62 FATP Document RI-8-T12 Rev_16 02-21_Q37CapacityPlanRev0d2_Q37 Budget UPH120_2line Rev1d9 5 2" xfId="13148"/>
    <cellStyle name="___LH P62 FATP Document RI-8-T12 Rev_16 02-21_Q37CapacityPlanRev0d2_Q37 Budget UPH120_2line Rev1d9 6" xfId="13149"/>
    <cellStyle name="___LH P62 FATP Document RI-8-T12 Rev_16 02-21_Q37CapacityPlanRev0d2_Q37 Budget UPH120_2line Rev1d9 6 2" xfId="13150"/>
    <cellStyle name="___LH P62 FATP Document RI-8-T12 Rev_16 02-21_Q37CapacityPlanRev0d2_Q37 Budget UPH120_2line Rev1d9 7" xfId="13151"/>
    <cellStyle name="___LH P62 FATP Document RI-8-T12 Rev_16 02-21_Q37CapacityPlanRev0d2_Q37 Budget UPH120_2line Rev1d9 7 2" xfId="13152"/>
    <cellStyle name="___LH P62 FATP Document RI-8-T12 Rev_16 02-21_Q37CapacityPlanRev0d2_Q37 Budget UPH120_2line Rev1d9 8" xfId="13153"/>
    <cellStyle name="___LH P62 FATP Document RI-8-T12 Rev_16 02-21_Q37CapacityPlanRev0d2_Q37 Budget UPH120_2line Rev1d9 8 2" xfId="13154"/>
    <cellStyle name="___LH P62 FATP Document RI-8-T12 Rev_16 02-21_Q37CapacityPlanRev0d2_Q37 Budget UPH120_2line Rev1d9 9" xfId="13155"/>
    <cellStyle name="___LH P62 FATP Document RI-8-T12 Rev_16 02-21_Q37CapacityPlanRev0d2_Q37 Budget UPH120_2line Rev1d9_LH Q22 work book " xfId="13156"/>
    <cellStyle name="___LH P62 FATP Document RI-8-T12 Rev_16 02-21_Q37CapacityPlanRev0d2_Q37 Budget UPH120_2line Rev1d9_LH Q22 work book  2" xfId="13157"/>
    <cellStyle name="___LH P62 FATP Document RI-8-T12 Rev_16 02-21_Q37CapacityPlanRev0d2_Q37 Budget UPH120_2line Rev1d9_LH Q22 work book  2 2" xfId="13158"/>
    <cellStyle name="___LH P62 FATP Document RI-8-T12 Rev_16 02-21_Q37CapacityPlanRev0d2_Q37 Budget UPH120_2line Rev1d9_LH Q22 work book  3" xfId="13159"/>
    <cellStyle name="___LH P62 FATP Document RI-8-T12 Rev_16 02-21_Q37CapacityPlanRev0d2_Q37 Budget UPH120_2line Rev1d9_LH Q22 work book  3 2" xfId="13160"/>
    <cellStyle name="___LH P62 FATP Document RI-8-T12 Rev_16 02-21_Q37CapacityPlanRev0d2_Q37 Budget UPH120_2line Rev1d9_LH Q22 work book  4" xfId="13161"/>
    <cellStyle name="___LH P62 FATP Document RI-8-T12 Rev_16 02-21_Q37CapacityPlanRev0d2_Q37 Budget UPH120_2line Rev1d9_LH Q22 work book  4 2" xfId="13162"/>
    <cellStyle name="___LH P62 FATP Document RI-8-T12 Rev_16 02-21_Q37CapacityPlanRev0d2_Q37 Budget UPH120_2line Rev1d9_LH Q22 work book  5" xfId="13163"/>
    <cellStyle name="___LH P62 FATP Document RI-8-T12 Rev_16 02-21_Q37CapacityPlanRev0d2_Q37 Budget UPH120_2line Rev1d9_LH Q22 work book  5 2" xfId="13164"/>
    <cellStyle name="___LH P62 FATP Document RI-8-T12 Rev_16 02-21_Q37CapacityPlanRev0d2_Q37 Budget UPH120_2line Rev1d9_LH Q22 work book  6" xfId="13165"/>
    <cellStyle name="___LH P62 FATP Document RI-8-T12 Rev_16 02-21_Q37CapacityPlanRev0d2_Q37 Budget UPH120_2line Rev1d9_LH Q22 work book  6 2" xfId="13166"/>
    <cellStyle name="___LH P62 FATP Document RI-8-T12 Rev_16 02-21_Q37CapacityPlanRev0d2_Q37 Budget UPH120_2line Rev1d9_LH Q22 work book  7" xfId="13167"/>
    <cellStyle name="___LH P62 FATP Document RI-8-T12 Rev_16 02-21_Q37CapacityPlanRev0d2_Q37 Budget UPH120_2line Rev1d9_LH Q22 work book  7 2" xfId="13168"/>
    <cellStyle name="___LH P62 FATP Document RI-8-T12 Rev_16 02-21_Q37CapacityPlanRev0d2_Q37 Budget UPH120_2line Rev1d9_LH Q22 work book  8" xfId="13169"/>
    <cellStyle name="___LH P62 FATP Document RI-8-T12 Rev_16 02-21_Q37CapacityPlanRev0d2_Q37 Budget UPH120_2line Rev1d9_LH Q22 work book  8 2" xfId="13170"/>
    <cellStyle name="___LH P62 FATP Document RI-8-T12 Rev_16 02-21_Q37CapacityPlanRev0d2_Q37 Budget UPH120_2line Rev1d9_LH Q22 work book  9" xfId="13171"/>
    <cellStyle name="___LH P62 FATP Document RI-8-T12 Rev_16 02-21_Q37CapacityPlanRev0d2_Q37 Budget UPH120_2line Rev1d9_LH Q77 Readiness v1.4.8" xfId="13172"/>
    <cellStyle name="___LH P62 FATP Document RI-8-T12 Rev_16 02-21_Q37CapacityPlanRev0d2_Q37 Budget UPH120_2line Rev1d9_LH Q77 Readiness v1.4.8 2" xfId="13173"/>
    <cellStyle name="___LH P62 FATP Document RI-8-T12 Rev_16 02-21_Q37CapacityPlanRev0d2_Q37 Budget UPH120_2line Rev1d9_LH Q77 Readiness v1.4.8 2 2" xfId="13174"/>
    <cellStyle name="___LH P62 FATP Document RI-8-T12 Rev_16 02-21_Q37CapacityPlanRev0d2_Q37 Budget UPH120_2line Rev1d9_LH Q77 Readiness v1.4.8 3" xfId="13175"/>
    <cellStyle name="___LH P62 FATP Document RI-8-T12 Rev_16 02-21_Q37CapacityPlanRev0d2_Q37 Budget UPH120_2line Rev1d9_LH Q77 Readiness v1.4.8 3 2" xfId="13176"/>
    <cellStyle name="___LH P62 FATP Document RI-8-T12 Rev_16 02-21_Q37CapacityPlanRev0d2_Q37 Budget UPH120_2line Rev1d9_LH Q77 Readiness v1.4.8 4" xfId="13177"/>
    <cellStyle name="___LH P62 FATP Document RI-8-T12 Rev_16 02-21_Q37CapacityPlanRev0d2_Q37 Budget UPH120_2line Rev1d9_LH Q77 Readiness v1.4.8 4 2" xfId="13178"/>
    <cellStyle name="___LH P62 FATP Document RI-8-T12 Rev_16 02-21_Q37CapacityPlanRev0d2_Q37 Budget UPH120_2line Rev1d9_LH Q77 Readiness v1.4.8 5" xfId="13179"/>
    <cellStyle name="___LH P62 FATP Document RI-8-T12 Rev_16 02-21_Q37CapacityPlanRev0d2_Q37 Budget UPH120_2line Rev1d9_LH Q77 Readiness v1.4.8 5 2" xfId="13180"/>
    <cellStyle name="___LH P62 FATP Document RI-8-T12 Rev_16 02-21_Q37CapacityPlanRev0d2_Q37 Budget UPH120_2line Rev1d9_LH Q77 Readiness v1.4.8 6" xfId="13181"/>
    <cellStyle name="___LH P62 FATP Document RI-8-T12 Rev_16 02-21_Q37CapacityPlanRev0d2_Q37 Budget UPH120_2line Rev1d9_LH Q77 Readiness v1.4.8 6 2" xfId="13182"/>
    <cellStyle name="___LH P62 FATP Document RI-8-T12 Rev_16 02-21_Q37CapacityPlanRev0d2_Q37 Budget UPH120_2line Rev1d9_LH Q77 Readiness v1.4.8 7" xfId="13183"/>
    <cellStyle name="___LH P62 FATP Document RI-8-T12 Rev_16 02-21_Q37CapacityPlanRev0d2_Q37 Budget UPH120_2line Rev1d9_LH Q77 Readiness v1.4.8 7 2" xfId="13184"/>
    <cellStyle name="___LH P62 FATP Document RI-8-T12 Rev_16 02-21_Q37CapacityPlanRev0d2_Q37 Budget UPH120_2line Rev1d9_LH Q77 Readiness v1.4.8 8" xfId="13185"/>
    <cellStyle name="___LH P62 FATP Document RI-8-T12 Rev_16 02-21_Q37CapacityPlanRev0d2_Q37 Budget UPH120_2line Rev1d9_LH Q77 Readiness v1.4.8 8 2" xfId="13186"/>
    <cellStyle name="___LH P62 FATP Document RI-8-T12 Rev_16 02-21_Q37CapacityPlanRev0d2_Q37 Budget UPH120_2line Rev1d9_LH Q77 Readiness v1.4.8 9" xfId="13187"/>
    <cellStyle name="___LH P62 FATP Document RI-8-T12 Rev_16 02-21_Q37CapacityPlanRev0d2_Q37 Budget UPH120_2line Rev2d3" xfId="13188"/>
    <cellStyle name="___LH P62 FATP Document RI-8-T12 Rev_16 02-21_Q37CapacityPlanRev0d2_Q37 Budget UPH120_2line Rev2d3 2" xfId="13189"/>
    <cellStyle name="___LH P62 FATP Document RI-8-T12 Rev_16 02-21_Q37CapacityPlanRev0d2_Q37 Budget UPH120_2line Rev2d3 2 2" xfId="13190"/>
    <cellStyle name="___LH P62 FATP Document RI-8-T12 Rev_16 02-21_Q37CapacityPlanRev0d2_Q37 Budget UPH120_2line Rev2d3 3" xfId="13191"/>
    <cellStyle name="___LH P62 FATP Document RI-8-T12 Rev_16 02-21_Q37CapacityPlanRev0d2_Q37 Budget UPH120_2line Rev2d3 3 2" xfId="13192"/>
    <cellStyle name="___LH P62 FATP Document RI-8-T12 Rev_16 02-21_Q37CapacityPlanRev0d2_Q37 Budget UPH120_2line Rev2d3 4" xfId="13193"/>
    <cellStyle name="___LH P62 FATP Document RI-8-T12 Rev_16 02-21_Q37CapacityPlanRev0d2_Q37 Budget UPH120_2line Rev2d3 4 2" xfId="13194"/>
    <cellStyle name="___LH P62 FATP Document RI-8-T12 Rev_16 02-21_Q37CapacityPlanRev0d2_Q37 Budget UPH120_2line Rev2d3 5" xfId="13195"/>
    <cellStyle name="___LH P62 FATP Document RI-8-T12 Rev_16 02-21_Q37CapacityPlanRev0d2_Q37 Budget UPH120_2line Rev2d3 5 2" xfId="13196"/>
    <cellStyle name="___LH P62 FATP Document RI-8-T12 Rev_16 02-21_Q37CapacityPlanRev0d2_Q37 Budget UPH120_2line Rev2d3 6" xfId="13197"/>
    <cellStyle name="___LH P62 FATP Document RI-8-T12 Rev_16 02-21_Q37CapacityPlanRev0d2_Q37 Budget UPH120_2line Rev2d3 6 2" xfId="13198"/>
    <cellStyle name="___LH P62 FATP Document RI-8-T12 Rev_16 02-21_Q37CapacityPlanRev0d2_Q37 Budget UPH120_2line Rev2d3 7" xfId="13199"/>
    <cellStyle name="___LH P62 FATP Document RI-8-T12 Rev_16 02-21_Q37CapacityPlanRev0d2_Q37 Budget UPH120_2line Rev2d3 7 2" xfId="13200"/>
    <cellStyle name="___LH P62 FATP Document RI-8-T12 Rev_16 02-21_Q37CapacityPlanRev0d2_Q37 Budget UPH120_2line Rev2d3 8" xfId="13201"/>
    <cellStyle name="___LH P62 FATP Document RI-8-T12 Rev_16 02-21_Q37CapacityPlanRev0d2_Q37 Budget UPH120_2line Rev2d3 8 2" xfId="13202"/>
    <cellStyle name="___LH P62 FATP Document RI-8-T12 Rev_16 02-21_Q37CapacityPlanRev0d2_Q37 Budget UPH120_2line Rev2d3 9" xfId="13203"/>
    <cellStyle name="___LH P62 FATP Document RI-8-T12 Rev_16 02-21_Q37CapacityPlanRev0d2_Q37 Budget UPH120_2line Rev2d5" xfId="13204"/>
    <cellStyle name="___LH P62 FATP Document RI-8-T12 Rev_16 02-21_Q37CapacityPlanRev0d2_Q37 Budget UPH120_2line Rev2d5 2" xfId="13205"/>
    <cellStyle name="___LH P62 FATP Document RI-8-T12 Rev_16 02-21_Q37CapacityPlanRev0d2_Q37 Budget UPH120_2line Rev2d5 2 2" xfId="13206"/>
    <cellStyle name="___LH P62 FATP Document RI-8-T12 Rev_16 02-21_Q37CapacityPlanRev0d2_Q37 Budget UPH120_2line Rev2d5 3" xfId="13207"/>
    <cellStyle name="___LH P62 FATP Document RI-8-T12 Rev_16 02-21_Q37CapacityPlanRev0d2_Q37 Budget UPH120_2line Rev2d5 3 2" xfId="13208"/>
    <cellStyle name="___LH P62 FATP Document RI-8-T12 Rev_16 02-21_Q37CapacityPlanRev0d2_Q37 Budget UPH120_2line Rev2d5 4" xfId="13209"/>
    <cellStyle name="___LH P62 FATP Document RI-8-T12 Rev_16 02-21_Q37CapacityPlanRev0d2_Q37 Budget UPH120_2line Rev2d5 4 2" xfId="13210"/>
    <cellStyle name="___LH P62 FATP Document RI-8-T12 Rev_16 02-21_Q37CapacityPlanRev0d2_Q37 Budget UPH120_2line Rev2d5 5" xfId="13211"/>
    <cellStyle name="___LH P62 FATP Document RI-8-T12 Rev_16 02-21_Q37CapacityPlanRev0d2_Q37 Budget UPH120_2line Rev2d5 5 2" xfId="13212"/>
    <cellStyle name="___LH P62 FATP Document RI-8-T12 Rev_16 02-21_Q37CapacityPlanRev0d2_Q37 Budget UPH120_2line Rev2d5 6" xfId="13213"/>
    <cellStyle name="___LH P62 FATP Document RI-8-T12 Rev_16 02-21_Q37CapacityPlanRev0d2_Q37 Budget UPH120_2line Rev2d5 6 2" xfId="13214"/>
    <cellStyle name="___LH P62 FATP Document RI-8-T12 Rev_16 02-21_Q37CapacityPlanRev0d2_Q37 Budget UPH120_2line Rev2d5 7" xfId="13215"/>
    <cellStyle name="___LH P62 FATP Document RI-8-T12 Rev_16 02-21_Q37CapacityPlanRev0d2_Q37 Budget UPH120_2line Rev2d5 7 2" xfId="13216"/>
    <cellStyle name="___LH P62 FATP Document RI-8-T12 Rev_16 02-21_Q37CapacityPlanRev0d2_Q37 Budget UPH120_2line Rev2d5 8" xfId="13217"/>
    <cellStyle name="___LH P62 FATP Document RI-8-T12 Rev_16 02-21_Q37CapacityPlanRev0d2_Q37 Budget UPH120_2line Rev2d5 8 2" xfId="13218"/>
    <cellStyle name="___LH P62 FATP Document RI-8-T12 Rev_16 02-21_Q37CapacityPlanRev0d2_Q37 Budget UPH120_2line Rev2d5 9" xfId="13219"/>
    <cellStyle name="___LH P62 FATP Document RI-8-T12 Rev_16 02-21_Q37CapacityPlanRev0d5" xfId="13220"/>
    <cellStyle name="___LH P62 FATP Document RI-8-T12 Rev_16 02-21_Q37CapacityPlanRev0d5 2" xfId="13221"/>
    <cellStyle name="___LH P62 FATP Document RI-8-T12 Rev_16 02-21_Q37CapacityPlanRev0d5 2 2" xfId="13222"/>
    <cellStyle name="___LH P62 FATP Document RI-8-T12 Rev_16 02-21_Q37CapacityPlanRev0d5 3" xfId="13223"/>
    <cellStyle name="___LH P62 FATP Document RI-8-T12 Rev_16 02-21_Q37CapacityPlanRev0d5 3 2" xfId="13224"/>
    <cellStyle name="___LH P62 FATP Document RI-8-T12 Rev_16 02-21_Q37CapacityPlanRev0d5 4" xfId="13225"/>
    <cellStyle name="___LH P62 FATP Document RI-8-T12 Rev_16 02-21_Q37CapacityPlanRev0d5 4 2" xfId="13226"/>
    <cellStyle name="___LH P62 FATP Document RI-8-T12 Rev_16 02-21_Q37CapacityPlanRev0d5 5" xfId="13227"/>
    <cellStyle name="___LH P62 FATP Document RI-8-T12 Rev_16 02-21_Q37CapacityPlanRev0d5 5 2" xfId="13228"/>
    <cellStyle name="___LH P62 FATP Document RI-8-T12 Rev_16 02-21_Q37CapacityPlanRev0d5 6" xfId="13229"/>
    <cellStyle name="___LH P62 FATP Document RI-8-T12 Rev_16 02-21_Q37CapacityPlanRev0d5 6 2" xfId="13230"/>
    <cellStyle name="___LH P62 FATP Document RI-8-T12 Rev_16 02-21_Q37CapacityPlanRev0d5 7" xfId="13231"/>
    <cellStyle name="___LH P62 FATP Document RI-8-T12 Rev_16 02-21_Q37CapacityPlanRev0d5 7 2" xfId="13232"/>
    <cellStyle name="___LH P62 FATP Document RI-8-T12 Rev_16 02-21_Q37CapacityPlanRev0d5 8" xfId="13233"/>
    <cellStyle name="___LH P62 FATP Document RI-8-T12 Rev_16 02-21_Q37CapacityPlanRev0d5 8 2" xfId="13234"/>
    <cellStyle name="___LH P62 FATP Document RI-8-T12 Rev_16 02-21_Q37CapacityPlanRev0d5 9" xfId="13235"/>
    <cellStyle name="___LH P62 FATP Document RI-8-T12 Rev_16 02-21_Q37CapacityPlanRev0d5_LH Q22 work book " xfId="13236"/>
    <cellStyle name="___LH P62 FATP Document RI-8-T12 Rev_16 02-21_Q37CapacityPlanRev0d5_LH Q22 work book  2" xfId="13237"/>
    <cellStyle name="___LH P62 FATP Document RI-8-T12 Rev_16 02-21_Q37CapacityPlanRev0d5_LH Q22 work book  2 2" xfId="13238"/>
    <cellStyle name="___LH P62 FATP Document RI-8-T12 Rev_16 02-21_Q37CapacityPlanRev0d5_LH Q22 work book  3" xfId="13239"/>
    <cellStyle name="___LH P62 FATP Document RI-8-T12 Rev_16 02-21_Q37CapacityPlanRev0d5_LH Q22 work book  3 2" xfId="13240"/>
    <cellStyle name="___LH P62 FATP Document RI-8-T12 Rev_16 02-21_Q37CapacityPlanRev0d5_LH Q22 work book  4" xfId="13241"/>
    <cellStyle name="___LH P62 FATP Document RI-8-T12 Rev_16 02-21_Q37CapacityPlanRev0d5_LH Q22 work book  4 2" xfId="13242"/>
    <cellStyle name="___LH P62 FATP Document RI-8-T12 Rev_16 02-21_Q37CapacityPlanRev0d5_LH Q22 work book  5" xfId="13243"/>
    <cellStyle name="___LH P62 FATP Document RI-8-T12 Rev_16 02-21_Q37CapacityPlanRev0d5_LH Q22 work book  5 2" xfId="13244"/>
    <cellStyle name="___LH P62 FATP Document RI-8-T12 Rev_16 02-21_Q37CapacityPlanRev0d5_LH Q22 work book  6" xfId="13245"/>
    <cellStyle name="___LH P62 FATP Document RI-8-T12 Rev_16 02-21_Q37CapacityPlanRev0d5_LH Q22 work book  6 2" xfId="13246"/>
    <cellStyle name="___LH P62 FATP Document RI-8-T12 Rev_16 02-21_Q37CapacityPlanRev0d5_LH Q22 work book  7" xfId="13247"/>
    <cellStyle name="___LH P62 FATP Document RI-8-T12 Rev_16 02-21_Q37CapacityPlanRev0d5_LH Q22 work book  7 2" xfId="13248"/>
    <cellStyle name="___LH P62 FATP Document RI-8-T12 Rev_16 02-21_Q37CapacityPlanRev0d5_LH Q22 work book  8" xfId="13249"/>
    <cellStyle name="___LH P62 FATP Document RI-8-T12 Rev_16 02-21_Q37CapacityPlanRev0d5_LH Q22 work book  8 2" xfId="13250"/>
    <cellStyle name="___LH P62 FATP Document RI-8-T12 Rev_16 02-21_Q37CapacityPlanRev0d5_LH Q22 work book  9" xfId="13251"/>
    <cellStyle name="___LH P62 FATP Document RI-8-T12 Rev_16 02-21_Q37CapacityPlanRev0d5_LH Q77 Readiness v1.4.8" xfId="13252"/>
    <cellStyle name="___LH P62 FATP Document RI-8-T12 Rev_16 02-21_Q37CapacityPlanRev0d5_LH Q77 Readiness v1.4.8 2" xfId="13253"/>
    <cellStyle name="___LH P62 FATP Document RI-8-T12 Rev_16 02-21_Q37CapacityPlanRev0d5_LH Q77 Readiness v1.4.8 2 2" xfId="13254"/>
    <cellStyle name="___LH P62 FATP Document RI-8-T12 Rev_16 02-21_Q37CapacityPlanRev0d5_LH Q77 Readiness v1.4.8 3" xfId="13255"/>
    <cellStyle name="___LH P62 FATP Document RI-8-T12 Rev_16 02-21_Q37CapacityPlanRev0d5_LH Q77 Readiness v1.4.8 3 2" xfId="13256"/>
    <cellStyle name="___LH P62 FATP Document RI-8-T12 Rev_16 02-21_Q37CapacityPlanRev0d5_LH Q77 Readiness v1.4.8 4" xfId="13257"/>
    <cellStyle name="___LH P62 FATP Document RI-8-T12 Rev_16 02-21_Q37CapacityPlanRev0d5_LH Q77 Readiness v1.4.8 4 2" xfId="13258"/>
    <cellStyle name="___LH P62 FATP Document RI-8-T12 Rev_16 02-21_Q37CapacityPlanRev0d5_LH Q77 Readiness v1.4.8 5" xfId="13259"/>
    <cellStyle name="___LH P62 FATP Document RI-8-T12 Rev_16 02-21_Q37CapacityPlanRev0d5_LH Q77 Readiness v1.4.8 5 2" xfId="13260"/>
    <cellStyle name="___LH P62 FATP Document RI-8-T12 Rev_16 02-21_Q37CapacityPlanRev0d5_LH Q77 Readiness v1.4.8 6" xfId="13261"/>
    <cellStyle name="___LH P62 FATP Document RI-8-T12 Rev_16 02-21_Q37CapacityPlanRev0d5_LH Q77 Readiness v1.4.8 6 2" xfId="13262"/>
    <cellStyle name="___LH P62 FATP Document RI-8-T12 Rev_16 02-21_Q37CapacityPlanRev0d5_LH Q77 Readiness v1.4.8 7" xfId="13263"/>
    <cellStyle name="___LH P62 FATP Document RI-8-T12 Rev_16 02-21_Q37CapacityPlanRev0d5_LH Q77 Readiness v1.4.8 7 2" xfId="13264"/>
    <cellStyle name="___LH P62 FATP Document RI-8-T12 Rev_16 02-21_Q37CapacityPlanRev0d5_LH Q77 Readiness v1.4.8 8" xfId="13265"/>
    <cellStyle name="___LH P62 FATP Document RI-8-T12 Rev_16 02-21_Q37CapacityPlanRev0d5_LH Q77 Readiness v1.4.8 8 2" xfId="13266"/>
    <cellStyle name="___LH P62 FATP Document RI-8-T12 Rev_16 02-21_Q37CapacityPlanRev0d5_LH Q77 Readiness v1.4.8 9" xfId="13267"/>
    <cellStyle name="___LH P62 FATP Document RI-8-T12 Rev_16 02-21_Q37CapacityPlanRev0d5_Q37 Budget UPH120_2line Rev1d9" xfId="13268"/>
    <cellStyle name="___LH P62 FATP Document RI-8-T12 Rev_16 02-21_Q37CapacityPlanRev0d5_Q37 Budget UPH120_2line Rev1d9 2" xfId="13269"/>
    <cellStyle name="___LH P62 FATP Document RI-8-T12 Rev_16 02-21_Q37CapacityPlanRev0d5_Q37 Budget UPH120_2line Rev1d9 2 2" xfId="13270"/>
    <cellStyle name="___LH P62 FATP Document RI-8-T12 Rev_16 02-21_Q37CapacityPlanRev0d5_Q37 Budget UPH120_2line Rev1d9 3" xfId="13271"/>
    <cellStyle name="___LH P62 FATP Document RI-8-T12 Rev_16 02-21_Q37CapacityPlanRev0d5_Q37 Budget UPH120_2line Rev1d9 3 2" xfId="13272"/>
    <cellStyle name="___LH P62 FATP Document RI-8-T12 Rev_16 02-21_Q37CapacityPlanRev0d5_Q37 Budget UPH120_2line Rev1d9 4" xfId="13273"/>
    <cellStyle name="___LH P62 FATP Document RI-8-T12 Rev_16 02-21_Q37CapacityPlanRev0d5_Q37 Budget UPH120_2line Rev1d9 4 2" xfId="13274"/>
    <cellStyle name="___LH P62 FATP Document RI-8-T12 Rev_16 02-21_Q37CapacityPlanRev0d5_Q37 Budget UPH120_2line Rev1d9 5" xfId="13275"/>
    <cellStyle name="___LH P62 FATP Document RI-8-T12 Rev_16 02-21_Q37CapacityPlanRev0d5_Q37 Budget UPH120_2line Rev1d9 5 2" xfId="13276"/>
    <cellStyle name="___LH P62 FATP Document RI-8-T12 Rev_16 02-21_Q37CapacityPlanRev0d5_Q37 Budget UPH120_2line Rev1d9 6" xfId="13277"/>
    <cellStyle name="___LH P62 FATP Document RI-8-T12 Rev_16 02-21_Q37CapacityPlanRev0d5_Q37 Budget UPH120_2line Rev1d9 6 2" xfId="13278"/>
    <cellStyle name="___LH P62 FATP Document RI-8-T12 Rev_16 02-21_Q37CapacityPlanRev0d5_Q37 Budget UPH120_2line Rev1d9 7" xfId="13279"/>
    <cellStyle name="___LH P62 FATP Document RI-8-T12 Rev_16 02-21_Q37CapacityPlanRev0d5_Q37 Budget UPH120_2line Rev1d9 7 2" xfId="13280"/>
    <cellStyle name="___LH P62 FATP Document RI-8-T12 Rev_16 02-21_Q37CapacityPlanRev0d5_Q37 Budget UPH120_2line Rev1d9 8" xfId="13281"/>
    <cellStyle name="___LH P62 FATP Document RI-8-T12 Rev_16 02-21_Q37CapacityPlanRev0d5_Q37 Budget UPH120_2line Rev1d9 8 2" xfId="13282"/>
    <cellStyle name="___LH P62 FATP Document RI-8-T12 Rev_16 02-21_Q37CapacityPlanRev0d5_Q37 Budget UPH120_2line Rev1d9 9" xfId="13283"/>
    <cellStyle name="___LH P62 FATP Document RI-8-T12 Rev_16 02-21_Q37CapacityPlanRev0d5_Q37 Budget UPH120_2line Rev1d9_LH Q22 work book " xfId="13284"/>
    <cellStyle name="___LH P62 FATP Document RI-8-T12 Rev_16 02-21_Q37CapacityPlanRev0d5_Q37 Budget UPH120_2line Rev1d9_LH Q22 work book  2" xfId="13285"/>
    <cellStyle name="___LH P62 FATP Document RI-8-T12 Rev_16 02-21_Q37CapacityPlanRev0d5_Q37 Budget UPH120_2line Rev1d9_LH Q22 work book  2 2" xfId="13286"/>
    <cellStyle name="___LH P62 FATP Document RI-8-T12 Rev_16 02-21_Q37CapacityPlanRev0d5_Q37 Budget UPH120_2line Rev1d9_LH Q22 work book  3" xfId="13287"/>
    <cellStyle name="___LH P62 FATP Document RI-8-T12 Rev_16 02-21_Q37CapacityPlanRev0d5_Q37 Budget UPH120_2line Rev1d9_LH Q22 work book  3 2" xfId="13288"/>
    <cellStyle name="___LH P62 FATP Document RI-8-T12 Rev_16 02-21_Q37CapacityPlanRev0d5_Q37 Budget UPH120_2line Rev1d9_LH Q22 work book  4" xfId="13289"/>
    <cellStyle name="___LH P62 FATP Document RI-8-T12 Rev_16 02-21_Q37CapacityPlanRev0d5_Q37 Budget UPH120_2line Rev1d9_LH Q22 work book  4 2" xfId="13290"/>
    <cellStyle name="___LH P62 FATP Document RI-8-T12 Rev_16 02-21_Q37CapacityPlanRev0d5_Q37 Budget UPH120_2line Rev1d9_LH Q22 work book  5" xfId="13291"/>
    <cellStyle name="___LH P62 FATP Document RI-8-T12 Rev_16 02-21_Q37CapacityPlanRev0d5_Q37 Budget UPH120_2line Rev1d9_LH Q22 work book  5 2" xfId="13292"/>
    <cellStyle name="___LH P62 FATP Document RI-8-T12 Rev_16 02-21_Q37CapacityPlanRev0d5_Q37 Budget UPH120_2line Rev1d9_LH Q22 work book  6" xfId="13293"/>
    <cellStyle name="___LH P62 FATP Document RI-8-T12 Rev_16 02-21_Q37CapacityPlanRev0d5_Q37 Budget UPH120_2line Rev1d9_LH Q22 work book  6 2" xfId="13294"/>
    <cellStyle name="___LH P62 FATP Document RI-8-T12 Rev_16 02-21_Q37CapacityPlanRev0d5_Q37 Budget UPH120_2line Rev1d9_LH Q22 work book  7" xfId="13295"/>
    <cellStyle name="___LH P62 FATP Document RI-8-T12 Rev_16 02-21_Q37CapacityPlanRev0d5_Q37 Budget UPH120_2line Rev1d9_LH Q22 work book  7 2" xfId="13296"/>
    <cellStyle name="___LH P62 FATP Document RI-8-T12 Rev_16 02-21_Q37CapacityPlanRev0d5_Q37 Budget UPH120_2line Rev1d9_LH Q22 work book  8" xfId="13297"/>
    <cellStyle name="___LH P62 FATP Document RI-8-T12 Rev_16 02-21_Q37CapacityPlanRev0d5_Q37 Budget UPH120_2line Rev1d9_LH Q22 work book  8 2" xfId="13298"/>
    <cellStyle name="___LH P62 FATP Document RI-8-T12 Rev_16 02-21_Q37CapacityPlanRev0d5_Q37 Budget UPH120_2line Rev1d9_LH Q22 work book  9" xfId="13299"/>
    <cellStyle name="___LH P62 FATP Document RI-8-T12 Rev_16 02-21_Q37CapacityPlanRev0d5_Q37 Budget UPH120_2line Rev1d9_LH Q77 Readiness v1.4.8" xfId="13300"/>
    <cellStyle name="___LH P62 FATP Document RI-8-T12 Rev_16 02-21_Q37CapacityPlanRev0d5_Q37 Budget UPH120_2line Rev1d9_LH Q77 Readiness v1.4.8 2" xfId="13301"/>
    <cellStyle name="___LH P62 FATP Document RI-8-T12 Rev_16 02-21_Q37CapacityPlanRev0d5_Q37 Budget UPH120_2line Rev1d9_LH Q77 Readiness v1.4.8 2 2" xfId="13302"/>
    <cellStyle name="___LH P62 FATP Document RI-8-T12 Rev_16 02-21_Q37CapacityPlanRev0d5_Q37 Budget UPH120_2line Rev1d9_LH Q77 Readiness v1.4.8 3" xfId="13303"/>
    <cellStyle name="___LH P62 FATP Document RI-8-T12 Rev_16 02-21_Q37CapacityPlanRev0d5_Q37 Budget UPH120_2line Rev1d9_LH Q77 Readiness v1.4.8 3 2" xfId="13304"/>
    <cellStyle name="___LH P62 FATP Document RI-8-T12 Rev_16 02-21_Q37CapacityPlanRev0d5_Q37 Budget UPH120_2line Rev1d9_LH Q77 Readiness v1.4.8 4" xfId="13305"/>
    <cellStyle name="___LH P62 FATP Document RI-8-T12 Rev_16 02-21_Q37CapacityPlanRev0d5_Q37 Budget UPH120_2line Rev1d9_LH Q77 Readiness v1.4.8 4 2" xfId="13306"/>
    <cellStyle name="___LH P62 FATP Document RI-8-T12 Rev_16 02-21_Q37CapacityPlanRev0d5_Q37 Budget UPH120_2line Rev1d9_LH Q77 Readiness v1.4.8 5" xfId="13307"/>
    <cellStyle name="___LH P62 FATP Document RI-8-T12 Rev_16 02-21_Q37CapacityPlanRev0d5_Q37 Budget UPH120_2line Rev1d9_LH Q77 Readiness v1.4.8 5 2" xfId="13308"/>
    <cellStyle name="___LH P62 FATP Document RI-8-T12 Rev_16 02-21_Q37CapacityPlanRev0d5_Q37 Budget UPH120_2line Rev1d9_LH Q77 Readiness v1.4.8 6" xfId="13309"/>
    <cellStyle name="___LH P62 FATP Document RI-8-T12 Rev_16 02-21_Q37CapacityPlanRev0d5_Q37 Budget UPH120_2line Rev1d9_LH Q77 Readiness v1.4.8 6 2" xfId="13310"/>
    <cellStyle name="___LH P62 FATP Document RI-8-T12 Rev_16 02-21_Q37CapacityPlanRev0d5_Q37 Budget UPH120_2line Rev1d9_LH Q77 Readiness v1.4.8 7" xfId="13311"/>
    <cellStyle name="___LH P62 FATP Document RI-8-T12 Rev_16 02-21_Q37CapacityPlanRev0d5_Q37 Budget UPH120_2line Rev1d9_LH Q77 Readiness v1.4.8 7 2" xfId="13312"/>
    <cellStyle name="___LH P62 FATP Document RI-8-T12 Rev_16 02-21_Q37CapacityPlanRev0d5_Q37 Budget UPH120_2line Rev1d9_LH Q77 Readiness v1.4.8 8" xfId="13313"/>
    <cellStyle name="___LH P62 FATP Document RI-8-T12 Rev_16 02-21_Q37CapacityPlanRev0d5_Q37 Budget UPH120_2line Rev1d9_LH Q77 Readiness v1.4.8 8 2" xfId="13314"/>
    <cellStyle name="___LH P62 FATP Document RI-8-T12 Rev_16 02-21_Q37CapacityPlanRev0d5_Q37 Budget UPH120_2line Rev1d9_LH Q77 Readiness v1.4.8 9" xfId="13315"/>
    <cellStyle name="___LH P62 FATP Document RI-8-T12 Rev_16 02-21_Q37CapacityPlanRev0d5_Q37 Budget UPH120_2line Rev2d3" xfId="13316"/>
    <cellStyle name="___LH P62 FATP Document RI-8-T12 Rev_16 02-21_Q37CapacityPlanRev0d5_Q37 Budget UPH120_2line Rev2d3 2" xfId="13317"/>
    <cellStyle name="___LH P62 FATP Document RI-8-T12 Rev_16 02-21_Q37CapacityPlanRev0d5_Q37 Budget UPH120_2line Rev2d3 2 2" xfId="13318"/>
    <cellStyle name="___LH P62 FATP Document RI-8-T12 Rev_16 02-21_Q37CapacityPlanRev0d5_Q37 Budget UPH120_2line Rev2d3 3" xfId="13319"/>
    <cellStyle name="___LH P62 FATP Document RI-8-T12 Rev_16 02-21_Q37CapacityPlanRev0d5_Q37 Budget UPH120_2line Rev2d3 3 2" xfId="13320"/>
    <cellStyle name="___LH P62 FATP Document RI-8-T12 Rev_16 02-21_Q37CapacityPlanRev0d5_Q37 Budget UPH120_2line Rev2d3 4" xfId="13321"/>
    <cellStyle name="___LH P62 FATP Document RI-8-T12 Rev_16 02-21_Q37CapacityPlanRev0d5_Q37 Budget UPH120_2line Rev2d3 4 2" xfId="13322"/>
    <cellStyle name="___LH P62 FATP Document RI-8-T12 Rev_16 02-21_Q37CapacityPlanRev0d5_Q37 Budget UPH120_2line Rev2d3 5" xfId="13323"/>
    <cellStyle name="___LH P62 FATP Document RI-8-T12 Rev_16 02-21_Q37CapacityPlanRev0d5_Q37 Budget UPH120_2line Rev2d3 5 2" xfId="13324"/>
    <cellStyle name="___LH P62 FATP Document RI-8-T12 Rev_16 02-21_Q37CapacityPlanRev0d5_Q37 Budget UPH120_2line Rev2d3 6" xfId="13325"/>
    <cellStyle name="___LH P62 FATP Document RI-8-T12 Rev_16 02-21_Q37CapacityPlanRev0d5_Q37 Budget UPH120_2line Rev2d3 6 2" xfId="13326"/>
    <cellStyle name="___LH P62 FATP Document RI-8-T12 Rev_16 02-21_Q37CapacityPlanRev0d5_Q37 Budget UPH120_2line Rev2d3 7" xfId="13327"/>
    <cellStyle name="___LH P62 FATP Document RI-8-T12 Rev_16 02-21_Q37CapacityPlanRev0d5_Q37 Budget UPH120_2line Rev2d3 7 2" xfId="13328"/>
    <cellStyle name="___LH P62 FATP Document RI-8-T12 Rev_16 02-21_Q37CapacityPlanRev0d5_Q37 Budget UPH120_2line Rev2d3 8" xfId="13329"/>
    <cellStyle name="___LH P62 FATP Document RI-8-T12 Rev_16 02-21_Q37CapacityPlanRev0d5_Q37 Budget UPH120_2line Rev2d3 8 2" xfId="13330"/>
    <cellStyle name="___LH P62 FATP Document RI-8-T12 Rev_16 02-21_Q37CapacityPlanRev0d5_Q37 Budget UPH120_2line Rev2d3 9" xfId="13331"/>
    <cellStyle name="___LH P62 FATP Document RI-8-T12 Rev_16 02-21_Q37CapacityPlanRev0d5_Q37 Budget UPH120_2line Rev2d5" xfId="13332"/>
    <cellStyle name="___LH P62 FATP Document RI-8-T12 Rev_16 02-21_Q37CapacityPlanRev0d5_Q37 Budget UPH120_2line Rev2d5 2" xfId="13333"/>
    <cellStyle name="___LH P62 FATP Document RI-8-T12 Rev_16 02-21_Q37CapacityPlanRev0d5_Q37 Budget UPH120_2line Rev2d5 2 2" xfId="13334"/>
    <cellStyle name="___LH P62 FATP Document RI-8-T12 Rev_16 02-21_Q37CapacityPlanRev0d5_Q37 Budget UPH120_2line Rev2d5 3" xfId="13335"/>
    <cellStyle name="___LH P62 FATP Document RI-8-T12 Rev_16 02-21_Q37CapacityPlanRev0d5_Q37 Budget UPH120_2line Rev2d5 3 2" xfId="13336"/>
    <cellStyle name="___LH P62 FATP Document RI-8-T12 Rev_16 02-21_Q37CapacityPlanRev0d5_Q37 Budget UPH120_2line Rev2d5 4" xfId="13337"/>
    <cellStyle name="___LH P62 FATP Document RI-8-T12 Rev_16 02-21_Q37CapacityPlanRev0d5_Q37 Budget UPH120_2line Rev2d5 4 2" xfId="13338"/>
    <cellStyle name="___LH P62 FATP Document RI-8-T12 Rev_16 02-21_Q37CapacityPlanRev0d5_Q37 Budget UPH120_2line Rev2d5 5" xfId="13339"/>
    <cellStyle name="___LH P62 FATP Document RI-8-T12 Rev_16 02-21_Q37CapacityPlanRev0d5_Q37 Budget UPH120_2line Rev2d5 5 2" xfId="13340"/>
    <cellStyle name="___LH P62 FATP Document RI-8-T12 Rev_16 02-21_Q37CapacityPlanRev0d5_Q37 Budget UPH120_2line Rev2d5 6" xfId="13341"/>
    <cellStyle name="___LH P62 FATP Document RI-8-T12 Rev_16 02-21_Q37CapacityPlanRev0d5_Q37 Budget UPH120_2line Rev2d5 6 2" xfId="13342"/>
    <cellStyle name="___LH P62 FATP Document RI-8-T12 Rev_16 02-21_Q37CapacityPlanRev0d5_Q37 Budget UPH120_2line Rev2d5 7" xfId="13343"/>
    <cellStyle name="___LH P62 FATP Document RI-8-T12 Rev_16 02-21_Q37CapacityPlanRev0d5_Q37 Budget UPH120_2line Rev2d5 7 2" xfId="13344"/>
    <cellStyle name="___LH P62 FATP Document RI-8-T12 Rev_16 02-21_Q37CapacityPlanRev0d5_Q37 Budget UPH120_2line Rev2d5 8" xfId="13345"/>
    <cellStyle name="___LH P62 FATP Document RI-8-T12 Rev_16 02-21_Q37CapacityPlanRev0d5_Q37 Budget UPH120_2line Rev2d5 8 2" xfId="13346"/>
    <cellStyle name="___LH P62 FATP Document RI-8-T12 Rev_16 02-21_Q37CapacityPlanRev0d5_Q37 Budget UPH120_2line Rev2d5 9" xfId="13347"/>
    <cellStyle name="___LH P62 FATP Document RI-8-T12 Rev_16 02-21_Q37CapacityPlanRev0d7" xfId="13348"/>
    <cellStyle name="___LH P62 FATP Document RI-8-T12 Rev_16 02-21_Q37CapacityPlanRev0d7 2" xfId="13349"/>
    <cellStyle name="___LH P62 FATP Document RI-8-T12 Rev_16 02-21_Q37CapacityPlanRev0d7 2 2" xfId="13350"/>
    <cellStyle name="___LH P62 FATP Document RI-8-T12 Rev_16 02-21_Q37CapacityPlanRev0d7 3" xfId="13351"/>
    <cellStyle name="___LH P62 FATP Document RI-8-T12 Rev_16 02-21_Q37CapacityPlanRev0d7 3 2" xfId="13352"/>
    <cellStyle name="___LH P62 FATP Document RI-8-T12 Rev_16 02-21_Q37CapacityPlanRev0d7 4" xfId="13353"/>
    <cellStyle name="___LH P62 FATP Document RI-8-T12 Rev_16 02-21_Q37CapacityPlanRev0d7 4 2" xfId="13354"/>
    <cellStyle name="___LH P62 FATP Document RI-8-T12 Rev_16 02-21_Q37CapacityPlanRev0d7 5" xfId="13355"/>
    <cellStyle name="___LH P62 FATP Document RI-8-T12 Rev_16 02-21_Q37CapacityPlanRev0d7 5 2" xfId="13356"/>
    <cellStyle name="___LH P62 FATP Document RI-8-T12 Rev_16 02-21_Q37CapacityPlanRev0d7 6" xfId="13357"/>
    <cellStyle name="___LH P62 FATP Document RI-8-T12 Rev_16 02-21_Q37CapacityPlanRev0d7 6 2" xfId="13358"/>
    <cellStyle name="___LH P62 FATP Document RI-8-T12 Rev_16 02-21_Q37CapacityPlanRev0d7 7" xfId="13359"/>
    <cellStyle name="___LH P62 FATP Document RI-8-T12 Rev_16 02-21_Q37CapacityPlanRev0d7 7 2" xfId="13360"/>
    <cellStyle name="___LH P62 FATP Document RI-8-T12 Rev_16 02-21_Q37CapacityPlanRev0d7 8" xfId="13361"/>
    <cellStyle name="___LH P62 FATP Document RI-8-T12 Rev_16 02-21_Q37CapacityPlanRev0d7 8 2" xfId="13362"/>
    <cellStyle name="___LH P62 FATP Document RI-8-T12 Rev_16 02-21_Q37CapacityPlanRev0d7 9" xfId="13363"/>
    <cellStyle name="___LH P62 FATP Document RI-8-T12 Rev_16 02-21_Q37CapacityPlanRev0d7_LH Q22 work book " xfId="13364"/>
    <cellStyle name="___LH P62 FATP Document RI-8-T12 Rev_16 02-21_Q37CapacityPlanRev0d7_LH Q22 work book  2" xfId="13365"/>
    <cellStyle name="___LH P62 FATP Document RI-8-T12 Rev_16 02-21_Q37CapacityPlanRev0d7_LH Q22 work book  2 2" xfId="13366"/>
    <cellStyle name="___LH P62 FATP Document RI-8-T12 Rev_16 02-21_Q37CapacityPlanRev0d7_LH Q22 work book  3" xfId="13367"/>
    <cellStyle name="___LH P62 FATP Document RI-8-T12 Rev_16 02-21_Q37CapacityPlanRev0d7_LH Q22 work book  3 2" xfId="13368"/>
    <cellStyle name="___LH P62 FATP Document RI-8-T12 Rev_16 02-21_Q37CapacityPlanRev0d7_LH Q22 work book  4" xfId="13369"/>
    <cellStyle name="___LH P62 FATP Document RI-8-T12 Rev_16 02-21_Q37CapacityPlanRev0d7_LH Q22 work book  4 2" xfId="13370"/>
    <cellStyle name="___LH P62 FATP Document RI-8-T12 Rev_16 02-21_Q37CapacityPlanRev0d7_LH Q22 work book  5" xfId="13371"/>
    <cellStyle name="___LH P62 FATP Document RI-8-T12 Rev_16 02-21_Q37CapacityPlanRev0d7_LH Q22 work book  5 2" xfId="13372"/>
    <cellStyle name="___LH P62 FATP Document RI-8-T12 Rev_16 02-21_Q37CapacityPlanRev0d7_LH Q22 work book  6" xfId="13373"/>
    <cellStyle name="___LH P62 FATP Document RI-8-T12 Rev_16 02-21_Q37CapacityPlanRev0d7_LH Q22 work book  6 2" xfId="13374"/>
    <cellStyle name="___LH P62 FATP Document RI-8-T12 Rev_16 02-21_Q37CapacityPlanRev0d7_LH Q22 work book  7" xfId="13375"/>
    <cellStyle name="___LH P62 FATP Document RI-8-T12 Rev_16 02-21_Q37CapacityPlanRev0d7_LH Q22 work book  7 2" xfId="13376"/>
    <cellStyle name="___LH P62 FATP Document RI-8-T12 Rev_16 02-21_Q37CapacityPlanRev0d7_LH Q22 work book  8" xfId="13377"/>
    <cellStyle name="___LH P62 FATP Document RI-8-T12 Rev_16 02-21_Q37CapacityPlanRev0d7_LH Q22 work book  8 2" xfId="13378"/>
    <cellStyle name="___LH P62 FATP Document RI-8-T12 Rev_16 02-21_Q37CapacityPlanRev0d7_LH Q22 work book  9" xfId="13379"/>
    <cellStyle name="___LH P62 FATP Document RI-8-T12 Rev_16 02-21_Q37CapacityPlanRev0d7_LH Q77 Readiness v1.4.8" xfId="13380"/>
    <cellStyle name="___LH P62 FATP Document RI-8-T12 Rev_16 02-21_Q37CapacityPlanRev0d7_LH Q77 Readiness v1.4.8 2" xfId="13381"/>
    <cellStyle name="___LH P62 FATP Document RI-8-T12 Rev_16 02-21_Q37CapacityPlanRev0d7_LH Q77 Readiness v1.4.8 2 2" xfId="13382"/>
    <cellStyle name="___LH P62 FATP Document RI-8-T12 Rev_16 02-21_Q37CapacityPlanRev0d7_LH Q77 Readiness v1.4.8 3" xfId="13383"/>
    <cellStyle name="___LH P62 FATP Document RI-8-T12 Rev_16 02-21_Q37CapacityPlanRev0d7_LH Q77 Readiness v1.4.8 3 2" xfId="13384"/>
    <cellStyle name="___LH P62 FATP Document RI-8-T12 Rev_16 02-21_Q37CapacityPlanRev0d7_LH Q77 Readiness v1.4.8 4" xfId="13385"/>
    <cellStyle name="___LH P62 FATP Document RI-8-T12 Rev_16 02-21_Q37CapacityPlanRev0d7_LH Q77 Readiness v1.4.8 4 2" xfId="13386"/>
    <cellStyle name="___LH P62 FATP Document RI-8-T12 Rev_16 02-21_Q37CapacityPlanRev0d7_LH Q77 Readiness v1.4.8 5" xfId="13387"/>
    <cellStyle name="___LH P62 FATP Document RI-8-T12 Rev_16 02-21_Q37CapacityPlanRev0d7_LH Q77 Readiness v1.4.8 5 2" xfId="13388"/>
    <cellStyle name="___LH P62 FATP Document RI-8-T12 Rev_16 02-21_Q37CapacityPlanRev0d7_LH Q77 Readiness v1.4.8 6" xfId="13389"/>
    <cellStyle name="___LH P62 FATP Document RI-8-T12 Rev_16 02-21_Q37CapacityPlanRev0d7_LH Q77 Readiness v1.4.8 6 2" xfId="13390"/>
    <cellStyle name="___LH P62 FATP Document RI-8-T12 Rev_16 02-21_Q37CapacityPlanRev0d7_LH Q77 Readiness v1.4.8 7" xfId="13391"/>
    <cellStyle name="___LH P62 FATP Document RI-8-T12 Rev_16 02-21_Q37CapacityPlanRev0d7_LH Q77 Readiness v1.4.8 7 2" xfId="13392"/>
    <cellStyle name="___LH P62 FATP Document RI-8-T12 Rev_16 02-21_Q37CapacityPlanRev0d7_LH Q77 Readiness v1.4.8 8" xfId="13393"/>
    <cellStyle name="___LH P62 FATP Document RI-8-T12 Rev_16 02-21_Q37CapacityPlanRev0d7_LH Q77 Readiness v1.4.8 8 2" xfId="13394"/>
    <cellStyle name="___LH P62 FATP Document RI-8-T12 Rev_16 02-21_Q37CapacityPlanRev0d7_LH Q77 Readiness v1.4.8 9" xfId="13395"/>
    <cellStyle name="___LH P62 FATP Document RI-8-T12 Rev_16 02-21_Q37CapacityPlanRev0d7_Q37 Budget UPH120_2line Rev1d9" xfId="13396"/>
    <cellStyle name="___LH P62 FATP Document RI-8-T12 Rev_16 02-21_Q37CapacityPlanRev0d7_Q37 Budget UPH120_2line Rev1d9 2" xfId="13397"/>
    <cellStyle name="___LH P62 FATP Document RI-8-T12 Rev_16 02-21_Q37CapacityPlanRev0d7_Q37 Budget UPH120_2line Rev1d9 2 2" xfId="13398"/>
    <cellStyle name="___LH P62 FATP Document RI-8-T12 Rev_16 02-21_Q37CapacityPlanRev0d7_Q37 Budget UPH120_2line Rev1d9 3" xfId="13399"/>
    <cellStyle name="___LH P62 FATP Document RI-8-T12 Rev_16 02-21_Q37CapacityPlanRev0d7_Q37 Budget UPH120_2line Rev1d9 3 2" xfId="13400"/>
    <cellStyle name="___LH P62 FATP Document RI-8-T12 Rev_16 02-21_Q37CapacityPlanRev0d7_Q37 Budget UPH120_2line Rev1d9 4" xfId="13401"/>
    <cellStyle name="___LH P62 FATP Document RI-8-T12 Rev_16 02-21_Q37CapacityPlanRev0d7_Q37 Budget UPH120_2line Rev1d9 4 2" xfId="13402"/>
    <cellStyle name="___LH P62 FATP Document RI-8-T12 Rev_16 02-21_Q37CapacityPlanRev0d7_Q37 Budget UPH120_2line Rev1d9 5" xfId="13403"/>
    <cellStyle name="___LH P62 FATP Document RI-8-T12 Rev_16 02-21_Q37CapacityPlanRev0d7_Q37 Budget UPH120_2line Rev1d9 5 2" xfId="13404"/>
    <cellStyle name="___LH P62 FATP Document RI-8-T12 Rev_16 02-21_Q37CapacityPlanRev0d7_Q37 Budget UPH120_2line Rev1d9 6" xfId="13405"/>
    <cellStyle name="___LH P62 FATP Document RI-8-T12 Rev_16 02-21_Q37CapacityPlanRev0d7_Q37 Budget UPH120_2line Rev1d9 6 2" xfId="13406"/>
    <cellStyle name="___LH P62 FATP Document RI-8-T12 Rev_16 02-21_Q37CapacityPlanRev0d7_Q37 Budget UPH120_2line Rev1d9 7" xfId="13407"/>
    <cellStyle name="___LH P62 FATP Document RI-8-T12 Rev_16 02-21_Q37CapacityPlanRev0d7_Q37 Budget UPH120_2line Rev1d9 7 2" xfId="13408"/>
    <cellStyle name="___LH P62 FATP Document RI-8-T12 Rev_16 02-21_Q37CapacityPlanRev0d7_Q37 Budget UPH120_2line Rev1d9 8" xfId="13409"/>
    <cellStyle name="___LH P62 FATP Document RI-8-T12 Rev_16 02-21_Q37CapacityPlanRev0d7_Q37 Budget UPH120_2line Rev1d9 8 2" xfId="13410"/>
    <cellStyle name="___LH P62 FATP Document RI-8-T12 Rev_16 02-21_Q37CapacityPlanRev0d7_Q37 Budget UPH120_2line Rev1d9 9" xfId="13411"/>
    <cellStyle name="___LH P62 FATP Document RI-8-T12 Rev_16 02-21_Q37CapacityPlanRev0d7_Q37 Budget UPH120_2line Rev1d9_LH Q22 work book " xfId="13412"/>
    <cellStyle name="___LH P62 FATP Document RI-8-T12 Rev_16 02-21_Q37CapacityPlanRev0d7_Q37 Budget UPH120_2line Rev1d9_LH Q22 work book  2" xfId="13413"/>
    <cellStyle name="___LH P62 FATP Document RI-8-T12 Rev_16 02-21_Q37CapacityPlanRev0d7_Q37 Budget UPH120_2line Rev1d9_LH Q22 work book  2 2" xfId="13414"/>
    <cellStyle name="___LH P62 FATP Document RI-8-T12 Rev_16 02-21_Q37CapacityPlanRev0d7_Q37 Budget UPH120_2line Rev1d9_LH Q22 work book  3" xfId="13415"/>
    <cellStyle name="___LH P62 FATP Document RI-8-T12 Rev_16 02-21_Q37CapacityPlanRev0d7_Q37 Budget UPH120_2line Rev1d9_LH Q22 work book  3 2" xfId="13416"/>
    <cellStyle name="___LH P62 FATP Document RI-8-T12 Rev_16 02-21_Q37CapacityPlanRev0d7_Q37 Budget UPH120_2line Rev1d9_LH Q22 work book  4" xfId="13417"/>
    <cellStyle name="___LH P62 FATP Document RI-8-T12 Rev_16 02-21_Q37CapacityPlanRev0d7_Q37 Budget UPH120_2line Rev1d9_LH Q22 work book  4 2" xfId="13418"/>
    <cellStyle name="___LH P62 FATP Document RI-8-T12 Rev_16 02-21_Q37CapacityPlanRev0d7_Q37 Budget UPH120_2line Rev1d9_LH Q22 work book  5" xfId="13419"/>
    <cellStyle name="___LH P62 FATP Document RI-8-T12 Rev_16 02-21_Q37CapacityPlanRev0d7_Q37 Budget UPH120_2line Rev1d9_LH Q22 work book  5 2" xfId="13420"/>
    <cellStyle name="___LH P62 FATP Document RI-8-T12 Rev_16 02-21_Q37CapacityPlanRev0d7_Q37 Budget UPH120_2line Rev1d9_LH Q22 work book  6" xfId="13421"/>
    <cellStyle name="___LH P62 FATP Document RI-8-T12 Rev_16 02-21_Q37CapacityPlanRev0d7_Q37 Budget UPH120_2line Rev1d9_LH Q22 work book  6 2" xfId="13422"/>
    <cellStyle name="___LH P62 FATP Document RI-8-T12 Rev_16 02-21_Q37CapacityPlanRev0d7_Q37 Budget UPH120_2line Rev1d9_LH Q22 work book  7" xfId="13423"/>
    <cellStyle name="___LH P62 FATP Document RI-8-T12 Rev_16 02-21_Q37CapacityPlanRev0d7_Q37 Budget UPH120_2line Rev1d9_LH Q22 work book  7 2" xfId="13424"/>
    <cellStyle name="___LH P62 FATP Document RI-8-T12 Rev_16 02-21_Q37CapacityPlanRev0d7_Q37 Budget UPH120_2line Rev1d9_LH Q22 work book  8" xfId="13425"/>
    <cellStyle name="___LH P62 FATP Document RI-8-T12 Rev_16 02-21_Q37CapacityPlanRev0d7_Q37 Budget UPH120_2line Rev1d9_LH Q22 work book  8 2" xfId="13426"/>
    <cellStyle name="___LH P62 FATP Document RI-8-T12 Rev_16 02-21_Q37CapacityPlanRev0d7_Q37 Budget UPH120_2line Rev1d9_LH Q22 work book  9" xfId="13427"/>
    <cellStyle name="___LH P62 FATP Document RI-8-T12 Rev_16 02-21_Q37CapacityPlanRev0d7_Q37 Budget UPH120_2line Rev1d9_LH Q77 Readiness v1.4.8" xfId="13428"/>
    <cellStyle name="___LH P62 FATP Document RI-8-T12 Rev_16 02-21_Q37CapacityPlanRev0d7_Q37 Budget UPH120_2line Rev1d9_LH Q77 Readiness v1.4.8 2" xfId="13429"/>
    <cellStyle name="___LH P62 FATP Document RI-8-T12 Rev_16 02-21_Q37CapacityPlanRev0d7_Q37 Budget UPH120_2line Rev1d9_LH Q77 Readiness v1.4.8 2 2" xfId="13430"/>
    <cellStyle name="___LH P62 FATP Document RI-8-T12 Rev_16 02-21_Q37CapacityPlanRev0d7_Q37 Budget UPH120_2line Rev1d9_LH Q77 Readiness v1.4.8 3" xfId="13431"/>
    <cellStyle name="___LH P62 FATP Document RI-8-T12 Rev_16 02-21_Q37CapacityPlanRev0d7_Q37 Budget UPH120_2line Rev1d9_LH Q77 Readiness v1.4.8 3 2" xfId="13432"/>
    <cellStyle name="___LH P62 FATP Document RI-8-T12 Rev_16 02-21_Q37CapacityPlanRev0d7_Q37 Budget UPH120_2line Rev1d9_LH Q77 Readiness v1.4.8 4" xfId="13433"/>
    <cellStyle name="___LH P62 FATP Document RI-8-T12 Rev_16 02-21_Q37CapacityPlanRev0d7_Q37 Budget UPH120_2line Rev1d9_LH Q77 Readiness v1.4.8 4 2" xfId="13434"/>
    <cellStyle name="___LH P62 FATP Document RI-8-T12 Rev_16 02-21_Q37CapacityPlanRev0d7_Q37 Budget UPH120_2line Rev1d9_LH Q77 Readiness v1.4.8 5" xfId="13435"/>
    <cellStyle name="___LH P62 FATP Document RI-8-T12 Rev_16 02-21_Q37CapacityPlanRev0d7_Q37 Budget UPH120_2line Rev1d9_LH Q77 Readiness v1.4.8 5 2" xfId="13436"/>
    <cellStyle name="___LH P62 FATP Document RI-8-T12 Rev_16 02-21_Q37CapacityPlanRev0d7_Q37 Budget UPH120_2line Rev1d9_LH Q77 Readiness v1.4.8 6" xfId="13437"/>
    <cellStyle name="___LH P62 FATP Document RI-8-T12 Rev_16 02-21_Q37CapacityPlanRev0d7_Q37 Budget UPH120_2line Rev1d9_LH Q77 Readiness v1.4.8 6 2" xfId="13438"/>
    <cellStyle name="___LH P62 FATP Document RI-8-T12 Rev_16 02-21_Q37CapacityPlanRev0d7_Q37 Budget UPH120_2line Rev1d9_LH Q77 Readiness v1.4.8 7" xfId="13439"/>
    <cellStyle name="___LH P62 FATP Document RI-8-T12 Rev_16 02-21_Q37CapacityPlanRev0d7_Q37 Budget UPH120_2line Rev1d9_LH Q77 Readiness v1.4.8 7 2" xfId="13440"/>
    <cellStyle name="___LH P62 FATP Document RI-8-T12 Rev_16 02-21_Q37CapacityPlanRev0d7_Q37 Budget UPH120_2line Rev1d9_LH Q77 Readiness v1.4.8 8" xfId="13441"/>
    <cellStyle name="___LH P62 FATP Document RI-8-T12 Rev_16 02-21_Q37CapacityPlanRev0d7_Q37 Budget UPH120_2line Rev1d9_LH Q77 Readiness v1.4.8 8 2" xfId="13442"/>
    <cellStyle name="___LH P62 FATP Document RI-8-T12 Rev_16 02-21_Q37CapacityPlanRev0d7_Q37 Budget UPH120_2line Rev1d9_LH Q77 Readiness v1.4.8 9" xfId="13443"/>
    <cellStyle name="___LH P62 FATP Document RI-8-T12 Rev_16 02-21_Q37CapacityPlanRev0d7_Q37 Budget UPH120_2line Rev2d3" xfId="13444"/>
    <cellStyle name="___LH P62 FATP Document RI-8-T12 Rev_16 02-21_Q37CapacityPlanRev0d7_Q37 Budget UPH120_2line Rev2d3 2" xfId="13445"/>
    <cellStyle name="___LH P62 FATP Document RI-8-T12 Rev_16 02-21_Q37CapacityPlanRev0d7_Q37 Budget UPH120_2line Rev2d3 2 2" xfId="13446"/>
    <cellStyle name="___LH P62 FATP Document RI-8-T12 Rev_16 02-21_Q37CapacityPlanRev0d7_Q37 Budget UPH120_2line Rev2d3 3" xfId="13447"/>
    <cellStyle name="___LH P62 FATP Document RI-8-T12 Rev_16 02-21_Q37CapacityPlanRev0d7_Q37 Budget UPH120_2line Rev2d3 3 2" xfId="13448"/>
    <cellStyle name="___LH P62 FATP Document RI-8-T12 Rev_16 02-21_Q37CapacityPlanRev0d7_Q37 Budget UPH120_2line Rev2d3 4" xfId="13449"/>
    <cellStyle name="___LH P62 FATP Document RI-8-T12 Rev_16 02-21_Q37CapacityPlanRev0d7_Q37 Budget UPH120_2line Rev2d3 4 2" xfId="13450"/>
    <cellStyle name="___LH P62 FATP Document RI-8-T12 Rev_16 02-21_Q37CapacityPlanRev0d7_Q37 Budget UPH120_2line Rev2d3 5" xfId="13451"/>
    <cellStyle name="___LH P62 FATP Document RI-8-T12 Rev_16 02-21_Q37CapacityPlanRev0d7_Q37 Budget UPH120_2line Rev2d3 5 2" xfId="13452"/>
    <cellStyle name="___LH P62 FATP Document RI-8-T12 Rev_16 02-21_Q37CapacityPlanRev0d7_Q37 Budget UPH120_2line Rev2d3 6" xfId="13453"/>
    <cellStyle name="___LH P62 FATP Document RI-8-T12 Rev_16 02-21_Q37CapacityPlanRev0d7_Q37 Budget UPH120_2line Rev2d3 6 2" xfId="13454"/>
    <cellStyle name="___LH P62 FATP Document RI-8-T12 Rev_16 02-21_Q37CapacityPlanRev0d7_Q37 Budget UPH120_2line Rev2d3 7" xfId="13455"/>
    <cellStyle name="___LH P62 FATP Document RI-8-T12 Rev_16 02-21_Q37CapacityPlanRev0d7_Q37 Budget UPH120_2line Rev2d3 7 2" xfId="13456"/>
    <cellStyle name="___LH P62 FATP Document RI-8-T12 Rev_16 02-21_Q37CapacityPlanRev0d7_Q37 Budget UPH120_2line Rev2d3 8" xfId="13457"/>
    <cellStyle name="___LH P62 FATP Document RI-8-T12 Rev_16 02-21_Q37CapacityPlanRev0d7_Q37 Budget UPH120_2line Rev2d3 8 2" xfId="13458"/>
    <cellStyle name="___LH P62 FATP Document RI-8-T12 Rev_16 02-21_Q37CapacityPlanRev0d7_Q37 Budget UPH120_2line Rev2d3 9" xfId="13459"/>
    <cellStyle name="___LH P62 FATP Document RI-8-T12 Rev_16 02-21_Q37CapacityPlanRev0d7_Q37 Budget UPH120_2line Rev2d5" xfId="13460"/>
    <cellStyle name="___LH P62 FATP Document RI-8-T12 Rev_16 02-21_Q37CapacityPlanRev0d7_Q37 Budget UPH120_2line Rev2d5 2" xfId="13461"/>
    <cellStyle name="___LH P62 FATP Document RI-8-T12 Rev_16 02-21_Q37CapacityPlanRev0d7_Q37 Budget UPH120_2line Rev2d5 2 2" xfId="13462"/>
    <cellStyle name="___LH P62 FATP Document RI-8-T12 Rev_16 02-21_Q37CapacityPlanRev0d7_Q37 Budget UPH120_2line Rev2d5 3" xfId="13463"/>
    <cellStyle name="___LH P62 FATP Document RI-8-T12 Rev_16 02-21_Q37CapacityPlanRev0d7_Q37 Budget UPH120_2line Rev2d5 3 2" xfId="13464"/>
    <cellStyle name="___LH P62 FATP Document RI-8-T12 Rev_16 02-21_Q37CapacityPlanRev0d7_Q37 Budget UPH120_2line Rev2d5 4" xfId="13465"/>
    <cellStyle name="___LH P62 FATP Document RI-8-T12 Rev_16 02-21_Q37CapacityPlanRev0d7_Q37 Budget UPH120_2line Rev2d5 4 2" xfId="13466"/>
    <cellStyle name="___LH P62 FATP Document RI-8-T12 Rev_16 02-21_Q37CapacityPlanRev0d7_Q37 Budget UPH120_2line Rev2d5 5" xfId="13467"/>
    <cellStyle name="___LH P62 FATP Document RI-8-T12 Rev_16 02-21_Q37CapacityPlanRev0d7_Q37 Budget UPH120_2line Rev2d5 5 2" xfId="13468"/>
    <cellStyle name="___LH P62 FATP Document RI-8-T12 Rev_16 02-21_Q37CapacityPlanRev0d7_Q37 Budget UPH120_2line Rev2d5 6" xfId="13469"/>
    <cellStyle name="___LH P62 FATP Document RI-8-T12 Rev_16 02-21_Q37CapacityPlanRev0d7_Q37 Budget UPH120_2line Rev2d5 6 2" xfId="13470"/>
    <cellStyle name="___LH P62 FATP Document RI-8-T12 Rev_16 02-21_Q37CapacityPlanRev0d7_Q37 Budget UPH120_2line Rev2d5 7" xfId="13471"/>
    <cellStyle name="___LH P62 FATP Document RI-8-T12 Rev_16 02-21_Q37CapacityPlanRev0d7_Q37 Budget UPH120_2line Rev2d5 7 2" xfId="13472"/>
    <cellStyle name="___LH P62 FATP Document RI-8-T12 Rev_16 02-21_Q37CapacityPlanRev0d7_Q37 Budget UPH120_2line Rev2d5 8" xfId="13473"/>
    <cellStyle name="___LH P62 FATP Document RI-8-T12 Rev_16 02-21_Q37CapacityPlanRev0d7_Q37 Budget UPH120_2line Rev2d5 8 2" xfId="13474"/>
    <cellStyle name="___LH P62 FATP Document RI-8-T12 Rev_16 02-21_Q37CapacityPlanRev0d7_Q37 Budget UPH120_2line Rev2d5 9" xfId="13475"/>
    <cellStyle name="___LH P62 FATP Document RI-8-T12 Rev_16 02-21_Q37EFList_UPH180_Rev02" xfId="13476"/>
    <cellStyle name="___LH P62 FATP Document RI-8-T12 Rev_16 02-21_Q37EFList_UPH180_Rev02 2" xfId="13477"/>
    <cellStyle name="___LH P62 FATP Document RI-8-T12 Rev_16 02-21_Q37EFList_UPH180_Rev02 2 2" xfId="13478"/>
    <cellStyle name="___LH P62 FATP Document RI-8-T12 Rev_16 02-21_Q37EFList_UPH180_Rev02 3" xfId="13479"/>
    <cellStyle name="___LH P62 FATP Document RI-8-T12 Rev_16 02-21_Q37EFList_UPH180_Rev02 3 2" xfId="13480"/>
    <cellStyle name="___LH P62 FATP Document RI-8-T12 Rev_16 02-21_Q37EFList_UPH180_Rev02 4" xfId="13481"/>
    <cellStyle name="___LH P62 FATP Document RI-8-T12 Rev_16 02-21_Q37EFList_UPH180_Rev02 4 2" xfId="13482"/>
    <cellStyle name="___LH P62 FATP Document RI-8-T12 Rev_16 02-21_Q37EFList_UPH180_Rev02 5" xfId="13483"/>
    <cellStyle name="___LH P62 FATP Document RI-8-T12 Rev_16 02-21_Q37EFList_UPH180_Rev02 5 2" xfId="13484"/>
    <cellStyle name="___LH P62 FATP Document RI-8-T12 Rev_16 02-21_Q37EFList_UPH180_Rev02 6" xfId="13485"/>
    <cellStyle name="___LH P62 FATP Document RI-8-T12 Rev_16 02-21_Q37EFList_UPH180_Rev02 6 2" xfId="13486"/>
    <cellStyle name="___LH P62 FATP Document RI-8-T12 Rev_16 02-21_Q37EFList_UPH180_Rev02 7" xfId="13487"/>
    <cellStyle name="___LH P62 FATP Document RI-8-T12 Rev_16 02-21_Q37EFList_UPH180_Rev02 7 2" xfId="13488"/>
    <cellStyle name="___LH P62 FATP Document RI-8-T12 Rev_16 02-21_Q37EFList_UPH180_Rev02 8" xfId="13489"/>
    <cellStyle name="___LH P62 FATP Document RI-8-T12 Rev_16 02-21_Q37EFList_UPH180_Rev02 8 2" xfId="13490"/>
    <cellStyle name="___LH P62 FATP Document RI-8-T12 Rev_16 02-21_Q37EFList_UPH180_Rev02 9" xfId="13491"/>
    <cellStyle name="___LH P62 FATP Document RI-8-T12 Rev_16 02-21_Q37EFList_UPH180_Rev02_LH Q22 work book " xfId="13492"/>
    <cellStyle name="___LH P62 FATP Document RI-8-T12 Rev_16 02-21_Q37EFList_UPH180_Rev02_LH Q22 work book  2" xfId="13493"/>
    <cellStyle name="___LH P62 FATP Document RI-8-T12 Rev_16 02-21_Q37EFList_UPH180_Rev02_LH Q22 work book  2 2" xfId="13494"/>
    <cellStyle name="___LH P62 FATP Document RI-8-T12 Rev_16 02-21_Q37EFList_UPH180_Rev02_LH Q22 work book  3" xfId="13495"/>
    <cellStyle name="___LH P62 FATP Document RI-8-T12 Rev_16 02-21_Q37EFList_UPH180_Rev02_LH Q22 work book  3 2" xfId="13496"/>
    <cellStyle name="___LH P62 FATP Document RI-8-T12 Rev_16 02-21_Q37EFList_UPH180_Rev02_LH Q22 work book  4" xfId="13497"/>
    <cellStyle name="___LH P62 FATP Document RI-8-T12 Rev_16 02-21_Q37EFList_UPH180_Rev02_LH Q22 work book  4 2" xfId="13498"/>
    <cellStyle name="___LH P62 FATP Document RI-8-T12 Rev_16 02-21_Q37EFList_UPH180_Rev02_LH Q22 work book  5" xfId="13499"/>
    <cellStyle name="___LH P62 FATP Document RI-8-T12 Rev_16 02-21_Q37EFList_UPH180_Rev02_LH Q22 work book  5 2" xfId="13500"/>
    <cellStyle name="___LH P62 FATP Document RI-8-T12 Rev_16 02-21_Q37EFList_UPH180_Rev02_LH Q22 work book  6" xfId="13501"/>
    <cellStyle name="___LH P62 FATP Document RI-8-T12 Rev_16 02-21_Q37EFList_UPH180_Rev02_LH Q22 work book  6 2" xfId="13502"/>
    <cellStyle name="___LH P62 FATP Document RI-8-T12 Rev_16 02-21_Q37EFList_UPH180_Rev02_LH Q22 work book  7" xfId="13503"/>
    <cellStyle name="___LH P62 FATP Document RI-8-T12 Rev_16 02-21_Q37EFList_UPH180_Rev02_LH Q22 work book  7 2" xfId="13504"/>
    <cellStyle name="___LH P62 FATP Document RI-8-T12 Rev_16 02-21_Q37EFList_UPH180_Rev02_LH Q22 work book  8" xfId="13505"/>
    <cellStyle name="___LH P62 FATP Document RI-8-T12 Rev_16 02-21_Q37EFList_UPH180_Rev02_LH Q22 work book  8 2" xfId="13506"/>
    <cellStyle name="___LH P62 FATP Document RI-8-T12 Rev_16 02-21_Q37EFList_UPH180_Rev02_LH Q22 work book  9" xfId="13507"/>
    <cellStyle name="___LH P62 FATP Document RI-8-T12 Rev_16 02-21_Q37EFList_UPH180_Rev02_LH Q77 Readiness v1.4.8" xfId="13508"/>
    <cellStyle name="___LH P62 FATP Document RI-8-T12 Rev_16 02-21_Q37EFList_UPH180_Rev02_LH Q77 Readiness v1.4.8 2" xfId="13509"/>
    <cellStyle name="___LH P62 FATP Document RI-8-T12 Rev_16 02-21_Q37EFList_UPH180_Rev02_LH Q77 Readiness v1.4.8 2 2" xfId="13510"/>
    <cellStyle name="___LH P62 FATP Document RI-8-T12 Rev_16 02-21_Q37EFList_UPH180_Rev02_LH Q77 Readiness v1.4.8 3" xfId="13511"/>
    <cellStyle name="___LH P62 FATP Document RI-8-T12 Rev_16 02-21_Q37EFList_UPH180_Rev02_LH Q77 Readiness v1.4.8 3 2" xfId="13512"/>
    <cellStyle name="___LH P62 FATP Document RI-8-T12 Rev_16 02-21_Q37EFList_UPH180_Rev02_LH Q77 Readiness v1.4.8 4" xfId="13513"/>
    <cellStyle name="___LH P62 FATP Document RI-8-T12 Rev_16 02-21_Q37EFList_UPH180_Rev02_LH Q77 Readiness v1.4.8 4 2" xfId="13514"/>
    <cellStyle name="___LH P62 FATP Document RI-8-T12 Rev_16 02-21_Q37EFList_UPH180_Rev02_LH Q77 Readiness v1.4.8 5" xfId="13515"/>
    <cellStyle name="___LH P62 FATP Document RI-8-T12 Rev_16 02-21_Q37EFList_UPH180_Rev02_LH Q77 Readiness v1.4.8 5 2" xfId="13516"/>
    <cellStyle name="___LH P62 FATP Document RI-8-T12 Rev_16 02-21_Q37EFList_UPH180_Rev02_LH Q77 Readiness v1.4.8 6" xfId="13517"/>
    <cellStyle name="___LH P62 FATP Document RI-8-T12 Rev_16 02-21_Q37EFList_UPH180_Rev02_LH Q77 Readiness v1.4.8 6 2" xfId="13518"/>
    <cellStyle name="___LH P62 FATP Document RI-8-T12 Rev_16 02-21_Q37EFList_UPH180_Rev02_LH Q77 Readiness v1.4.8 7" xfId="13519"/>
    <cellStyle name="___LH P62 FATP Document RI-8-T12 Rev_16 02-21_Q37EFList_UPH180_Rev02_LH Q77 Readiness v1.4.8 7 2" xfId="13520"/>
    <cellStyle name="___LH P62 FATP Document RI-8-T12 Rev_16 02-21_Q37EFList_UPH180_Rev02_LH Q77 Readiness v1.4.8 8" xfId="13521"/>
    <cellStyle name="___LH P62 FATP Document RI-8-T12 Rev_16 02-21_Q37EFList_UPH180_Rev02_LH Q77 Readiness v1.4.8 8 2" xfId="13522"/>
    <cellStyle name="___LH P62 FATP Document RI-8-T12 Rev_16 02-21_Q37EFList_UPH180_Rev02_LH Q77 Readiness v1.4.8 9" xfId="13523"/>
    <cellStyle name="___LH P62 FATP Document RI-8-T12 Rev_16 02-21_Q37EFList_UPH180_Rev02_Q37 Budget UPH120_2line Rev1d9" xfId="13524"/>
    <cellStyle name="___LH P62 FATP Document RI-8-T12 Rev_16 02-21_Q37EFList_UPH180_Rev02_Q37 Budget UPH120_2line Rev1d9 2" xfId="13525"/>
    <cellStyle name="___LH P62 FATP Document RI-8-T12 Rev_16 02-21_Q37EFList_UPH180_Rev02_Q37 Budget UPH120_2line Rev1d9 2 2" xfId="13526"/>
    <cellStyle name="___LH P62 FATP Document RI-8-T12 Rev_16 02-21_Q37EFList_UPH180_Rev02_Q37 Budget UPH120_2line Rev1d9 3" xfId="13527"/>
    <cellStyle name="___LH P62 FATP Document RI-8-T12 Rev_16 02-21_Q37EFList_UPH180_Rev02_Q37 Budget UPH120_2line Rev1d9 3 2" xfId="13528"/>
    <cellStyle name="___LH P62 FATP Document RI-8-T12 Rev_16 02-21_Q37EFList_UPH180_Rev02_Q37 Budget UPH120_2line Rev1d9 4" xfId="13529"/>
    <cellStyle name="___LH P62 FATP Document RI-8-T12 Rev_16 02-21_Q37EFList_UPH180_Rev02_Q37 Budget UPH120_2line Rev1d9 4 2" xfId="13530"/>
    <cellStyle name="___LH P62 FATP Document RI-8-T12 Rev_16 02-21_Q37EFList_UPH180_Rev02_Q37 Budget UPH120_2line Rev1d9 5" xfId="13531"/>
    <cellStyle name="___LH P62 FATP Document RI-8-T12 Rev_16 02-21_Q37EFList_UPH180_Rev02_Q37 Budget UPH120_2line Rev1d9 5 2" xfId="13532"/>
    <cellStyle name="___LH P62 FATP Document RI-8-T12 Rev_16 02-21_Q37EFList_UPH180_Rev02_Q37 Budget UPH120_2line Rev1d9 6" xfId="13533"/>
    <cellStyle name="___LH P62 FATP Document RI-8-T12 Rev_16 02-21_Q37EFList_UPH180_Rev02_Q37 Budget UPH120_2line Rev1d9 6 2" xfId="13534"/>
    <cellStyle name="___LH P62 FATP Document RI-8-T12 Rev_16 02-21_Q37EFList_UPH180_Rev02_Q37 Budget UPH120_2line Rev1d9 7" xfId="13535"/>
    <cellStyle name="___LH P62 FATP Document RI-8-T12 Rev_16 02-21_Q37EFList_UPH180_Rev02_Q37 Budget UPH120_2line Rev1d9 7 2" xfId="13536"/>
    <cellStyle name="___LH P62 FATP Document RI-8-T12 Rev_16 02-21_Q37EFList_UPH180_Rev02_Q37 Budget UPH120_2line Rev1d9 8" xfId="13537"/>
    <cellStyle name="___LH P62 FATP Document RI-8-T12 Rev_16 02-21_Q37EFList_UPH180_Rev02_Q37 Budget UPH120_2line Rev1d9 8 2" xfId="13538"/>
    <cellStyle name="___LH P62 FATP Document RI-8-T12 Rev_16 02-21_Q37EFList_UPH180_Rev02_Q37 Budget UPH120_2line Rev1d9 9" xfId="13539"/>
    <cellStyle name="___LH P62 FATP Document RI-8-T12 Rev_16 02-21_Q37EFList_UPH180_Rev02_Q37 Budget UPH120_2line Rev1d9_LH Q22 work book " xfId="13540"/>
    <cellStyle name="___LH P62 FATP Document RI-8-T12 Rev_16 02-21_Q37EFList_UPH180_Rev02_Q37 Budget UPH120_2line Rev1d9_LH Q22 work book  2" xfId="13541"/>
    <cellStyle name="___LH P62 FATP Document RI-8-T12 Rev_16 02-21_Q37EFList_UPH180_Rev02_Q37 Budget UPH120_2line Rev1d9_LH Q22 work book  2 2" xfId="13542"/>
    <cellStyle name="___LH P62 FATP Document RI-8-T12 Rev_16 02-21_Q37EFList_UPH180_Rev02_Q37 Budget UPH120_2line Rev1d9_LH Q22 work book  3" xfId="13543"/>
    <cellStyle name="___LH P62 FATP Document RI-8-T12 Rev_16 02-21_Q37EFList_UPH180_Rev02_Q37 Budget UPH120_2line Rev1d9_LH Q22 work book  3 2" xfId="13544"/>
    <cellStyle name="___LH P62 FATP Document RI-8-T12 Rev_16 02-21_Q37EFList_UPH180_Rev02_Q37 Budget UPH120_2line Rev1d9_LH Q22 work book  4" xfId="13545"/>
    <cellStyle name="___LH P62 FATP Document RI-8-T12 Rev_16 02-21_Q37EFList_UPH180_Rev02_Q37 Budget UPH120_2line Rev1d9_LH Q22 work book  4 2" xfId="13546"/>
    <cellStyle name="___LH P62 FATP Document RI-8-T12 Rev_16 02-21_Q37EFList_UPH180_Rev02_Q37 Budget UPH120_2line Rev1d9_LH Q22 work book  5" xfId="13547"/>
    <cellStyle name="___LH P62 FATP Document RI-8-T12 Rev_16 02-21_Q37EFList_UPH180_Rev02_Q37 Budget UPH120_2line Rev1d9_LH Q22 work book  5 2" xfId="13548"/>
    <cellStyle name="___LH P62 FATP Document RI-8-T12 Rev_16 02-21_Q37EFList_UPH180_Rev02_Q37 Budget UPH120_2line Rev1d9_LH Q22 work book  6" xfId="13549"/>
    <cellStyle name="___LH P62 FATP Document RI-8-T12 Rev_16 02-21_Q37EFList_UPH180_Rev02_Q37 Budget UPH120_2line Rev1d9_LH Q22 work book  6 2" xfId="13550"/>
    <cellStyle name="___LH P62 FATP Document RI-8-T12 Rev_16 02-21_Q37EFList_UPH180_Rev02_Q37 Budget UPH120_2line Rev1d9_LH Q22 work book  7" xfId="13551"/>
    <cellStyle name="___LH P62 FATP Document RI-8-T12 Rev_16 02-21_Q37EFList_UPH180_Rev02_Q37 Budget UPH120_2line Rev1d9_LH Q22 work book  7 2" xfId="13552"/>
    <cellStyle name="___LH P62 FATP Document RI-8-T12 Rev_16 02-21_Q37EFList_UPH180_Rev02_Q37 Budget UPH120_2line Rev1d9_LH Q22 work book  8" xfId="13553"/>
    <cellStyle name="___LH P62 FATP Document RI-8-T12 Rev_16 02-21_Q37EFList_UPH180_Rev02_Q37 Budget UPH120_2line Rev1d9_LH Q22 work book  8 2" xfId="13554"/>
    <cellStyle name="___LH P62 FATP Document RI-8-T12 Rev_16 02-21_Q37EFList_UPH180_Rev02_Q37 Budget UPH120_2line Rev1d9_LH Q22 work book  9" xfId="13555"/>
    <cellStyle name="___LH P62 FATP Document RI-8-T12 Rev_16 02-21_Q37EFList_UPH180_Rev02_Q37 Budget UPH120_2line Rev1d9_LH Q77 Readiness v1.4.8" xfId="13556"/>
    <cellStyle name="___LH P62 FATP Document RI-8-T12 Rev_16 02-21_Q37EFList_UPH180_Rev02_Q37 Budget UPH120_2line Rev1d9_LH Q77 Readiness v1.4.8 2" xfId="13557"/>
    <cellStyle name="___LH P62 FATP Document RI-8-T12 Rev_16 02-21_Q37EFList_UPH180_Rev02_Q37 Budget UPH120_2line Rev1d9_LH Q77 Readiness v1.4.8 2 2" xfId="13558"/>
    <cellStyle name="___LH P62 FATP Document RI-8-T12 Rev_16 02-21_Q37EFList_UPH180_Rev02_Q37 Budget UPH120_2line Rev1d9_LH Q77 Readiness v1.4.8 3" xfId="13559"/>
    <cellStyle name="___LH P62 FATP Document RI-8-T12 Rev_16 02-21_Q37EFList_UPH180_Rev02_Q37 Budget UPH120_2line Rev1d9_LH Q77 Readiness v1.4.8 3 2" xfId="13560"/>
    <cellStyle name="___LH P62 FATP Document RI-8-T12 Rev_16 02-21_Q37EFList_UPH180_Rev02_Q37 Budget UPH120_2line Rev1d9_LH Q77 Readiness v1.4.8 4" xfId="13561"/>
    <cellStyle name="___LH P62 FATP Document RI-8-T12 Rev_16 02-21_Q37EFList_UPH180_Rev02_Q37 Budget UPH120_2line Rev1d9_LH Q77 Readiness v1.4.8 4 2" xfId="13562"/>
    <cellStyle name="___LH P62 FATP Document RI-8-T12 Rev_16 02-21_Q37EFList_UPH180_Rev02_Q37 Budget UPH120_2line Rev1d9_LH Q77 Readiness v1.4.8 5" xfId="13563"/>
    <cellStyle name="___LH P62 FATP Document RI-8-T12 Rev_16 02-21_Q37EFList_UPH180_Rev02_Q37 Budget UPH120_2line Rev1d9_LH Q77 Readiness v1.4.8 5 2" xfId="13564"/>
    <cellStyle name="___LH P62 FATP Document RI-8-T12 Rev_16 02-21_Q37EFList_UPH180_Rev02_Q37 Budget UPH120_2line Rev1d9_LH Q77 Readiness v1.4.8 6" xfId="13565"/>
    <cellStyle name="___LH P62 FATP Document RI-8-T12 Rev_16 02-21_Q37EFList_UPH180_Rev02_Q37 Budget UPH120_2line Rev1d9_LH Q77 Readiness v1.4.8 6 2" xfId="13566"/>
    <cellStyle name="___LH P62 FATP Document RI-8-T12 Rev_16 02-21_Q37EFList_UPH180_Rev02_Q37 Budget UPH120_2line Rev1d9_LH Q77 Readiness v1.4.8 7" xfId="13567"/>
    <cellStyle name="___LH P62 FATP Document RI-8-T12 Rev_16 02-21_Q37EFList_UPH180_Rev02_Q37 Budget UPH120_2line Rev1d9_LH Q77 Readiness v1.4.8 7 2" xfId="13568"/>
    <cellStyle name="___LH P62 FATP Document RI-8-T12 Rev_16 02-21_Q37EFList_UPH180_Rev02_Q37 Budget UPH120_2line Rev1d9_LH Q77 Readiness v1.4.8 8" xfId="13569"/>
    <cellStyle name="___LH P62 FATP Document RI-8-T12 Rev_16 02-21_Q37EFList_UPH180_Rev02_Q37 Budget UPH120_2line Rev1d9_LH Q77 Readiness v1.4.8 8 2" xfId="13570"/>
    <cellStyle name="___LH P62 FATP Document RI-8-T12 Rev_16 02-21_Q37EFList_UPH180_Rev02_Q37 Budget UPH120_2line Rev1d9_LH Q77 Readiness v1.4.8 9" xfId="13571"/>
    <cellStyle name="___LH P62 FATP Document RI-8-T12 Rev_16 02-21_Q37EFList_UPH180_Rev02_Q37 Budget UPH120_2line Rev2d3" xfId="13572"/>
    <cellStyle name="___LH P62 FATP Document RI-8-T12 Rev_16 02-21_Q37EFList_UPH180_Rev02_Q37 Budget UPH120_2line Rev2d3 2" xfId="13573"/>
    <cellStyle name="___LH P62 FATP Document RI-8-T12 Rev_16 02-21_Q37EFList_UPH180_Rev02_Q37 Budget UPH120_2line Rev2d3 2 2" xfId="13574"/>
    <cellStyle name="___LH P62 FATP Document RI-8-T12 Rev_16 02-21_Q37EFList_UPH180_Rev02_Q37 Budget UPH120_2line Rev2d3 3" xfId="13575"/>
    <cellStyle name="___LH P62 FATP Document RI-8-T12 Rev_16 02-21_Q37EFList_UPH180_Rev02_Q37 Budget UPH120_2line Rev2d3 3 2" xfId="13576"/>
    <cellStyle name="___LH P62 FATP Document RI-8-T12 Rev_16 02-21_Q37EFList_UPH180_Rev02_Q37 Budget UPH120_2line Rev2d3 4" xfId="13577"/>
    <cellStyle name="___LH P62 FATP Document RI-8-T12 Rev_16 02-21_Q37EFList_UPH180_Rev02_Q37 Budget UPH120_2line Rev2d3 4 2" xfId="13578"/>
    <cellStyle name="___LH P62 FATP Document RI-8-T12 Rev_16 02-21_Q37EFList_UPH180_Rev02_Q37 Budget UPH120_2line Rev2d3 5" xfId="13579"/>
    <cellStyle name="___LH P62 FATP Document RI-8-T12 Rev_16 02-21_Q37EFList_UPH180_Rev02_Q37 Budget UPH120_2line Rev2d3 5 2" xfId="13580"/>
    <cellStyle name="___LH P62 FATP Document RI-8-T12 Rev_16 02-21_Q37EFList_UPH180_Rev02_Q37 Budget UPH120_2line Rev2d3 6" xfId="13581"/>
    <cellStyle name="___LH P62 FATP Document RI-8-T12 Rev_16 02-21_Q37EFList_UPH180_Rev02_Q37 Budget UPH120_2line Rev2d3 6 2" xfId="13582"/>
    <cellStyle name="___LH P62 FATP Document RI-8-T12 Rev_16 02-21_Q37EFList_UPH180_Rev02_Q37 Budget UPH120_2line Rev2d3 7" xfId="13583"/>
    <cellStyle name="___LH P62 FATP Document RI-8-T12 Rev_16 02-21_Q37EFList_UPH180_Rev02_Q37 Budget UPH120_2line Rev2d3 7 2" xfId="13584"/>
    <cellStyle name="___LH P62 FATP Document RI-8-T12 Rev_16 02-21_Q37EFList_UPH180_Rev02_Q37 Budget UPH120_2line Rev2d3 8" xfId="13585"/>
    <cellStyle name="___LH P62 FATP Document RI-8-T12 Rev_16 02-21_Q37EFList_UPH180_Rev02_Q37 Budget UPH120_2line Rev2d3 8 2" xfId="13586"/>
    <cellStyle name="___LH P62 FATP Document RI-8-T12 Rev_16 02-21_Q37EFList_UPH180_Rev02_Q37 Budget UPH120_2line Rev2d3 9" xfId="13587"/>
    <cellStyle name="___LH P62 FATP Document RI-8-T12 Rev_16 02-21_Q37EFList_UPH180_Rev02_Q37 Budget UPH120_2line Rev2d5" xfId="13588"/>
    <cellStyle name="___LH P62 FATP Document RI-8-T12 Rev_16 02-21_Q37EFList_UPH180_Rev02_Q37 Budget UPH120_2line Rev2d5 2" xfId="13589"/>
    <cellStyle name="___LH P62 FATP Document RI-8-T12 Rev_16 02-21_Q37EFList_UPH180_Rev02_Q37 Budget UPH120_2line Rev2d5 2 2" xfId="13590"/>
    <cellStyle name="___LH P62 FATP Document RI-8-T12 Rev_16 02-21_Q37EFList_UPH180_Rev02_Q37 Budget UPH120_2line Rev2d5 3" xfId="13591"/>
    <cellStyle name="___LH P62 FATP Document RI-8-T12 Rev_16 02-21_Q37EFList_UPH180_Rev02_Q37 Budget UPH120_2line Rev2d5 3 2" xfId="13592"/>
    <cellStyle name="___LH P62 FATP Document RI-8-T12 Rev_16 02-21_Q37EFList_UPH180_Rev02_Q37 Budget UPH120_2line Rev2d5 4" xfId="13593"/>
    <cellStyle name="___LH P62 FATP Document RI-8-T12 Rev_16 02-21_Q37EFList_UPH180_Rev02_Q37 Budget UPH120_2line Rev2d5 4 2" xfId="13594"/>
    <cellStyle name="___LH P62 FATP Document RI-8-T12 Rev_16 02-21_Q37EFList_UPH180_Rev02_Q37 Budget UPH120_2line Rev2d5 5" xfId="13595"/>
    <cellStyle name="___LH P62 FATP Document RI-8-T12 Rev_16 02-21_Q37EFList_UPH180_Rev02_Q37 Budget UPH120_2line Rev2d5 5 2" xfId="13596"/>
    <cellStyle name="___LH P62 FATP Document RI-8-T12 Rev_16 02-21_Q37EFList_UPH180_Rev02_Q37 Budget UPH120_2line Rev2d5 6" xfId="13597"/>
    <cellStyle name="___LH P62 FATP Document RI-8-T12 Rev_16 02-21_Q37EFList_UPH180_Rev02_Q37 Budget UPH120_2line Rev2d5 6 2" xfId="13598"/>
    <cellStyle name="___LH P62 FATP Document RI-8-T12 Rev_16 02-21_Q37EFList_UPH180_Rev02_Q37 Budget UPH120_2line Rev2d5 7" xfId="13599"/>
    <cellStyle name="___LH P62 FATP Document RI-8-T12 Rev_16 02-21_Q37EFList_UPH180_Rev02_Q37 Budget UPH120_2line Rev2d5 7 2" xfId="13600"/>
    <cellStyle name="___LH P62 FATP Document RI-8-T12 Rev_16 02-21_Q37EFList_UPH180_Rev02_Q37 Budget UPH120_2line Rev2d5 8" xfId="13601"/>
    <cellStyle name="___LH P62 FATP Document RI-8-T12 Rev_16 02-21_Q37EFList_UPH180_Rev02_Q37 Budget UPH120_2line Rev2d5 8 2" xfId="13602"/>
    <cellStyle name="___LH P62 FATP Document RI-8-T12 Rev_16 02-21_Q37EFList_UPH180_Rev02_Q37 Budget UPH120_2line Rev2d5 9" xfId="13603"/>
    <cellStyle name="___LH P62 FATP Document RI-8-T12 Rev_16 02-21_Q37EFList_UPH180_Rev02_Q37CapacityPlanRev0d2" xfId="13604"/>
    <cellStyle name="___LH P62 FATP Document RI-8-T12 Rev_16 02-21_Q37EFList_UPH180_Rev02_Q37CapacityPlanRev0d2 2" xfId="13605"/>
    <cellStyle name="___LH P62 FATP Document RI-8-T12 Rev_16 02-21_Q37EFList_UPH180_Rev02_Q37CapacityPlanRev0d2 2 2" xfId="13606"/>
    <cellStyle name="___LH P62 FATP Document RI-8-T12 Rev_16 02-21_Q37EFList_UPH180_Rev02_Q37CapacityPlanRev0d2 3" xfId="13607"/>
    <cellStyle name="___LH P62 FATP Document RI-8-T12 Rev_16 02-21_Q37EFList_UPH180_Rev02_Q37CapacityPlanRev0d2 3 2" xfId="13608"/>
    <cellStyle name="___LH P62 FATP Document RI-8-T12 Rev_16 02-21_Q37EFList_UPH180_Rev02_Q37CapacityPlanRev0d2 4" xfId="13609"/>
    <cellStyle name="___LH P62 FATP Document RI-8-T12 Rev_16 02-21_Q37EFList_UPH180_Rev02_Q37CapacityPlanRev0d2 4 2" xfId="13610"/>
    <cellStyle name="___LH P62 FATP Document RI-8-T12 Rev_16 02-21_Q37EFList_UPH180_Rev02_Q37CapacityPlanRev0d2 5" xfId="13611"/>
    <cellStyle name="___LH P62 FATP Document RI-8-T12 Rev_16 02-21_Q37EFList_UPH180_Rev02_Q37CapacityPlanRev0d2 5 2" xfId="13612"/>
    <cellStyle name="___LH P62 FATP Document RI-8-T12 Rev_16 02-21_Q37EFList_UPH180_Rev02_Q37CapacityPlanRev0d2 6" xfId="13613"/>
    <cellStyle name="___LH P62 FATP Document RI-8-T12 Rev_16 02-21_Q37EFList_UPH180_Rev02_Q37CapacityPlanRev0d2 6 2" xfId="13614"/>
    <cellStyle name="___LH P62 FATP Document RI-8-T12 Rev_16 02-21_Q37EFList_UPH180_Rev02_Q37CapacityPlanRev0d2 7" xfId="13615"/>
    <cellStyle name="___LH P62 FATP Document RI-8-T12 Rev_16 02-21_Q37EFList_UPH180_Rev02_Q37CapacityPlanRev0d2 7 2" xfId="13616"/>
    <cellStyle name="___LH P62 FATP Document RI-8-T12 Rev_16 02-21_Q37EFList_UPH180_Rev02_Q37CapacityPlanRev0d2 8" xfId="13617"/>
    <cellStyle name="___LH P62 FATP Document RI-8-T12 Rev_16 02-21_Q37EFList_UPH180_Rev02_Q37CapacityPlanRev0d2 8 2" xfId="13618"/>
    <cellStyle name="___LH P62 FATP Document RI-8-T12 Rev_16 02-21_Q37EFList_UPH180_Rev02_Q37CapacityPlanRev0d2 9" xfId="13619"/>
    <cellStyle name="___LH P62 FATP Document RI-8-T12 Rev_16 02-21_Q37EFList_UPH180_Rev02_Q37CapacityPlanRev0d5" xfId="13620"/>
    <cellStyle name="___LH P62 FATP Document RI-8-T12 Rev_16 02-21_Q37EFList_UPH180_Rev02_Q37CapacityPlanRev0d5 2" xfId="13621"/>
    <cellStyle name="___LH P62 FATP Document RI-8-T12 Rev_16 02-21_Q37EFList_UPH180_Rev02_Q37CapacityPlanRev0d5 2 2" xfId="13622"/>
    <cellStyle name="___LH P62 FATP Document RI-8-T12 Rev_16 02-21_Q37EFList_UPH180_Rev02_Q37CapacityPlanRev0d5 3" xfId="13623"/>
    <cellStyle name="___LH P62 FATP Document RI-8-T12 Rev_16 02-21_Q37EFList_UPH180_Rev02_Q37CapacityPlanRev0d5 3 2" xfId="13624"/>
    <cellStyle name="___LH P62 FATP Document RI-8-T12 Rev_16 02-21_Q37EFList_UPH180_Rev02_Q37CapacityPlanRev0d5 4" xfId="13625"/>
    <cellStyle name="___LH P62 FATP Document RI-8-T12 Rev_16 02-21_Q37EFList_UPH180_Rev02_Q37CapacityPlanRev0d5 4 2" xfId="13626"/>
    <cellStyle name="___LH P62 FATP Document RI-8-T12 Rev_16 02-21_Q37EFList_UPH180_Rev02_Q37CapacityPlanRev0d5 5" xfId="13627"/>
    <cellStyle name="___LH P62 FATP Document RI-8-T12 Rev_16 02-21_Q37EFList_UPH180_Rev02_Q37CapacityPlanRev0d5 5 2" xfId="13628"/>
    <cellStyle name="___LH P62 FATP Document RI-8-T12 Rev_16 02-21_Q37EFList_UPH180_Rev02_Q37CapacityPlanRev0d5 6" xfId="13629"/>
    <cellStyle name="___LH P62 FATP Document RI-8-T12 Rev_16 02-21_Q37EFList_UPH180_Rev02_Q37CapacityPlanRev0d5 6 2" xfId="13630"/>
    <cellStyle name="___LH P62 FATP Document RI-8-T12 Rev_16 02-21_Q37EFList_UPH180_Rev02_Q37CapacityPlanRev0d5 7" xfId="13631"/>
    <cellStyle name="___LH P62 FATP Document RI-8-T12 Rev_16 02-21_Q37EFList_UPH180_Rev02_Q37CapacityPlanRev0d5 7 2" xfId="13632"/>
    <cellStyle name="___LH P62 FATP Document RI-8-T12 Rev_16 02-21_Q37EFList_UPH180_Rev02_Q37CapacityPlanRev0d5 8" xfId="13633"/>
    <cellStyle name="___LH P62 FATP Document RI-8-T12 Rev_16 02-21_Q37EFList_UPH180_Rev02_Q37CapacityPlanRev0d5 8 2" xfId="13634"/>
    <cellStyle name="___LH P62 FATP Document RI-8-T12 Rev_16 02-21_Q37EFList_UPH180_Rev02_Q37CapacityPlanRev0d5 9" xfId="13635"/>
    <cellStyle name="___LH P62 FATP Document RI-8-T12 Rev_16 02-21_Q37EFList_UPH180_Rev02_Q37CapacityPlanRev0d7" xfId="13636"/>
    <cellStyle name="___LH P62 FATP Document RI-8-T12 Rev_16 02-21_Q37EFList_UPH180_Rev02_Q37CapacityPlanRev0d7 2" xfId="13637"/>
    <cellStyle name="___LH P62 FATP Document RI-8-T12 Rev_16 02-21_Q37EFList_UPH180_Rev02_Q37CapacityPlanRev0d7 2 2" xfId="13638"/>
    <cellStyle name="___LH P62 FATP Document RI-8-T12 Rev_16 02-21_Q37EFList_UPH180_Rev02_Q37CapacityPlanRev0d7 3" xfId="13639"/>
    <cellStyle name="___LH P62 FATP Document RI-8-T12 Rev_16 02-21_Q37EFList_UPH180_Rev02_Q37CapacityPlanRev0d7 3 2" xfId="13640"/>
    <cellStyle name="___LH P62 FATP Document RI-8-T12 Rev_16 02-21_Q37EFList_UPH180_Rev02_Q37CapacityPlanRev0d7 4" xfId="13641"/>
    <cellStyle name="___LH P62 FATP Document RI-8-T12 Rev_16 02-21_Q37EFList_UPH180_Rev02_Q37CapacityPlanRev0d7 4 2" xfId="13642"/>
    <cellStyle name="___LH P62 FATP Document RI-8-T12 Rev_16 02-21_Q37EFList_UPH180_Rev02_Q37CapacityPlanRev0d7 5" xfId="13643"/>
    <cellStyle name="___LH P62 FATP Document RI-8-T12 Rev_16 02-21_Q37EFList_UPH180_Rev02_Q37CapacityPlanRev0d7 5 2" xfId="13644"/>
    <cellStyle name="___LH P62 FATP Document RI-8-T12 Rev_16 02-21_Q37EFList_UPH180_Rev02_Q37CapacityPlanRev0d7 6" xfId="13645"/>
    <cellStyle name="___LH P62 FATP Document RI-8-T12 Rev_16 02-21_Q37EFList_UPH180_Rev02_Q37CapacityPlanRev0d7 6 2" xfId="13646"/>
    <cellStyle name="___LH P62 FATP Document RI-8-T12 Rev_16 02-21_Q37EFList_UPH180_Rev02_Q37CapacityPlanRev0d7 7" xfId="13647"/>
    <cellStyle name="___LH P62 FATP Document RI-8-T12 Rev_16 02-21_Q37EFList_UPH180_Rev02_Q37CapacityPlanRev0d7 7 2" xfId="13648"/>
    <cellStyle name="___LH P62 FATP Document RI-8-T12 Rev_16 02-21_Q37EFList_UPH180_Rev02_Q37CapacityPlanRev0d7 8" xfId="13649"/>
    <cellStyle name="___LH P62 FATP Document RI-8-T12 Rev_16 02-21_Q37EFList_UPH180_Rev02_Q37CapacityPlanRev0d7 8 2" xfId="13650"/>
    <cellStyle name="___LH P62 FATP Document RI-8-T12 Rev_16 02-21_Q37EFList_UPH180_Rev02_Q37CapacityPlanRev0d7 9" xfId="13651"/>
    <cellStyle name="___LH P62 FATP Document RI-8-T12 Rev_16 02-21_Q37L1_EFList_UPH180_Rev03" xfId="13652"/>
    <cellStyle name="___LH P62 FATP Document RI-8-T12 Rev_16 02-21_Q37L1_EFList_UPH180_Rev03 2" xfId="13653"/>
    <cellStyle name="___LH P62 FATP Document RI-8-T12 Rev_16 02-21_Q37L1_EFList_UPH180_Rev03 2 2" xfId="13654"/>
    <cellStyle name="___LH P62 FATP Document RI-8-T12 Rev_16 02-21_Q37L1_EFList_UPH180_Rev03 3" xfId="13655"/>
    <cellStyle name="___LH P62 FATP Document RI-8-T12 Rev_16 02-21_Q37L1_EFList_UPH180_Rev03 3 2" xfId="13656"/>
    <cellStyle name="___LH P62 FATP Document RI-8-T12 Rev_16 02-21_Q37L1_EFList_UPH180_Rev03 4" xfId="13657"/>
    <cellStyle name="___LH P62 FATP Document RI-8-T12 Rev_16 02-21_Q37L1_EFList_UPH180_Rev03 4 2" xfId="13658"/>
    <cellStyle name="___LH P62 FATP Document RI-8-T12 Rev_16 02-21_Q37L1_EFList_UPH180_Rev03 5" xfId="13659"/>
    <cellStyle name="___LH P62 FATP Document RI-8-T12 Rev_16 02-21_Q37L1_EFList_UPH180_Rev03 5 2" xfId="13660"/>
    <cellStyle name="___LH P62 FATP Document RI-8-T12 Rev_16 02-21_Q37L1_EFList_UPH180_Rev03 6" xfId="13661"/>
    <cellStyle name="___LH P62 FATP Document RI-8-T12 Rev_16 02-21_Q37L1_EFList_UPH180_Rev03 6 2" xfId="13662"/>
    <cellStyle name="___LH P62 FATP Document RI-8-T12 Rev_16 02-21_Q37L1_EFList_UPH180_Rev03 7" xfId="13663"/>
    <cellStyle name="___LH P62 FATP Document RI-8-T12 Rev_16 02-21_Q37L1_EFList_UPH180_Rev03 7 2" xfId="13664"/>
    <cellStyle name="___LH P62 FATP Document RI-8-T12 Rev_16 02-21_Q37L1_EFList_UPH180_Rev03 8" xfId="13665"/>
    <cellStyle name="___LH P62 FATP Document RI-8-T12 Rev_16 02-21_Q37L1_EFList_UPH180_Rev03 8 2" xfId="13666"/>
    <cellStyle name="___LH P62 FATP Document RI-8-T12 Rev_16 02-21_Q37L1_EFList_UPH180_Rev03 9" xfId="13667"/>
    <cellStyle name="___LH P62 FATP Document RI-8-T12 Rev_16 02-21_Q37L1_EFList_UPH180_Rev03_LH Q22 work book " xfId="13668"/>
    <cellStyle name="___LH P62 FATP Document RI-8-T12 Rev_16 02-21_Q37L1_EFList_UPH180_Rev03_LH Q22 work book  2" xfId="13669"/>
    <cellStyle name="___LH P62 FATP Document RI-8-T12 Rev_16 02-21_Q37L1_EFList_UPH180_Rev03_LH Q22 work book  2 2" xfId="13670"/>
    <cellStyle name="___LH P62 FATP Document RI-8-T12 Rev_16 02-21_Q37L1_EFList_UPH180_Rev03_LH Q22 work book  3" xfId="13671"/>
    <cellStyle name="___LH P62 FATP Document RI-8-T12 Rev_16 02-21_Q37L1_EFList_UPH180_Rev03_LH Q22 work book  3 2" xfId="13672"/>
    <cellStyle name="___LH P62 FATP Document RI-8-T12 Rev_16 02-21_Q37L1_EFList_UPH180_Rev03_LH Q22 work book  4" xfId="13673"/>
    <cellStyle name="___LH P62 FATP Document RI-8-T12 Rev_16 02-21_Q37L1_EFList_UPH180_Rev03_LH Q22 work book  4 2" xfId="13674"/>
    <cellStyle name="___LH P62 FATP Document RI-8-T12 Rev_16 02-21_Q37L1_EFList_UPH180_Rev03_LH Q22 work book  5" xfId="13675"/>
    <cellStyle name="___LH P62 FATP Document RI-8-T12 Rev_16 02-21_Q37L1_EFList_UPH180_Rev03_LH Q22 work book  5 2" xfId="13676"/>
    <cellStyle name="___LH P62 FATP Document RI-8-T12 Rev_16 02-21_Q37L1_EFList_UPH180_Rev03_LH Q22 work book  6" xfId="13677"/>
    <cellStyle name="___LH P62 FATP Document RI-8-T12 Rev_16 02-21_Q37L1_EFList_UPH180_Rev03_LH Q22 work book  6 2" xfId="13678"/>
    <cellStyle name="___LH P62 FATP Document RI-8-T12 Rev_16 02-21_Q37L1_EFList_UPH180_Rev03_LH Q22 work book  7" xfId="13679"/>
    <cellStyle name="___LH P62 FATP Document RI-8-T12 Rev_16 02-21_Q37L1_EFList_UPH180_Rev03_LH Q22 work book  7 2" xfId="13680"/>
    <cellStyle name="___LH P62 FATP Document RI-8-T12 Rev_16 02-21_Q37L1_EFList_UPH180_Rev03_LH Q22 work book  8" xfId="13681"/>
    <cellStyle name="___LH P62 FATP Document RI-8-T12 Rev_16 02-21_Q37L1_EFList_UPH180_Rev03_LH Q22 work book  8 2" xfId="13682"/>
    <cellStyle name="___LH P62 FATP Document RI-8-T12 Rev_16 02-21_Q37L1_EFList_UPH180_Rev03_LH Q22 work book  9" xfId="13683"/>
    <cellStyle name="___LH P62 FATP Document RI-8-T12 Rev_16 02-21_Q37L1_EFList_UPH180_Rev03_LH Q77 Readiness v1.4.8" xfId="13684"/>
    <cellStyle name="___LH P62 FATP Document RI-8-T12 Rev_16 02-21_Q37L1_EFList_UPH180_Rev03_LH Q77 Readiness v1.4.8 2" xfId="13685"/>
    <cellStyle name="___LH P62 FATP Document RI-8-T12 Rev_16 02-21_Q37L1_EFList_UPH180_Rev03_LH Q77 Readiness v1.4.8 2 2" xfId="13686"/>
    <cellStyle name="___LH P62 FATP Document RI-8-T12 Rev_16 02-21_Q37L1_EFList_UPH180_Rev03_LH Q77 Readiness v1.4.8 3" xfId="13687"/>
    <cellStyle name="___LH P62 FATP Document RI-8-T12 Rev_16 02-21_Q37L1_EFList_UPH180_Rev03_LH Q77 Readiness v1.4.8 3 2" xfId="13688"/>
    <cellStyle name="___LH P62 FATP Document RI-8-T12 Rev_16 02-21_Q37L1_EFList_UPH180_Rev03_LH Q77 Readiness v1.4.8 4" xfId="13689"/>
    <cellStyle name="___LH P62 FATP Document RI-8-T12 Rev_16 02-21_Q37L1_EFList_UPH180_Rev03_LH Q77 Readiness v1.4.8 4 2" xfId="13690"/>
    <cellStyle name="___LH P62 FATP Document RI-8-T12 Rev_16 02-21_Q37L1_EFList_UPH180_Rev03_LH Q77 Readiness v1.4.8 5" xfId="13691"/>
    <cellStyle name="___LH P62 FATP Document RI-8-T12 Rev_16 02-21_Q37L1_EFList_UPH180_Rev03_LH Q77 Readiness v1.4.8 5 2" xfId="13692"/>
    <cellStyle name="___LH P62 FATP Document RI-8-T12 Rev_16 02-21_Q37L1_EFList_UPH180_Rev03_LH Q77 Readiness v1.4.8 6" xfId="13693"/>
    <cellStyle name="___LH P62 FATP Document RI-8-T12 Rev_16 02-21_Q37L1_EFList_UPH180_Rev03_LH Q77 Readiness v1.4.8 6 2" xfId="13694"/>
    <cellStyle name="___LH P62 FATP Document RI-8-T12 Rev_16 02-21_Q37L1_EFList_UPH180_Rev03_LH Q77 Readiness v1.4.8 7" xfId="13695"/>
    <cellStyle name="___LH P62 FATP Document RI-8-T12 Rev_16 02-21_Q37L1_EFList_UPH180_Rev03_LH Q77 Readiness v1.4.8 7 2" xfId="13696"/>
    <cellStyle name="___LH P62 FATP Document RI-8-T12 Rev_16 02-21_Q37L1_EFList_UPH180_Rev03_LH Q77 Readiness v1.4.8 8" xfId="13697"/>
    <cellStyle name="___LH P62 FATP Document RI-8-T12 Rev_16 02-21_Q37L1_EFList_UPH180_Rev03_LH Q77 Readiness v1.4.8 8 2" xfId="13698"/>
    <cellStyle name="___LH P62 FATP Document RI-8-T12 Rev_16 02-21_Q37L1_EFList_UPH180_Rev03_LH Q77 Readiness v1.4.8 9" xfId="13699"/>
    <cellStyle name="___LH P62 FATP Document RI-8-T12 Rev_16 02-21_Q37L1_EFList_UPH180_Rev03_Q37 Budget UPH120_2line Rev1d9" xfId="13700"/>
    <cellStyle name="___LH P62 FATP Document RI-8-T12 Rev_16 02-21_Q37L1_EFList_UPH180_Rev03_Q37 Budget UPH120_2line Rev1d9 2" xfId="13701"/>
    <cellStyle name="___LH P62 FATP Document RI-8-T12 Rev_16 02-21_Q37L1_EFList_UPH180_Rev03_Q37 Budget UPH120_2line Rev1d9 2 2" xfId="13702"/>
    <cellStyle name="___LH P62 FATP Document RI-8-T12 Rev_16 02-21_Q37L1_EFList_UPH180_Rev03_Q37 Budget UPH120_2line Rev1d9 3" xfId="13703"/>
    <cellStyle name="___LH P62 FATP Document RI-8-T12 Rev_16 02-21_Q37L1_EFList_UPH180_Rev03_Q37 Budget UPH120_2line Rev1d9 3 2" xfId="13704"/>
    <cellStyle name="___LH P62 FATP Document RI-8-T12 Rev_16 02-21_Q37L1_EFList_UPH180_Rev03_Q37 Budget UPH120_2line Rev1d9 4" xfId="13705"/>
    <cellStyle name="___LH P62 FATP Document RI-8-T12 Rev_16 02-21_Q37L1_EFList_UPH180_Rev03_Q37 Budget UPH120_2line Rev1d9 4 2" xfId="13706"/>
    <cellStyle name="___LH P62 FATP Document RI-8-T12 Rev_16 02-21_Q37L1_EFList_UPH180_Rev03_Q37 Budget UPH120_2line Rev1d9 5" xfId="13707"/>
    <cellStyle name="___LH P62 FATP Document RI-8-T12 Rev_16 02-21_Q37L1_EFList_UPH180_Rev03_Q37 Budget UPH120_2line Rev1d9 5 2" xfId="13708"/>
    <cellStyle name="___LH P62 FATP Document RI-8-T12 Rev_16 02-21_Q37L1_EFList_UPH180_Rev03_Q37 Budget UPH120_2line Rev1d9 6" xfId="13709"/>
    <cellStyle name="___LH P62 FATP Document RI-8-T12 Rev_16 02-21_Q37L1_EFList_UPH180_Rev03_Q37 Budget UPH120_2line Rev1d9 6 2" xfId="13710"/>
    <cellStyle name="___LH P62 FATP Document RI-8-T12 Rev_16 02-21_Q37L1_EFList_UPH180_Rev03_Q37 Budget UPH120_2line Rev1d9 7" xfId="13711"/>
    <cellStyle name="___LH P62 FATP Document RI-8-T12 Rev_16 02-21_Q37L1_EFList_UPH180_Rev03_Q37 Budget UPH120_2line Rev1d9 7 2" xfId="13712"/>
    <cellStyle name="___LH P62 FATP Document RI-8-T12 Rev_16 02-21_Q37L1_EFList_UPH180_Rev03_Q37 Budget UPH120_2line Rev1d9 8" xfId="13713"/>
    <cellStyle name="___LH P62 FATP Document RI-8-T12 Rev_16 02-21_Q37L1_EFList_UPH180_Rev03_Q37 Budget UPH120_2line Rev1d9 8 2" xfId="13714"/>
    <cellStyle name="___LH P62 FATP Document RI-8-T12 Rev_16 02-21_Q37L1_EFList_UPH180_Rev03_Q37 Budget UPH120_2line Rev1d9 9" xfId="13715"/>
    <cellStyle name="___LH P62 FATP Document RI-8-T12 Rev_16 02-21_Q37L1_EFList_UPH180_Rev03_Q37 Budget UPH120_2line Rev1d9_LH Q22 work book " xfId="13716"/>
    <cellStyle name="___LH P62 FATP Document RI-8-T12 Rev_16 02-21_Q37L1_EFList_UPH180_Rev03_Q37 Budget UPH120_2line Rev1d9_LH Q22 work book  2" xfId="13717"/>
    <cellStyle name="___LH P62 FATP Document RI-8-T12 Rev_16 02-21_Q37L1_EFList_UPH180_Rev03_Q37 Budget UPH120_2line Rev1d9_LH Q22 work book  2 2" xfId="13718"/>
    <cellStyle name="___LH P62 FATP Document RI-8-T12 Rev_16 02-21_Q37L1_EFList_UPH180_Rev03_Q37 Budget UPH120_2line Rev1d9_LH Q22 work book  3" xfId="13719"/>
    <cellStyle name="___LH P62 FATP Document RI-8-T12 Rev_16 02-21_Q37L1_EFList_UPH180_Rev03_Q37 Budget UPH120_2line Rev1d9_LH Q22 work book  3 2" xfId="13720"/>
    <cellStyle name="___LH P62 FATP Document RI-8-T12 Rev_16 02-21_Q37L1_EFList_UPH180_Rev03_Q37 Budget UPH120_2line Rev1d9_LH Q22 work book  4" xfId="13721"/>
    <cellStyle name="___LH P62 FATP Document RI-8-T12 Rev_16 02-21_Q37L1_EFList_UPH180_Rev03_Q37 Budget UPH120_2line Rev1d9_LH Q22 work book  4 2" xfId="13722"/>
    <cellStyle name="___LH P62 FATP Document RI-8-T12 Rev_16 02-21_Q37L1_EFList_UPH180_Rev03_Q37 Budget UPH120_2line Rev1d9_LH Q22 work book  5" xfId="13723"/>
    <cellStyle name="___LH P62 FATP Document RI-8-T12 Rev_16 02-21_Q37L1_EFList_UPH180_Rev03_Q37 Budget UPH120_2line Rev1d9_LH Q22 work book  5 2" xfId="13724"/>
    <cellStyle name="___LH P62 FATP Document RI-8-T12 Rev_16 02-21_Q37L1_EFList_UPH180_Rev03_Q37 Budget UPH120_2line Rev1d9_LH Q22 work book  6" xfId="13725"/>
    <cellStyle name="___LH P62 FATP Document RI-8-T12 Rev_16 02-21_Q37L1_EFList_UPH180_Rev03_Q37 Budget UPH120_2line Rev1d9_LH Q22 work book  6 2" xfId="13726"/>
    <cellStyle name="___LH P62 FATP Document RI-8-T12 Rev_16 02-21_Q37L1_EFList_UPH180_Rev03_Q37 Budget UPH120_2line Rev1d9_LH Q22 work book  7" xfId="13727"/>
    <cellStyle name="___LH P62 FATP Document RI-8-T12 Rev_16 02-21_Q37L1_EFList_UPH180_Rev03_Q37 Budget UPH120_2line Rev1d9_LH Q22 work book  7 2" xfId="13728"/>
    <cellStyle name="___LH P62 FATP Document RI-8-T12 Rev_16 02-21_Q37L1_EFList_UPH180_Rev03_Q37 Budget UPH120_2line Rev1d9_LH Q22 work book  8" xfId="13729"/>
    <cellStyle name="___LH P62 FATP Document RI-8-T12 Rev_16 02-21_Q37L1_EFList_UPH180_Rev03_Q37 Budget UPH120_2line Rev1d9_LH Q22 work book  8 2" xfId="13730"/>
    <cellStyle name="___LH P62 FATP Document RI-8-T12 Rev_16 02-21_Q37L1_EFList_UPH180_Rev03_Q37 Budget UPH120_2line Rev1d9_LH Q22 work book  9" xfId="13731"/>
    <cellStyle name="___LH P62 FATP Document RI-8-T12 Rev_16 02-21_Q37L1_EFList_UPH180_Rev03_Q37 Budget UPH120_2line Rev1d9_LH Q77 Readiness v1.4.8" xfId="13732"/>
    <cellStyle name="___LH P62 FATP Document RI-8-T12 Rev_16 02-21_Q37L1_EFList_UPH180_Rev03_Q37 Budget UPH120_2line Rev1d9_LH Q77 Readiness v1.4.8 2" xfId="13733"/>
    <cellStyle name="___LH P62 FATP Document RI-8-T12 Rev_16 02-21_Q37L1_EFList_UPH180_Rev03_Q37 Budget UPH120_2line Rev1d9_LH Q77 Readiness v1.4.8 2 2" xfId="13734"/>
    <cellStyle name="___LH P62 FATP Document RI-8-T12 Rev_16 02-21_Q37L1_EFList_UPH180_Rev03_Q37 Budget UPH120_2line Rev1d9_LH Q77 Readiness v1.4.8 3" xfId="13735"/>
    <cellStyle name="___LH P62 FATP Document RI-8-T12 Rev_16 02-21_Q37L1_EFList_UPH180_Rev03_Q37 Budget UPH120_2line Rev1d9_LH Q77 Readiness v1.4.8 3 2" xfId="13736"/>
    <cellStyle name="___LH P62 FATP Document RI-8-T12 Rev_16 02-21_Q37L1_EFList_UPH180_Rev03_Q37 Budget UPH120_2line Rev1d9_LH Q77 Readiness v1.4.8 4" xfId="13737"/>
    <cellStyle name="___LH P62 FATP Document RI-8-T12 Rev_16 02-21_Q37L1_EFList_UPH180_Rev03_Q37 Budget UPH120_2line Rev1d9_LH Q77 Readiness v1.4.8 4 2" xfId="13738"/>
    <cellStyle name="___LH P62 FATP Document RI-8-T12 Rev_16 02-21_Q37L1_EFList_UPH180_Rev03_Q37 Budget UPH120_2line Rev1d9_LH Q77 Readiness v1.4.8 5" xfId="13739"/>
    <cellStyle name="___LH P62 FATP Document RI-8-T12 Rev_16 02-21_Q37L1_EFList_UPH180_Rev03_Q37 Budget UPH120_2line Rev1d9_LH Q77 Readiness v1.4.8 5 2" xfId="13740"/>
    <cellStyle name="___LH P62 FATP Document RI-8-T12 Rev_16 02-21_Q37L1_EFList_UPH180_Rev03_Q37 Budget UPH120_2line Rev1d9_LH Q77 Readiness v1.4.8 6" xfId="13741"/>
    <cellStyle name="___LH P62 FATP Document RI-8-T12 Rev_16 02-21_Q37L1_EFList_UPH180_Rev03_Q37 Budget UPH120_2line Rev1d9_LH Q77 Readiness v1.4.8 6 2" xfId="13742"/>
    <cellStyle name="___LH P62 FATP Document RI-8-T12 Rev_16 02-21_Q37L1_EFList_UPH180_Rev03_Q37 Budget UPH120_2line Rev1d9_LH Q77 Readiness v1.4.8 7" xfId="13743"/>
    <cellStyle name="___LH P62 FATP Document RI-8-T12 Rev_16 02-21_Q37L1_EFList_UPH180_Rev03_Q37 Budget UPH120_2line Rev1d9_LH Q77 Readiness v1.4.8 7 2" xfId="13744"/>
    <cellStyle name="___LH P62 FATP Document RI-8-T12 Rev_16 02-21_Q37L1_EFList_UPH180_Rev03_Q37 Budget UPH120_2line Rev1d9_LH Q77 Readiness v1.4.8 8" xfId="13745"/>
    <cellStyle name="___LH P62 FATP Document RI-8-T12 Rev_16 02-21_Q37L1_EFList_UPH180_Rev03_Q37 Budget UPH120_2line Rev1d9_LH Q77 Readiness v1.4.8 8 2" xfId="13746"/>
    <cellStyle name="___LH P62 FATP Document RI-8-T12 Rev_16 02-21_Q37L1_EFList_UPH180_Rev03_Q37 Budget UPH120_2line Rev1d9_LH Q77 Readiness v1.4.8 9" xfId="13747"/>
    <cellStyle name="___LH P62 FATP Document RI-8-T12 Rev_16 02-21_Q37L1_EFList_UPH180_Rev03_Q37 Budget UPH120_2line Rev2d3" xfId="13748"/>
    <cellStyle name="___LH P62 FATP Document RI-8-T12 Rev_16 02-21_Q37L1_EFList_UPH180_Rev03_Q37 Budget UPH120_2line Rev2d3 2" xfId="13749"/>
    <cellStyle name="___LH P62 FATP Document RI-8-T12 Rev_16 02-21_Q37L1_EFList_UPH180_Rev03_Q37 Budget UPH120_2line Rev2d3 2 2" xfId="13750"/>
    <cellStyle name="___LH P62 FATP Document RI-8-T12 Rev_16 02-21_Q37L1_EFList_UPH180_Rev03_Q37 Budget UPH120_2line Rev2d3 3" xfId="13751"/>
    <cellStyle name="___LH P62 FATP Document RI-8-T12 Rev_16 02-21_Q37L1_EFList_UPH180_Rev03_Q37 Budget UPH120_2line Rev2d3 3 2" xfId="13752"/>
    <cellStyle name="___LH P62 FATP Document RI-8-T12 Rev_16 02-21_Q37L1_EFList_UPH180_Rev03_Q37 Budget UPH120_2line Rev2d3 4" xfId="13753"/>
    <cellStyle name="___LH P62 FATP Document RI-8-T12 Rev_16 02-21_Q37L1_EFList_UPH180_Rev03_Q37 Budget UPH120_2line Rev2d3 4 2" xfId="13754"/>
    <cellStyle name="___LH P62 FATP Document RI-8-T12 Rev_16 02-21_Q37L1_EFList_UPH180_Rev03_Q37 Budget UPH120_2line Rev2d3 5" xfId="13755"/>
    <cellStyle name="___LH P62 FATP Document RI-8-T12 Rev_16 02-21_Q37L1_EFList_UPH180_Rev03_Q37 Budget UPH120_2line Rev2d3 5 2" xfId="13756"/>
    <cellStyle name="___LH P62 FATP Document RI-8-T12 Rev_16 02-21_Q37L1_EFList_UPH180_Rev03_Q37 Budget UPH120_2line Rev2d3 6" xfId="13757"/>
    <cellStyle name="___LH P62 FATP Document RI-8-T12 Rev_16 02-21_Q37L1_EFList_UPH180_Rev03_Q37 Budget UPH120_2line Rev2d3 6 2" xfId="13758"/>
    <cellStyle name="___LH P62 FATP Document RI-8-T12 Rev_16 02-21_Q37L1_EFList_UPH180_Rev03_Q37 Budget UPH120_2line Rev2d3 7" xfId="13759"/>
    <cellStyle name="___LH P62 FATP Document RI-8-T12 Rev_16 02-21_Q37L1_EFList_UPH180_Rev03_Q37 Budget UPH120_2line Rev2d3 7 2" xfId="13760"/>
    <cellStyle name="___LH P62 FATP Document RI-8-T12 Rev_16 02-21_Q37L1_EFList_UPH180_Rev03_Q37 Budget UPH120_2line Rev2d3 8" xfId="13761"/>
    <cellStyle name="___LH P62 FATP Document RI-8-T12 Rev_16 02-21_Q37L1_EFList_UPH180_Rev03_Q37 Budget UPH120_2line Rev2d3 8 2" xfId="13762"/>
    <cellStyle name="___LH P62 FATP Document RI-8-T12 Rev_16 02-21_Q37L1_EFList_UPH180_Rev03_Q37 Budget UPH120_2line Rev2d3 9" xfId="13763"/>
    <cellStyle name="___LH P62 FATP Document RI-8-T12 Rev_16 02-21_Q37L1_EFList_UPH180_Rev03_Q37 Budget UPH120_2line Rev2d5" xfId="13764"/>
    <cellStyle name="___LH P62 FATP Document RI-8-T12 Rev_16 02-21_Q37L1_EFList_UPH180_Rev03_Q37 Budget UPH120_2line Rev2d5 2" xfId="13765"/>
    <cellStyle name="___LH P62 FATP Document RI-8-T12 Rev_16 02-21_Q37L1_EFList_UPH180_Rev03_Q37 Budget UPH120_2line Rev2d5 2 2" xfId="13766"/>
    <cellStyle name="___LH P62 FATP Document RI-8-T12 Rev_16 02-21_Q37L1_EFList_UPH180_Rev03_Q37 Budget UPH120_2line Rev2d5 3" xfId="13767"/>
    <cellStyle name="___LH P62 FATP Document RI-8-T12 Rev_16 02-21_Q37L1_EFList_UPH180_Rev03_Q37 Budget UPH120_2line Rev2d5 3 2" xfId="13768"/>
    <cellStyle name="___LH P62 FATP Document RI-8-T12 Rev_16 02-21_Q37L1_EFList_UPH180_Rev03_Q37 Budget UPH120_2line Rev2d5 4" xfId="13769"/>
    <cellStyle name="___LH P62 FATP Document RI-8-T12 Rev_16 02-21_Q37L1_EFList_UPH180_Rev03_Q37 Budget UPH120_2line Rev2d5 4 2" xfId="13770"/>
    <cellStyle name="___LH P62 FATP Document RI-8-T12 Rev_16 02-21_Q37L1_EFList_UPH180_Rev03_Q37 Budget UPH120_2line Rev2d5 5" xfId="13771"/>
    <cellStyle name="___LH P62 FATP Document RI-8-T12 Rev_16 02-21_Q37L1_EFList_UPH180_Rev03_Q37 Budget UPH120_2line Rev2d5 5 2" xfId="13772"/>
    <cellStyle name="___LH P62 FATP Document RI-8-T12 Rev_16 02-21_Q37L1_EFList_UPH180_Rev03_Q37 Budget UPH120_2line Rev2d5 6" xfId="13773"/>
    <cellStyle name="___LH P62 FATP Document RI-8-T12 Rev_16 02-21_Q37L1_EFList_UPH180_Rev03_Q37 Budget UPH120_2line Rev2d5 6 2" xfId="13774"/>
    <cellStyle name="___LH P62 FATP Document RI-8-T12 Rev_16 02-21_Q37L1_EFList_UPH180_Rev03_Q37 Budget UPH120_2line Rev2d5 7" xfId="13775"/>
    <cellStyle name="___LH P62 FATP Document RI-8-T12 Rev_16 02-21_Q37L1_EFList_UPH180_Rev03_Q37 Budget UPH120_2line Rev2d5 7 2" xfId="13776"/>
    <cellStyle name="___LH P62 FATP Document RI-8-T12 Rev_16 02-21_Q37L1_EFList_UPH180_Rev03_Q37 Budget UPH120_2line Rev2d5 8" xfId="13777"/>
    <cellStyle name="___LH P62 FATP Document RI-8-T12 Rev_16 02-21_Q37L1_EFList_UPH180_Rev03_Q37 Budget UPH120_2line Rev2d5 8 2" xfId="13778"/>
    <cellStyle name="___LH P62 FATP Document RI-8-T12 Rev_16 02-21_Q37L1_EFList_UPH180_Rev03_Q37 Budget UPH120_2line Rev2d5 9" xfId="13779"/>
    <cellStyle name="___LH P62 FATP Document RI-8-T12 Rev_16 02-21_Q37L2_EFList_UPH100_Rev01" xfId="13780"/>
    <cellStyle name="___LH P62 FATP Document RI-8-T12 Rev_16 02-21_Q37L2_EFList_UPH100_Rev01 2" xfId="13781"/>
    <cellStyle name="___LH P62 FATP Document RI-8-T12 Rev_16 02-21_Q37L2_EFList_UPH100_Rev01 2 2" xfId="13782"/>
    <cellStyle name="___LH P62 FATP Document RI-8-T12 Rev_16 02-21_Q37L2_EFList_UPH100_Rev01 3" xfId="13783"/>
    <cellStyle name="___LH P62 FATP Document RI-8-T12 Rev_16 02-21_Q37L2_EFList_UPH100_Rev01 3 2" xfId="13784"/>
    <cellStyle name="___LH P62 FATP Document RI-8-T12 Rev_16 02-21_Q37L2_EFList_UPH100_Rev01 4" xfId="13785"/>
    <cellStyle name="___LH P62 FATP Document RI-8-T12 Rev_16 02-21_Q37L2_EFList_UPH100_Rev01 4 2" xfId="13786"/>
    <cellStyle name="___LH P62 FATP Document RI-8-T12 Rev_16 02-21_Q37L2_EFList_UPH100_Rev01 5" xfId="13787"/>
    <cellStyle name="___LH P62 FATP Document RI-8-T12 Rev_16 02-21_Q37L2_EFList_UPH100_Rev01 5 2" xfId="13788"/>
    <cellStyle name="___LH P62 FATP Document RI-8-T12 Rev_16 02-21_Q37L2_EFList_UPH100_Rev01 6" xfId="13789"/>
    <cellStyle name="___LH P62 FATP Document RI-8-T12 Rev_16 02-21_Q37L2_EFList_UPH100_Rev01 6 2" xfId="13790"/>
    <cellStyle name="___LH P62 FATP Document RI-8-T12 Rev_16 02-21_Q37L2_EFList_UPH100_Rev01 7" xfId="13791"/>
    <cellStyle name="___LH P62 FATP Document RI-8-T12 Rev_16 02-21_Q37L2_EFList_UPH100_Rev01 7 2" xfId="13792"/>
    <cellStyle name="___LH P62 FATP Document RI-8-T12 Rev_16 02-21_Q37L2_EFList_UPH100_Rev01 8" xfId="13793"/>
    <cellStyle name="___LH P62 FATP Document RI-8-T12 Rev_16 02-21_Q37L2_EFList_UPH100_Rev01 8 2" xfId="13794"/>
    <cellStyle name="___LH P62 FATP Document RI-8-T12 Rev_16 02-21_Q37L2_EFList_UPH100_Rev01 9" xfId="13795"/>
    <cellStyle name="___LH P62 FATP Document RI-8-T12 Rev_16 02-21_Q37L2_EFList_UPH100_Rev01_LH Q22 work book " xfId="13796"/>
    <cellStyle name="___LH P62 FATP Document RI-8-T12 Rev_16 02-21_Q37L2_EFList_UPH100_Rev01_LH Q22 work book  2" xfId="13797"/>
    <cellStyle name="___LH P62 FATP Document RI-8-T12 Rev_16 02-21_Q37L2_EFList_UPH100_Rev01_LH Q22 work book  2 2" xfId="13798"/>
    <cellStyle name="___LH P62 FATP Document RI-8-T12 Rev_16 02-21_Q37L2_EFList_UPH100_Rev01_LH Q22 work book  3" xfId="13799"/>
    <cellStyle name="___LH P62 FATP Document RI-8-T12 Rev_16 02-21_Q37L2_EFList_UPH100_Rev01_LH Q22 work book  3 2" xfId="13800"/>
    <cellStyle name="___LH P62 FATP Document RI-8-T12 Rev_16 02-21_Q37L2_EFList_UPH100_Rev01_LH Q22 work book  4" xfId="13801"/>
    <cellStyle name="___LH P62 FATP Document RI-8-T12 Rev_16 02-21_Q37L2_EFList_UPH100_Rev01_LH Q22 work book  4 2" xfId="13802"/>
    <cellStyle name="___LH P62 FATP Document RI-8-T12 Rev_16 02-21_Q37L2_EFList_UPH100_Rev01_LH Q22 work book  5" xfId="13803"/>
    <cellStyle name="___LH P62 FATP Document RI-8-T12 Rev_16 02-21_Q37L2_EFList_UPH100_Rev01_LH Q22 work book  5 2" xfId="13804"/>
    <cellStyle name="___LH P62 FATP Document RI-8-T12 Rev_16 02-21_Q37L2_EFList_UPH100_Rev01_LH Q22 work book  6" xfId="13805"/>
    <cellStyle name="___LH P62 FATP Document RI-8-T12 Rev_16 02-21_Q37L2_EFList_UPH100_Rev01_LH Q22 work book  6 2" xfId="13806"/>
    <cellStyle name="___LH P62 FATP Document RI-8-T12 Rev_16 02-21_Q37L2_EFList_UPH100_Rev01_LH Q22 work book  7" xfId="13807"/>
    <cellStyle name="___LH P62 FATP Document RI-8-T12 Rev_16 02-21_Q37L2_EFList_UPH100_Rev01_LH Q22 work book  7 2" xfId="13808"/>
    <cellStyle name="___LH P62 FATP Document RI-8-T12 Rev_16 02-21_Q37L2_EFList_UPH100_Rev01_LH Q22 work book  8" xfId="13809"/>
    <cellStyle name="___LH P62 FATP Document RI-8-T12 Rev_16 02-21_Q37L2_EFList_UPH100_Rev01_LH Q22 work book  8 2" xfId="13810"/>
    <cellStyle name="___LH P62 FATP Document RI-8-T12 Rev_16 02-21_Q37L2_EFList_UPH100_Rev01_LH Q22 work book  9" xfId="13811"/>
    <cellStyle name="___LH P62 FATP Document RI-8-T12 Rev_16 02-21_Q37L2_EFList_UPH100_Rev01_LH Q77 Readiness v1.4.8" xfId="13812"/>
    <cellStyle name="___LH P62 FATP Document RI-8-T12 Rev_16 02-21_Q37L2_EFList_UPH100_Rev01_LH Q77 Readiness v1.4.8 2" xfId="13813"/>
    <cellStyle name="___LH P62 FATP Document RI-8-T12 Rev_16 02-21_Q37L2_EFList_UPH100_Rev01_LH Q77 Readiness v1.4.8 2 2" xfId="13814"/>
    <cellStyle name="___LH P62 FATP Document RI-8-T12 Rev_16 02-21_Q37L2_EFList_UPH100_Rev01_LH Q77 Readiness v1.4.8 3" xfId="13815"/>
    <cellStyle name="___LH P62 FATP Document RI-8-T12 Rev_16 02-21_Q37L2_EFList_UPH100_Rev01_LH Q77 Readiness v1.4.8 3 2" xfId="13816"/>
    <cellStyle name="___LH P62 FATP Document RI-8-T12 Rev_16 02-21_Q37L2_EFList_UPH100_Rev01_LH Q77 Readiness v1.4.8 4" xfId="13817"/>
    <cellStyle name="___LH P62 FATP Document RI-8-T12 Rev_16 02-21_Q37L2_EFList_UPH100_Rev01_LH Q77 Readiness v1.4.8 4 2" xfId="13818"/>
    <cellStyle name="___LH P62 FATP Document RI-8-T12 Rev_16 02-21_Q37L2_EFList_UPH100_Rev01_LH Q77 Readiness v1.4.8 5" xfId="13819"/>
    <cellStyle name="___LH P62 FATP Document RI-8-T12 Rev_16 02-21_Q37L2_EFList_UPH100_Rev01_LH Q77 Readiness v1.4.8 5 2" xfId="13820"/>
    <cellStyle name="___LH P62 FATP Document RI-8-T12 Rev_16 02-21_Q37L2_EFList_UPH100_Rev01_LH Q77 Readiness v1.4.8 6" xfId="13821"/>
    <cellStyle name="___LH P62 FATP Document RI-8-T12 Rev_16 02-21_Q37L2_EFList_UPH100_Rev01_LH Q77 Readiness v1.4.8 6 2" xfId="13822"/>
    <cellStyle name="___LH P62 FATP Document RI-8-T12 Rev_16 02-21_Q37L2_EFList_UPH100_Rev01_LH Q77 Readiness v1.4.8 7" xfId="13823"/>
    <cellStyle name="___LH P62 FATP Document RI-8-T12 Rev_16 02-21_Q37L2_EFList_UPH100_Rev01_LH Q77 Readiness v1.4.8 7 2" xfId="13824"/>
    <cellStyle name="___LH P62 FATP Document RI-8-T12 Rev_16 02-21_Q37L2_EFList_UPH100_Rev01_LH Q77 Readiness v1.4.8 8" xfId="13825"/>
    <cellStyle name="___LH P62 FATP Document RI-8-T12 Rev_16 02-21_Q37L2_EFList_UPH100_Rev01_LH Q77 Readiness v1.4.8 8 2" xfId="13826"/>
    <cellStyle name="___LH P62 FATP Document RI-8-T12 Rev_16 02-21_Q37L2_EFList_UPH100_Rev01_LH Q77 Readiness v1.4.8 9" xfId="13827"/>
    <cellStyle name="___LH P62 FATP Document RI-8-T12 Rev_16 02-21_Q37L2_EFList_UPH100_Rev01_Q37 Budget UPH120_2line Rev1d9" xfId="13828"/>
    <cellStyle name="___LH P62 FATP Document RI-8-T12 Rev_16 02-21_Q37L2_EFList_UPH100_Rev01_Q37 Budget UPH120_2line Rev1d9 2" xfId="13829"/>
    <cellStyle name="___LH P62 FATP Document RI-8-T12 Rev_16 02-21_Q37L2_EFList_UPH100_Rev01_Q37 Budget UPH120_2line Rev1d9 2 2" xfId="13830"/>
    <cellStyle name="___LH P62 FATP Document RI-8-T12 Rev_16 02-21_Q37L2_EFList_UPH100_Rev01_Q37 Budget UPH120_2line Rev1d9 3" xfId="13831"/>
    <cellStyle name="___LH P62 FATP Document RI-8-T12 Rev_16 02-21_Q37L2_EFList_UPH100_Rev01_Q37 Budget UPH120_2line Rev1d9 3 2" xfId="13832"/>
    <cellStyle name="___LH P62 FATP Document RI-8-T12 Rev_16 02-21_Q37L2_EFList_UPH100_Rev01_Q37 Budget UPH120_2line Rev1d9 4" xfId="13833"/>
    <cellStyle name="___LH P62 FATP Document RI-8-T12 Rev_16 02-21_Q37L2_EFList_UPH100_Rev01_Q37 Budget UPH120_2line Rev1d9 4 2" xfId="13834"/>
    <cellStyle name="___LH P62 FATP Document RI-8-T12 Rev_16 02-21_Q37L2_EFList_UPH100_Rev01_Q37 Budget UPH120_2line Rev1d9 5" xfId="13835"/>
    <cellStyle name="___LH P62 FATP Document RI-8-T12 Rev_16 02-21_Q37L2_EFList_UPH100_Rev01_Q37 Budget UPH120_2line Rev1d9 5 2" xfId="13836"/>
    <cellStyle name="___LH P62 FATP Document RI-8-T12 Rev_16 02-21_Q37L2_EFList_UPH100_Rev01_Q37 Budget UPH120_2line Rev1d9 6" xfId="13837"/>
    <cellStyle name="___LH P62 FATP Document RI-8-T12 Rev_16 02-21_Q37L2_EFList_UPH100_Rev01_Q37 Budget UPH120_2line Rev1d9 6 2" xfId="13838"/>
    <cellStyle name="___LH P62 FATP Document RI-8-T12 Rev_16 02-21_Q37L2_EFList_UPH100_Rev01_Q37 Budget UPH120_2line Rev1d9 7" xfId="13839"/>
    <cellStyle name="___LH P62 FATP Document RI-8-T12 Rev_16 02-21_Q37L2_EFList_UPH100_Rev01_Q37 Budget UPH120_2line Rev1d9 7 2" xfId="13840"/>
    <cellStyle name="___LH P62 FATP Document RI-8-T12 Rev_16 02-21_Q37L2_EFList_UPH100_Rev01_Q37 Budget UPH120_2line Rev1d9 8" xfId="13841"/>
    <cellStyle name="___LH P62 FATP Document RI-8-T12 Rev_16 02-21_Q37L2_EFList_UPH100_Rev01_Q37 Budget UPH120_2line Rev1d9 8 2" xfId="13842"/>
    <cellStyle name="___LH P62 FATP Document RI-8-T12 Rev_16 02-21_Q37L2_EFList_UPH100_Rev01_Q37 Budget UPH120_2line Rev1d9 9" xfId="13843"/>
    <cellStyle name="___LH P62 FATP Document RI-8-T12 Rev_16 02-21_Q37L2_EFList_UPH100_Rev01_Q37 Budget UPH120_2line Rev1d9_LH Q22 work book " xfId="13844"/>
    <cellStyle name="___LH P62 FATP Document RI-8-T12 Rev_16 02-21_Q37L2_EFList_UPH100_Rev01_Q37 Budget UPH120_2line Rev1d9_LH Q22 work book  2" xfId="13845"/>
    <cellStyle name="___LH P62 FATP Document RI-8-T12 Rev_16 02-21_Q37L2_EFList_UPH100_Rev01_Q37 Budget UPH120_2line Rev1d9_LH Q22 work book  2 2" xfId="13846"/>
    <cellStyle name="___LH P62 FATP Document RI-8-T12 Rev_16 02-21_Q37L2_EFList_UPH100_Rev01_Q37 Budget UPH120_2line Rev1d9_LH Q22 work book  3" xfId="13847"/>
    <cellStyle name="___LH P62 FATP Document RI-8-T12 Rev_16 02-21_Q37L2_EFList_UPH100_Rev01_Q37 Budget UPH120_2line Rev1d9_LH Q22 work book  3 2" xfId="13848"/>
    <cellStyle name="___LH P62 FATP Document RI-8-T12 Rev_16 02-21_Q37L2_EFList_UPH100_Rev01_Q37 Budget UPH120_2line Rev1d9_LH Q22 work book  4" xfId="13849"/>
    <cellStyle name="___LH P62 FATP Document RI-8-T12 Rev_16 02-21_Q37L2_EFList_UPH100_Rev01_Q37 Budget UPH120_2line Rev1d9_LH Q22 work book  4 2" xfId="13850"/>
    <cellStyle name="___LH P62 FATP Document RI-8-T12 Rev_16 02-21_Q37L2_EFList_UPH100_Rev01_Q37 Budget UPH120_2line Rev1d9_LH Q22 work book  5" xfId="13851"/>
    <cellStyle name="___LH P62 FATP Document RI-8-T12 Rev_16 02-21_Q37L2_EFList_UPH100_Rev01_Q37 Budget UPH120_2line Rev1d9_LH Q22 work book  5 2" xfId="13852"/>
    <cellStyle name="___LH P62 FATP Document RI-8-T12 Rev_16 02-21_Q37L2_EFList_UPH100_Rev01_Q37 Budget UPH120_2line Rev1d9_LH Q22 work book  6" xfId="13853"/>
    <cellStyle name="___LH P62 FATP Document RI-8-T12 Rev_16 02-21_Q37L2_EFList_UPH100_Rev01_Q37 Budget UPH120_2line Rev1d9_LH Q22 work book  6 2" xfId="13854"/>
    <cellStyle name="___LH P62 FATP Document RI-8-T12 Rev_16 02-21_Q37L2_EFList_UPH100_Rev01_Q37 Budget UPH120_2line Rev1d9_LH Q22 work book  7" xfId="13855"/>
    <cellStyle name="___LH P62 FATP Document RI-8-T12 Rev_16 02-21_Q37L2_EFList_UPH100_Rev01_Q37 Budget UPH120_2line Rev1d9_LH Q22 work book  7 2" xfId="13856"/>
    <cellStyle name="___LH P62 FATP Document RI-8-T12 Rev_16 02-21_Q37L2_EFList_UPH100_Rev01_Q37 Budget UPH120_2line Rev1d9_LH Q22 work book  8" xfId="13857"/>
    <cellStyle name="___LH P62 FATP Document RI-8-T12 Rev_16 02-21_Q37L2_EFList_UPH100_Rev01_Q37 Budget UPH120_2line Rev1d9_LH Q22 work book  8 2" xfId="13858"/>
    <cellStyle name="___LH P62 FATP Document RI-8-T12 Rev_16 02-21_Q37L2_EFList_UPH100_Rev01_Q37 Budget UPH120_2line Rev1d9_LH Q22 work book  9" xfId="13859"/>
    <cellStyle name="___LH P62 FATP Document RI-8-T12 Rev_16 02-21_Q37L2_EFList_UPH100_Rev01_Q37 Budget UPH120_2line Rev1d9_LH Q77 Readiness v1.4.8" xfId="13860"/>
    <cellStyle name="___LH P62 FATP Document RI-8-T12 Rev_16 02-21_Q37L2_EFList_UPH100_Rev01_Q37 Budget UPH120_2line Rev1d9_LH Q77 Readiness v1.4.8 2" xfId="13861"/>
    <cellStyle name="___LH P62 FATP Document RI-8-T12 Rev_16 02-21_Q37L2_EFList_UPH100_Rev01_Q37 Budget UPH120_2line Rev1d9_LH Q77 Readiness v1.4.8 2 2" xfId="13862"/>
    <cellStyle name="___LH P62 FATP Document RI-8-T12 Rev_16 02-21_Q37L2_EFList_UPH100_Rev01_Q37 Budget UPH120_2line Rev1d9_LH Q77 Readiness v1.4.8 3" xfId="13863"/>
    <cellStyle name="___LH P62 FATP Document RI-8-T12 Rev_16 02-21_Q37L2_EFList_UPH100_Rev01_Q37 Budget UPH120_2line Rev1d9_LH Q77 Readiness v1.4.8 3 2" xfId="13864"/>
    <cellStyle name="___LH P62 FATP Document RI-8-T12 Rev_16 02-21_Q37L2_EFList_UPH100_Rev01_Q37 Budget UPH120_2line Rev1d9_LH Q77 Readiness v1.4.8 4" xfId="13865"/>
    <cellStyle name="___LH P62 FATP Document RI-8-T12 Rev_16 02-21_Q37L2_EFList_UPH100_Rev01_Q37 Budget UPH120_2line Rev1d9_LH Q77 Readiness v1.4.8 4 2" xfId="13866"/>
    <cellStyle name="___LH P62 FATP Document RI-8-T12 Rev_16 02-21_Q37L2_EFList_UPH100_Rev01_Q37 Budget UPH120_2line Rev1d9_LH Q77 Readiness v1.4.8 5" xfId="13867"/>
    <cellStyle name="___LH P62 FATP Document RI-8-T12 Rev_16 02-21_Q37L2_EFList_UPH100_Rev01_Q37 Budget UPH120_2line Rev1d9_LH Q77 Readiness v1.4.8 5 2" xfId="13868"/>
    <cellStyle name="___LH P62 FATP Document RI-8-T12 Rev_16 02-21_Q37L2_EFList_UPH100_Rev01_Q37 Budget UPH120_2line Rev1d9_LH Q77 Readiness v1.4.8 6" xfId="13869"/>
    <cellStyle name="___LH P62 FATP Document RI-8-T12 Rev_16 02-21_Q37L2_EFList_UPH100_Rev01_Q37 Budget UPH120_2line Rev1d9_LH Q77 Readiness v1.4.8 6 2" xfId="13870"/>
    <cellStyle name="___LH P62 FATP Document RI-8-T12 Rev_16 02-21_Q37L2_EFList_UPH100_Rev01_Q37 Budget UPH120_2line Rev1d9_LH Q77 Readiness v1.4.8 7" xfId="13871"/>
    <cellStyle name="___LH P62 FATP Document RI-8-T12 Rev_16 02-21_Q37L2_EFList_UPH100_Rev01_Q37 Budget UPH120_2line Rev1d9_LH Q77 Readiness v1.4.8 7 2" xfId="13872"/>
    <cellStyle name="___LH P62 FATP Document RI-8-T12 Rev_16 02-21_Q37L2_EFList_UPH100_Rev01_Q37 Budget UPH120_2line Rev1d9_LH Q77 Readiness v1.4.8 8" xfId="13873"/>
    <cellStyle name="___LH P62 FATP Document RI-8-T12 Rev_16 02-21_Q37L2_EFList_UPH100_Rev01_Q37 Budget UPH120_2line Rev1d9_LH Q77 Readiness v1.4.8 8 2" xfId="13874"/>
    <cellStyle name="___LH P62 FATP Document RI-8-T12 Rev_16 02-21_Q37L2_EFList_UPH100_Rev01_Q37 Budget UPH120_2line Rev1d9_LH Q77 Readiness v1.4.8 9" xfId="13875"/>
    <cellStyle name="___LH P62 FATP Document RI-8-T12 Rev_16 02-21_Q37L2_EFList_UPH100_Rev01_Q37 Budget UPH120_2line Rev2d3" xfId="13876"/>
    <cellStyle name="___LH P62 FATP Document RI-8-T12 Rev_16 02-21_Q37L2_EFList_UPH100_Rev01_Q37 Budget UPH120_2line Rev2d3 2" xfId="13877"/>
    <cellStyle name="___LH P62 FATP Document RI-8-T12 Rev_16 02-21_Q37L2_EFList_UPH100_Rev01_Q37 Budget UPH120_2line Rev2d3 2 2" xfId="13878"/>
    <cellStyle name="___LH P62 FATP Document RI-8-T12 Rev_16 02-21_Q37L2_EFList_UPH100_Rev01_Q37 Budget UPH120_2line Rev2d3 3" xfId="13879"/>
    <cellStyle name="___LH P62 FATP Document RI-8-T12 Rev_16 02-21_Q37L2_EFList_UPH100_Rev01_Q37 Budget UPH120_2line Rev2d3 3 2" xfId="13880"/>
    <cellStyle name="___LH P62 FATP Document RI-8-T12 Rev_16 02-21_Q37L2_EFList_UPH100_Rev01_Q37 Budget UPH120_2line Rev2d3 4" xfId="13881"/>
    <cellStyle name="___LH P62 FATP Document RI-8-T12 Rev_16 02-21_Q37L2_EFList_UPH100_Rev01_Q37 Budget UPH120_2line Rev2d3 4 2" xfId="13882"/>
    <cellStyle name="___LH P62 FATP Document RI-8-T12 Rev_16 02-21_Q37L2_EFList_UPH100_Rev01_Q37 Budget UPH120_2line Rev2d3 5" xfId="13883"/>
    <cellStyle name="___LH P62 FATP Document RI-8-T12 Rev_16 02-21_Q37L2_EFList_UPH100_Rev01_Q37 Budget UPH120_2line Rev2d3 5 2" xfId="13884"/>
    <cellStyle name="___LH P62 FATP Document RI-8-T12 Rev_16 02-21_Q37L2_EFList_UPH100_Rev01_Q37 Budget UPH120_2line Rev2d3 6" xfId="13885"/>
    <cellStyle name="___LH P62 FATP Document RI-8-T12 Rev_16 02-21_Q37L2_EFList_UPH100_Rev01_Q37 Budget UPH120_2line Rev2d3 6 2" xfId="13886"/>
    <cellStyle name="___LH P62 FATP Document RI-8-T12 Rev_16 02-21_Q37L2_EFList_UPH100_Rev01_Q37 Budget UPH120_2line Rev2d3 7" xfId="13887"/>
    <cellStyle name="___LH P62 FATP Document RI-8-T12 Rev_16 02-21_Q37L2_EFList_UPH100_Rev01_Q37 Budget UPH120_2line Rev2d3 7 2" xfId="13888"/>
    <cellStyle name="___LH P62 FATP Document RI-8-T12 Rev_16 02-21_Q37L2_EFList_UPH100_Rev01_Q37 Budget UPH120_2line Rev2d3 8" xfId="13889"/>
    <cellStyle name="___LH P62 FATP Document RI-8-T12 Rev_16 02-21_Q37L2_EFList_UPH100_Rev01_Q37 Budget UPH120_2line Rev2d3 8 2" xfId="13890"/>
    <cellStyle name="___LH P62 FATP Document RI-8-T12 Rev_16 02-21_Q37L2_EFList_UPH100_Rev01_Q37 Budget UPH120_2line Rev2d3 9" xfId="13891"/>
    <cellStyle name="___LH P62 FATP Document RI-8-T12 Rev_16 02-21_Q37L2_EFList_UPH100_Rev01_Q37 Budget UPH120_2line Rev2d5" xfId="13892"/>
    <cellStyle name="___LH P62 FATP Document RI-8-T12 Rev_16 02-21_Q37L2_EFList_UPH100_Rev01_Q37 Budget UPH120_2line Rev2d5 2" xfId="13893"/>
    <cellStyle name="___LH P62 FATP Document RI-8-T12 Rev_16 02-21_Q37L2_EFList_UPH100_Rev01_Q37 Budget UPH120_2line Rev2d5 2 2" xfId="13894"/>
    <cellStyle name="___LH P62 FATP Document RI-8-T12 Rev_16 02-21_Q37L2_EFList_UPH100_Rev01_Q37 Budget UPH120_2line Rev2d5 3" xfId="13895"/>
    <cellStyle name="___LH P62 FATP Document RI-8-T12 Rev_16 02-21_Q37L2_EFList_UPH100_Rev01_Q37 Budget UPH120_2line Rev2d5 3 2" xfId="13896"/>
    <cellStyle name="___LH P62 FATP Document RI-8-T12 Rev_16 02-21_Q37L2_EFList_UPH100_Rev01_Q37 Budget UPH120_2line Rev2d5 4" xfId="13897"/>
    <cellStyle name="___LH P62 FATP Document RI-8-T12 Rev_16 02-21_Q37L2_EFList_UPH100_Rev01_Q37 Budget UPH120_2line Rev2d5 4 2" xfId="13898"/>
    <cellStyle name="___LH P62 FATP Document RI-8-T12 Rev_16 02-21_Q37L2_EFList_UPH100_Rev01_Q37 Budget UPH120_2line Rev2d5 5" xfId="13899"/>
    <cellStyle name="___LH P62 FATP Document RI-8-T12 Rev_16 02-21_Q37L2_EFList_UPH100_Rev01_Q37 Budget UPH120_2line Rev2d5 5 2" xfId="13900"/>
    <cellStyle name="___LH P62 FATP Document RI-8-T12 Rev_16 02-21_Q37L2_EFList_UPH100_Rev01_Q37 Budget UPH120_2line Rev2d5 6" xfId="13901"/>
    <cellStyle name="___LH P62 FATP Document RI-8-T12 Rev_16 02-21_Q37L2_EFList_UPH100_Rev01_Q37 Budget UPH120_2line Rev2d5 6 2" xfId="13902"/>
    <cellStyle name="___LH P62 FATP Document RI-8-T12 Rev_16 02-21_Q37L2_EFList_UPH100_Rev01_Q37 Budget UPH120_2line Rev2d5 7" xfId="13903"/>
    <cellStyle name="___LH P62 FATP Document RI-8-T12 Rev_16 02-21_Q37L2_EFList_UPH100_Rev01_Q37 Budget UPH120_2line Rev2d5 7 2" xfId="13904"/>
    <cellStyle name="___LH P62 FATP Document RI-8-T12 Rev_16 02-21_Q37L2_EFList_UPH100_Rev01_Q37 Budget UPH120_2line Rev2d5 8" xfId="13905"/>
    <cellStyle name="___LH P62 FATP Document RI-8-T12 Rev_16 02-21_Q37L2_EFList_UPH100_Rev01_Q37 Budget UPH120_2line Rev2d5 8 2" xfId="13906"/>
    <cellStyle name="___LH P62 FATP Document RI-8-T12 Rev_16 02-21_Q37L2_EFList_UPH100_Rev01_Q37 Budget UPH120_2line Rev2d5 9" xfId="13907"/>
    <cellStyle name="___LH P62 FATP Document RI-8-T12 Rev_16 02-21_Q37ProcessUPH100May7Rev1d0" xfId="13908"/>
    <cellStyle name="___LH P62 FATP Document RI-8-T12 Rev_16 02-21_Q37ProcessUPH100May7Rev1d0 2" xfId="13909"/>
    <cellStyle name="___LH P62 FATP Document RI-8-T12 Rev_16 02-21_Q37ProcessUPH100May7Rev1d0 2 2" xfId="13910"/>
    <cellStyle name="___LH P62 FATP Document RI-8-T12 Rev_16 02-21_Q37ProcessUPH100May7Rev1d0 3" xfId="13911"/>
    <cellStyle name="___LH P62 FATP Document RI-8-T12 Rev_16 02-21_Q37ProcessUPH100May7Rev1d0 3 2" xfId="13912"/>
    <cellStyle name="___LH P62 FATP Document RI-8-T12 Rev_16 02-21_Q37ProcessUPH100May7Rev1d0 4" xfId="13913"/>
    <cellStyle name="___LH P62 FATP Document RI-8-T12 Rev_16 02-21_Q37ProcessUPH100May7Rev1d0 4 2" xfId="13914"/>
    <cellStyle name="___LH P62 FATP Document RI-8-T12 Rev_16 02-21_Q37ProcessUPH100May7Rev1d0 5" xfId="13915"/>
    <cellStyle name="___LH P62 FATP Document RI-8-T12 Rev_16 02-21_Q37ProcessUPH100May7Rev1d0 5 2" xfId="13916"/>
    <cellStyle name="___LH P62 FATP Document RI-8-T12 Rev_16 02-21_Q37ProcessUPH100May7Rev1d0 6" xfId="13917"/>
    <cellStyle name="___LH P62 FATP Document RI-8-T12 Rev_16 02-21_Q37ProcessUPH100May7Rev1d0 6 2" xfId="13918"/>
    <cellStyle name="___LH P62 FATP Document RI-8-T12 Rev_16 02-21_Q37ProcessUPH100May7Rev1d0 7" xfId="13919"/>
    <cellStyle name="___LH P62 FATP Document RI-8-T12 Rev_16 02-21_Q37ProcessUPH100May7Rev1d0 7 2" xfId="13920"/>
    <cellStyle name="___LH P62 FATP Document RI-8-T12 Rev_16 02-21_Q37ProcessUPH100May7Rev1d0 8" xfId="13921"/>
    <cellStyle name="___LH P62 FATP Document RI-8-T12 Rev_16 02-21_Q37ProcessUPH100May7Rev1d0 8 2" xfId="13922"/>
    <cellStyle name="___LH P62 FATP Document RI-8-T12 Rev_16 02-21_Q37ProcessUPH100May7Rev1d0 9" xfId="13923"/>
    <cellStyle name="___LH P62 FATP Document RI-8-T12 Rev_16 02-21_Q37ProcessUPH150_20030426" xfId="13924"/>
    <cellStyle name="___LH P62 FATP Document RI-8-T12 Rev_16 02-21_Q37ProcessUPH150_20030426 2" xfId="13925"/>
    <cellStyle name="___LH P62 FATP Document RI-8-T12 Rev_16 02-21_Q37ProcessUPH150_20030426 2 2" xfId="13926"/>
    <cellStyle name="___LH P62 FATP Document RI-8-T12 Rev_16 02-21_Q37ProcessUPH150_20030426 3" xfId="13927"/>
    <cellStyle name="___LH P62 FATP Document RI-8-T12 Rev_16 02-21_Q37ProcessUPH150_20030426 3 2" xfId="13928"/>
    <cellStyle name="___LH P62 FATP Document RI-8-T12 Rev_16 02-21_Q37ProcessUPH150_20030426 4" xfId="13929"/>
    <cellStyle name="___LH P62 FATP Document RI-8-T12 Rev_16 02-21_Q37ProcessUPH150_20030426 4 2" xfId="13930"/>
    <cellStyle name="___LH P62 FATP Document RI-8-T12 Rev_16 02-21_Q37ProcessUPH150_20030426 5" xfId="13931"/>
    <cellStyle name="___LH P62 FATP Document RI-8-T12 Rev_16 02-21_Q37ProcessUPH150_20030426 5 2" xfId="13932"/>
    <cellStyle name="___LH P62 FATP Document RI-8-T12 Rev_16 02-21_Q37ProcessUPH150_20030426 6" xfId="13933"/>
    <cellStyle name="___LH P62 FATP Document RI-8-T12 Rev_16 02-21_Q37ProcessUPH150_20030426 6 2" xfId="13934"/>
    <cellStyle name="___LH P62 FATP Document RI-8-T12 Rev_16 02-21_Q37ProcessUPH150_20030426 7" xfId="13935"/>
    <cellStyle name="___LH P62 FATP Document RI-8-T12 Rev_16 02-21_Q37ProcessUPH150_20030426 7 2" xfId="13936"/>
    <cellStyle name="___LH P62 FATP Document RI-8-T12 Rev_16 02-21_Q37ProcessUPH150_20030426 8" xfId="13937"/>
    <cellStyle name="___LH P62 FATP Document RI-8-T12 Rev_16 02-21_Q37ProcessUPH150_20030426 8 2" xfId="13938"/>
    <cellStyle name="___LH P62 FATP Document RI-8-T12 Rev_16 02-21_Q37ProcessUPH150_20030426 9" xfId="13939"/>
    <cellStyle name="___LH P62 FATP Document RI-8-T12 Rev_16 02-21_Q37ProcessUPH180May3Rev1d0" xfId="13940"/>
    <cellStyle name="___LH P62 FATP Document RI-8-T12 Rev_16 02-21_Q37ProcessUPH180May3Rev1d0 2" xfId="13941"/>
    <cellStyle name="___LH P62 FATP Document RI-8-T12 Rev_16 02-21_Q37ProcessUPH180May3Rev1d0 2 2" xfId="13942"/>
    <cellStyle name="___LH P62 FATP Document RI-8-T12 Rev_16 02-21_Q37ProcessUPH180May3Rev1d0 3" xfId="13943"/>
    <cellStyle name="___LH P62 FATP Document RI-8-T12 Rev_16 02-21_Q37ProcessUPH180May3Rev1d0 3 2" xfId="13944"/>
    <cellStyle name="___LH P62 FATP Document RI-8-T12 Rev_16 02-21_Q37ProcessUPH180May3Rev1d0 4" xfId="13945"/>
    <cellStyle name="___LH P62 FATP Document RI-8-T12 Rev_16 02-21_Q37ProcessUPH180May3Rev1d0 4 2" xfId="13946"/>
    <cellStyle name="___LH P62 FATP Document RI-8-T12 Rev_16 02-21_Q37ProcessUPH180May3Rev1d0 5" xfId="13947"/>
    <cellStyle name="___LH P62 FATP Document RI-8-T12 Rev_16 02-21_Q37ProcessUPH180May3Rev1d0 5 2" xfId="13948"/>
    <cellStyle name="___LH P62 FATP Document RI-8-T12 Rev_16 02-21_Q37ProcessUPH180May3Rev1d0 6" xfId="13949"/>
    <cellStyle name="___LH P62 FATP Document RI-8-T12 Rev_16 02-21_Q37ProcessUPH180May3Rev1d0 6 2" xfId="13950"/>
    <cellStyle name="___LH P62 FATP Document RI-8-T12 Rev_16 02-21_Q37ProcessUPH180May3Rev1d0 7" xfId="13951"/>
    <cellStyle name="___LH P62 FATP Document RI-8-T12 Rev_16 02-21_Q37ProcessUPH180May3Rev1d0 7 2" xfId="13952"/>
    <cellStyle name="___LH P62 FATP Document RI-8-T12 Rev_16 02-21_Q37ProcessUPH180May3Rev1d0 8" xfId="13953"/>
    <cellStyle name="___LH P62 FATP Document RI-8-T12 Rev_16 02-21_Q37ProcessUPH180May3Rev1d0 8 2" xfId="13954"/>
    <cellStyle name="___LH P62 FATP Document RI-8-T12 Rev_16 02-21_Q37ProcessUPH180May3Rev1d0 9" xfId="13955"/>
    <cellStyle name="___LH P62 FATP Document RI-8-T12 Rev_16 02-21_Q37ReworkProcessUPH50Rev1d0" xfId="13956"/>
    <cellStyle name="___LH P62 FATP Document RI-8-T12 Rev_16 02-21_Q37ReworkProcessUPH50Rev1d0 2" xfId="13957"/>
    <cellStyle name="___LH P62 FATP Document RI-8-T12 Rev_16 02-21_Q37ReworkProcessUPH50Rev1d0 2 2" xfId="13958"/>
    <cellStyle name="___LH P62 FATP Document RI-8-T12 Rev_16 02-21_Q37ReworkProcessUPH50Rev1d0 3" xfId="13959"/>
    <cellStyle name="___LH P62 FATP Document RI-8-T12 Rev_16 02-21_Q37ReworkProcessUPH50Rev1d0 3 2" xfId="13960"/>
    <cellStyle name="___LH P62 FATP Document RI-8-T12 Rev_16 02-21_Q37ReworkProcessUPH50Rev1d0 4" xfId="13961"/>
    <cellStyle name="___LH P62 FATP Document RI-8-T12 Rev_16 02-21_Q37ReworkProcessUPH50Rev1d0 4 2" xfId="13962"/>
    <cellStyle name="___LH P62 FATP Document RI-8-T12 Rev_16 02-21_Q37ReworkProcessUPH50Rev1d0 5" xfId="13963"/>
    <cellStyle name="___LH P62 FATP Document RI-8-T12 Rev_16 02-21_Q37ReworkProcessUPH50Rev1d0 5 2" xfId="13964"/>
    <cellStyle name="___LH P62 FATP Document RI-8-T12 Rev_16 02-21_Q37ReworkProcessUPH50Rev1d0 6" xfId="13965"/>
    <cellStyle name="___LH P62 FATP Document RI-8-T12 Rev_16 02-21_Q37ReworkProcessUPH50Rev1d0 6 2" xfId="13966"/>
    <cellStyle name="___LH P62 FATP Document RI-8-T12 Rev_16 02-21_Q37ReworkProcessUPH50Rev1d0 7" xfId="13967"/>
    <cellStyle name="___LH P62 FATP Document RI-8-T12 Rev_16 02-21_Q37ReworkProcessUPH50Rev1d0 7 2" xfId="13968"/>
    <cellStyle name="___LH P62 FATP Document RI-8-T12 Rev_16 02-21_Q37ReworkProcessUPH50Rev1d0 8" xfId="13969"/>
    <cellStyle name="___LH P62 FATP Document RI-8-T12 Rev_16 02-21_Q37ReworkProcessUPH50Rev1d0 8 2" xfId="13970"/>
    <cellStyle name="___LH P62 FATP Document RI-8-T12 Rev_16 02-21_Q37ReworkProcessUPH50Rev1d0 9" xfId="13971"/>
    <cellStyle name="___LH P62 FATP Document RI-8-T12 Rev_16 02-21_Q37UPH180BudgetRev0d1" xfId="13972"/>
    <cellStyle name="___LH P62 FATP Document RI-8-T12 Rev_16 02-21_Q37UPH180BudgetRev0d1 2" xfId="13973"/>
    <cellStyle name="___LH P62 FATP Document RI-8-T12 Rev_16 02-21_Q37UPH180BudgetRev0d1 2 2" xfId="13974"/>
    <cellStyle name="___LH P62 FATP Document RI-8-T12 Rev_16 02-21_Q37UPH180BudgetRev0d1 3" xfId="13975"/>
    <cellStyle name="___LH P62 FATP Document RI-8-T12 Rev_16 02-21_Q37UPH180BudgetRev0d1 3 2" xfId="13976"/>
    <cellStyle name="___LH P62 FATP Document RI-8-T12 Rev_16 02-21_Q37UPH180BudgetRev0d1 4" xfId="13977"/>
    <cellStyle name="___LH P62 FATP Document RI-8-T12 Rev_16 02-21_Q37UPH180BudgetRev0d1 4 2" xfId="13978"/>
    <cellStyle name="___LH P62 FATP Document RI-8-T12 Rev_16 02-21_Q37UPH180BudgetRev0d1 5" xfId="13979"/>
    <cellStyle name="___LH P62 FATP Document RI-8-T12 Rev_16 02-21_Q37UPH180BudgetRev0d1 5 2" xfId="13980"/>
    <cellStyle name="___LH P62 FATP Document RI-8-T12 Rev_16 02-21_Q37UPH180BudgetRev0d1 6" xfId="13981"/>
    <cellStyle name="___LH P62 FATP Document RI-8-T12 Rev_16 02-21_Q37UPH180BudgetRev0d1 6 2" xfId="13982"/>
    <cellStyle name="___LH P62 FATP Document RI-8-T12 Rev_16 02-21_Q37UPH180BudgetRev0d1 7" xfId="13983"/>
    <cellStyle name="___LH P62 FATP Document RI-8-T12 Rev_16 02-21_Q37UPH180BudgetRev0d1 7 2" xfId="13984"/>
    <cellStyle name="___LH P62 FATP Document RI-8-T12 Rev_16 02-21_Q37UPH180BudgetRev0d1 8" xfId="13985"/>
    <cellStyle name="___LH P62 FATP Document RI-8-T12 Rev_16 02-21_Q37UPH180BudgetRev0d1 8 2" xfId="13986"/>
    <cellStyle name="___LH P62 FATP Document RI-8-T12 Rev_16 02-21_Q37UPH180BudgetRev0d1 9" xfId="13987"/>
    <cellStyle name="___LH P62 FATP Lead Time Check List Rev_10 1-9" xfId="13988"/>
    <cellStyle name="___LH P62 FATP Lead Time Check List Rev_10 1-9 2" xfId="13989"/>
    <cellStyle name="___LH P62 FATP Lead Time Check List Rev_10 1-9 2 2" xfId="13990"/>
    <cellStyle name="___LH P62 FATP Lead Time Check List Rev_10 1-9 3" xfId="13991"/>
    <cellStyle name="___LH P62 FATP Lead Time Check List Rev_10 1-9 3 2" xfId="13992"/>
    <cellStyle name="___LH P62 FATP Lead Time Check List Rev_10 1-9 4" xfId="13993"/>
    <cellStyle name="___LH P62 FATP Lead Time Check List Rev_10 1-9 4 2" xfId="13994"/>
    <cellStyle name="___LH P62 FATP Lead Time Check List Rev_10 1-9 5" xfId="13995"/>
    <cellStyle name="___LH P62 FATP Lead Time Check List Rev_10 1-9 5 2" xfId="13996"/>
    <cellStyle name="___LH P62 FATP Lead Time Check List Rev_10 1-9 6" xfId="13997"/>
    <cellStyle name="___LH P62 FATP Lead Time Check List Rev_10 1-9 6 2" xfId="13998"/>
    <cellStyle name="___LH P62 FATP Lead Time Check List Rev_10 1-9 7" xfId="13999"/>
    <cellStyle name="___LH P62 FATP Lead Time Check List Rev_10 1-9 7 2" xfId="14000"/>
    <cellStyle name="___LH P62 FATP Lead Time Check List Rev_10 1-9 8" xfId="14001"/>
    <cellStyle name="___LH P62 FATP Lead Time Check List Rev_10 1-9 8 2" xfId="14002"/>
    <cellStyle name="___LH P62 FATP Lead Time Check List Rev_10 1-9 9" xfId="14003"/>
    <cellStyle name="___LH P62 FATP Lead Time Check List Rev_10 1-9_EquipList ver 2.0 10-30.xls1" xfId="14004"/>
    <cellStyle name="___LH P62 FATP Lead Time Check List Rev_10 1-9_EquipList ver 2.0 10-30.xls1 2" xfId="14005"/>
    <cellStyle name="___LH P62 FATP Lead Time Check List Rev_10 1-9_EquipList ver 2.0 10-30.xls1 2 2" xfId="14006"/>
    <cellStyle name="___LH P62 FATP Lead Time Check List Rev_10 1-9_EquipList ver 2.0 10-30.xls1 3" xfId="14007"/>
    <cellStyle name="___LH P62 FATP Lead Time Check List Rev_10 1-9_EquipList ver 2.0 10-30.xls1 3 2" xfId="14008"/>
    <cellStyle name="___LH P62 FATP Lead Time Check List Rev_10 1-9_EquipList ver 2.0 10-30.xls1 4" xfId="14009"/>
    <cellStyle name="___LH P62 FATP Lead Time Check List Rev_10 1-9_EquipList ver 2.0 10-30.xls1 4 2" xfId="14010"/>
    <cellStyle name="___LH P62 FATP Lead Time Check List Rev_10 1-9_EquipList ver 2.0 10-30.xls1 5" xfId="14011"/>
    <cellStyle name="___LH P62 FATP Lead Time Check List Rev_10 1-9_EquipList ver 2.0 10-30.xls1 5 2" xfId="14012"/>
    <cellStyle name="___LH P62 FATP Lead Time Check List Rev_10 1-9_EquipList ver 2.0 10-30.xls1 6" xfId="14013"/>
    <cellStyle name="___LH P62 FATP Lead Time Check List Rev_10 1-9_EquipList ver 2.0 10-30.xls1 6 2" xfId="14014"/>
    <cellStyle name="___LH P62 FATP Lead Time Check List Rev_10 1-9_EquipList ver 2.0 10-30.xls1 7" xfId="14015"/>
    <cellStyle name="___LH P62 FATP Lead Time Check List Rev_10 1-9_EquipList ver 2.0 10-30.xls1 7 2" xfId="14016"/>
    <cellStyle name="___LH P62 FATP Lead Time Check List Rev_10 1-9_EquipList ver 2.0 10-30.xls1 8" xfId="14017"/>
    <cellStyle name="___LH P62 FATP Lead Time Check List Rev_10 1-9_EquipList ver 2.0 10-30.xls1 8 2" xfId="14018"/>
    <cellStyle name="___LH P62 FATP Lead Time Check List Rev_10 1-9_EquipList ver 2.0 10-30.xls1 9" xfId="14019"/>
    <cellStyle name="___LH Run-In Capacity Analysis Report 5(j)10-19" xfId="14020"/>
    <cellStyle name="___LH Run-In Capacity Analysis Report 5(j)10-19 2" xfId="14021"/>
    <cellStyle name="___LH Run-In Capacity Analysis Report 5(j)10-19 2 2" xfId="14022"/>
    <cellStyle name="___LH Run-In Capacity Analysis Report 5(j)10-19 3" xfId="14023"/>
    <cellStyle name="___LH Run-In Capacity Analysis Report 5(j)10-19 3 2" xfId="14024"/>
    <cellStyle name="___LH Run-In Capacity Analysis Report 5(j)10-19 4" xfId="14025"/>
    <cellStyle name="___LH Run-In Capacity Analysis Report 5(j)10-19 4 2" xfId="14026"/>
    <cellStyle name="___LH Run-In Capacity Analysis Report 5(j)10-19 5" xfId="14027"/>
    <cellStyle name="___LH Run-In Capacity Analysis Report 5(j)10-19 5 2" xfId="14028"/>
    <cellStyle name="___LH Run-In Capacity Analysis Report 5(j)10-19 6" xfId="14029"/>
    <cellStyle name="___LH Run-In Capacity Analysis Report 5(j)10-19 6 2" xfId="14030"/>
    <cellStyle name="___LH Run-In Capacity Analysis Report 5(j)10-19 7" xfId="14031"/>
    <cellStyle name="___LH Run-In Capacity Analysis Report 5(j)10-19 7 2" xfId="14032"/>
    <cellStyle name="___LH Run-In Capacity Analysis Report 5(j)10-19 8" xfId="14033"/>
    <cellStyle name="___LH Run-In Capacity Analysis Report 5(j)10-19 8 2" xfId="14034"/>
    <cellStyle name="___LH Run-In Capacity Analysis Report 5(j)10-19 9" xfId="14035"/>
    <cellStyle name="___LH Run-In Capacity Analysis Report 5(j)10-19_Equipment List 12" xfId="14036"/>
    <cellStyle name="___LH Run-In Capacity Analysis Report 5(j)10-19_Equipment List 12 2" xfId="14037"/>
    <cellStyle name="___LH Run-In Capacity Analysis Report 5(j)10-19_Equipment List 12 2 2" xfId="14038"/>
    <cellStyle name="___LH Run-In Capacity Analysis Report 5(j)10-19_Equipment List 12 3" xfId="14039"/>
    <cellStyle name="___LH Run-In Capacity Analysis Report 5(j)10-19_Equipment List 12 3 2" xfId="14040"/>
    <cellStyle name="___LH Run-In Capacity Analysis Report 5(j)10-19_Equipment List 12 4" xfId="14041"/>
    <cellStyle name="___LH Run-In Capacity Analysis Report 5(j)10-19_Equipment List 12 4 2" xfId="14042"/>
    <cellStyle name="___LH Run-In Capacity Analysis Report 5(j)10-19_Equipment List 12 5" xfId="14043"/>
    <cellStyle name="___LH Run-In Capacity Analysis Report 5(j)10-19_Equipment List 12 5 2" xfId="14044"/>
    <cellStyle name="___LH Run-In Capacity Analysis Report 5(j)10-19_Equipment List 12 6" xfId="14045"/>
    <cellStyle name="___LH Run-In Capacity Analysis Report 5(j)10-19_Equipment List 12 6 2" xfId="14046"/>
    <cellStyle name="___LH Run-In Capacity Analysis Report 5(j)10-19_Equipment List 12 7" xfId="14047"/>
    <cellStyle name="___LH Run-In Capacity Analysis Report 5(j)10-19_Equipment List 12 7 2" xfId="14048"/>
    <cellStyle name="___LH Run-In Capacity Analysis Report 5(j)10-19_Equipment List 12 8" xfId="14049"/>
    <cellStyle name="___LH Run-In Capacity Analysis Report 5(j)10-19_Equipment List 12 8 2" xfId="14050"/>
    <cellStyle name="___LH Run-In Capacity Analysis Report 5(j)10-19_Equipment List 12 9" xfId="14051"/>
    <cellStyle name="___LH Run-In Capacity Analysis Report 5(j)10-19_Line 4  Rework Process uph 45  Rev1.0 2003-05-21" xfId="14052"/>
    <cellStyle name="___LH Run-In Capacity Analysis Report 5(j)10-19_Line 4  Rework Process uph 45  Rev1.0 2003-05-21 2" xfId="14053"/>
    <cellStyle name="___LH Run-In Capacity Analysis Report 5(j)10-19_Line 4  Rework Process uph 60  Rev1.0 2003-05-27" xfId="14054"/>
    <cellStyle name="___LH Run-In Capacity Analysis Report 5(j)10-19_Line 4  Rework Process uph 60  Rev1.0 2003-05-27 2" xfId="14055"/>
    <cellStyle name="___LH Run-In Capacity Analysis Report 5(j)10-19_Line 4  Rework Process uph 60  Rev1.42003-06-10" xfId="14056"/>
    <cellStyle name="___LH Run-In Capacity Analysis Report 5(j)10-19_Line 4  Rework Process uph 60  Rev1.42003-06-10 2" xfId="14057"/>
    <cellStyle name="___LH Run-In Capacity Analysis Report 5(j)10-19_P58B Line Reconfig cost Rev.2.0 12-16-2002" xfId="14058"/>
    <cellStyle name="___LH Run-In Capacity Analysis Report 5(j)10-19_P58B Line Reconfig cost Rev.2.0 12-16-2002 2" xfId="14059"/>
    <cellStyle name="___LH Run-In Capacity Analysis Report 5(j)10-19_P58B Line Reconfig cost Rev.2.0 12-16-2002 2 2" xfId="14060"/>
    <cellStyle name="___LH Run-In Capacity Analysis Report 5(j)10-19_P58B Line Reconfig cost Rev.2.0 12-16-2002 3" xfId="14061"/>
    <cellStyle name="___LH Run-In Capacity Analysis Report 5(j)10-19_P58B Line Reconfig cost Rev.2.0 12-16-2002 3 2" xfId="14062"/>
    <cellStyle name="___LH Run-In Capacity Analysis Report 5(j)10-19_P58B Line Reconfig cost Rev.2.0 12-16-2002 4" xfId="14063"/>
    <cellStyle name="___LH Run-In Capacity Analysis Report 5(j)10-19_P58B Line Reconfig cost Rev.2.0 12-16-2002 4 2" xfId="14064"/>
    <cellStyle name="___LH Run-In Capacity Analysis Report 5(j)10-19_P58B Line Reconfig cost Rev.2.0 12-16-2002 5" xfId="14065"/>
    <cellStyle name="___LH Run-In Capacity Analysis Report 5(j)10-19_P58B Line Reconfig cost Rev.2.0 12-16-2002 5 2" xfId="14066"/>
    <cellStyle name="___LH Run-In Capacity Analysis Report 5(j)10-19_P58B Line Reconfig cost Rev.2.0 12-16-2002 6" xfId="14067"/>
    <cellStyle name="___LH Run-In Capacity Analysis Report 5(j)10-19_P58B Line Reconfig cost Rev.2.0 12-16-2002 6 2" xfId="14068"/>
    <cellStyle name="___LH Run-In Capacity Analysis Report 5(j)10-19_P58B Line Reconfig cost Rev.2.0 12-16-2002 7" xfId="14069"/>
    <cellStyle name="___LH Run-In Capacity Analysis Report 5(j)10-19_P58B Line Reconfig cost Rev.2.0 12-16-2002 7 2" xfId="14070"/>
    <cellStyle name="___LH Run-In Capacity Analysis Report 5(j)10-19_P58B Line Reconfig cost Rev.2.0 12-16-2002 8" xfId="14071"/>
    <cellStyle name="___LH Run-In Capacity Analysis Report 5(j)10-19_P58B Line Reconfig cost Rev.2.0 12-16-2002 8 2" xfId="14072"/>
    <cellStyle name="___LH Run-In Capacity Analysis Report 5(j)10-19_P58B Line Reconfig cost Rev.2.0 12-16-2002 9" xfId="14073"/>
    <cellStyle name="___LH Run-In Capacity Analysis Report 5(j)10-19_P58B Line Reconfig cost Rev.3.0 12-23-2002" xfId="14074"/>
    <cellStyle name="___LH Run-In Capacity Analysis Report 5(j)10-19_P58B Line Reconfig cost Rev.3.0 12-23-2002 2" xfId="14075"/>
    <cellStyle name="___LH Run-In Capacity Analysis Report 5(j)10-19_P58B Line Reconfig cost Rev.3.0 12-23-2002 2 2" xfId="14076"/>
    <cellStyle name="___LH Run-In Capacity Analysis Report 5(j)10-19_P58B Line Reconfig cost Rev.3.0 12-23-2002 3" xfId="14077"/>
    <cellStyle name="___LH Run-In Capacity Analysis Report 5(j)10-19_P58B Line Reconfig cost Rev.3.0 12-23-2002 3 2" xfId="14078"/>
    <cellStyle name="___LH Run-In Capacity Analysis Report 5(j)10-19_P58B Line Reconfig cost Rev.3.0 12-23-2002 4" xfId="14079"/>
    <cellStyle name="___LH Run-In Capacity Analysis Report 5(j)10-19_P58B Line Reconfig cost Rev.3.0 12-23-2002 4 2" xfId="14080"/>
    <cellStyle name="___LH Run-In Capacity Analysis Report 5(j)10-19_P58B Line Reconfig cost Rev.3.0 12-23-2002 5" xfId="14081"/>
    <cellStyle name="___LH Run-In Capacity Analysis Report 5(j)10-19_P58B Line Reconfig cost Rev.3.0 12-23-2002 5 2" xfId="14082"/>
    <cellStyle name="___LH Run-In Capacity Analysis Report 5(j)10-19_P58B Line Reconfig cost Rev.3.0 12-23-2002 6" xfId="14083"/>
    <cellStyle name="___LH Run-In Capacity Analysis Report 5(j)10-19_P58B Line Reconfig cost Rev.3.0 12-23-2002 6 2" xfId="14084"/>
    <cellStyle name="___LH Run-In Capacity Analysis Report 5(j)10-19_P58B Line Reconfig cost Rev.3.0 12-23-2002 7" xfId="14085"/>
    <cellStyle name="___LH Run-In Capacity Analysis Report 5(j)10-19_P58B Line Reconfig cost Rev.3.0 12-23-2002 7 2" xfId="14086"/>
    <cellStyle name="___LH Run-In Capacity Analysis Report 5(j)10-19_P58B Line Reconfig cost Rev.3.0 12-23-2002 8" xfId="14087"/>
    <cellStyle name="___LH Run-In Capacity Analysis Report 5(j)10-19_P58B Line Reconfig cost Rev.3.0 12-23-2002 8 2" xfId="14088"/>
    <cellStyle name="___LH Run-In Capacity Analysis Report 5(j)10-19_P58B Line Reconfig cost Rev.3.0 12-23-2002 9" xfId="14089"/>
    <cellStyle name="___LH Run-In Capacity Analysis Report 5(j)10-19_P58B line reconfiguration milestone" xfId="14090"/>
    <cellStyle name="___LH Run-In Capacity Analysis Report 5(j)10-19_P58B line reconfiguration milestone 2" xfId="14091"/>
    <cellStyle name="___LH Run-In Capacity Analysis Report 5(j)10-19_P58B line reconfiguration milestone_1" xfId="14092"/>
    <cellStyle name="___LH Run-In Capacity Analysis Report 5(j)10-19_P58B line reconfiguration milestone_1 2" xfId="14093"/>
    <cellStyle name="___LH Run-In Capacity Analysis Report 5(j)10-19_P58B line reconfiguration milestone_1 2 2" xfId="14094"/>
    <cellStyle name="___LH Run-In Capacity Analysis Report 5(j)10-19_P58B line reconfiguration milestone_1 3" xfId="14095"/>
    <cellStyle name="___LH Run-In Capacity Analysis Report 5(j)10-19_P58B line reconfiguration milestone_1 3 2" xfId="14096"/>
    <cellStyle name="___LH Run-In Capacity Analysis Report 5(j)10-19_P58B line reconfiguration milestone_1 4" xfId="14097"/>
    <cellStyle name="___LH Run-In Capacity Analysis Report 5(j)10-19_P58B line reconfiguration milestone_1 4 2" xfId="14098"/>
    <cellStyle name="___LH Run-In Capacity Analysis Report 5(j)10-19_P58B line reconfiguration milestone_1 5" xfId="14099"/>
    <cellStyle name="___LH Run-In Capacity Analysis Report 5(j)10-19_P58B line reconfiguration milestone_1 5 2" xfId="14100"/>
    <cellStyle name="___LH Run-In Capacity Analysis Report 5(j)10-19_P58B line reconfiguration milestone_1 6" xfId="14101"/>
    <cellStyle name="___LH Run-In Capacity Analysis Report 5(j)10-19_P58B line reconfiguration milestone_1 6 2" xfId="14102"/>
    <cellStyle name="___LH Run-In Capacity Analysis Report 5(j)10-19_P58B line reconfiguration milestone_1 7" xfId="14103"/>
    <cellStyle name="___LH Run-In Capacity Analysis Report 5(j)10-19_P58B line reconfiguration milestone_1 7 2" xfId="14104"/>
    <cellStyle name="___LH Run-In Capacity Analysis Report 5(j)10-19_P58B line reconfiguration milestone_1 8" xfId="14105"/>
    <cellStyle name="___LH Run-In Capacity Analysis Report 5(j)10-19_P58B line reconfiguration milestone_1 8 2" xfId="14106"/>
    <cellStyle name="___LH Run-In Capacity Analysis Report 5(j)10-19_P58B line reconfiguration milestone_1 9" xfId="14107"/>
    <cellStyle name="___LH Run-In Capacity Analysis Report 5(j)10-19_P58B Project Report 03-01-07" xfId="14108"/>
    <cellStyle name="___LH Run-In Capacity Analysis Report 5(j)10-19_P58B Project Report 03-01-07 2" xfId="14109"/>
    <cellStyle name="___LH Run-In Capacity Analysis Report 5(j)10-19_P58B Project Report 03-01-07 2 2" xfId="14110"/>
    <cellStyle name="___LH Run-In Capacity Analysis Report 5(j)10-19_P58B Project Report 03-01-07 3" xfId="14111"/>
    <cellStyle name="___LH Run-In Capacity Analysis Report 5(j)10-19_P58B Project Report 03-01-07 3 2" xfId="14112"/>
    <cellStyle name="___LH Run-In Capacity Analysis Report 5(j)10-19_P58B Project Report 03-01-07 4" xfId="14113"/>
    <cellStyle name="___LH Run-In Capacity Analysis Report 5(j)10-19_P58B Project Report 03-01-07 4 2" xfId="14114"/>
    <cellStyle name="___LH Run-In Capacity Analysis Report 5(j)10-19_P58B Project Report 03-01-07 5" xfId="14115"/>
    <cellStyle name="___LH Run-In Capacity Analysis Report 5(j)10-19_P58B Project Report 03-01-07 5 2" xfId="14116"/>
    <cellStyle name="___LH Run-In Capacity Analysis Report 5(j)10-19_P58B Project Report 03-01-07 6" xfId="14117"/>
    <cellStyle name="___LH Run-In Capacity Analysis Report 5(j)10-19_P58B Project Report 03-01-07 6 2" xfId="14118"/>
    <cellStyle name="___LH Run-In Capacity Analysis Report 5(j)10-19_P58B Project Report 03-01-07 7" xfId="14119"/>
    <cellStyle name="___LH Run-In Capacity Analysis Report 5(j)10-19_P58B Project Report 03-01-07 7 2" xfId="14120"/>
    <cellStyle name="___LH Run-In Capacity Analysis Report 5(j)10-19_P58B Project Report 03-01-07 8" xfId="14121"/>
    <cellStyle name="___LH Run-In Capacity Analysis Report 5(j)10-19_P58B Project Report 03-01-07 8 2" xfId="14122"/>
    <cellStyle name="___LH Run-In Capacity Analysis Report 5(j)10-19_P58B Project Report 03-01-07 9" xfId="14123"/>
    <cellStyle name="___LH Run-In Capacity Analysis Report 5(j)10-19_P58B Project Report 1.16.03" xfId="14124"/>
    <cellStyle name="___LH Run-In Capacity Analysis Report 5(j)10-19_P58B Project Report 1.16.03 2" xfId="14125"/>
    <cellStyle name="___LH Run-In Capacity Analysis Report 5(j)10-19_P58B Project Report 1.16.03 2 2" xfId="14126"/>
    <cellStyle name="___LH Run-In Capacity Analysis Report 5(j)10-19_P58B Project Report 1.16.03 3" xfId="14127"/>
    <cellStyle name="___LH Run-In Capacity Analysis Report 5(j)10-19_P58B Project Report 1.16.03 3 2" xfId="14128"/>
    <cellStyle name="___LH Run-In Capacity Analysis Report 5(j)10-19_P58B Project Report 1.16.03 4" xfId="14129"/>
    <cellStyle name="___LH Run-In Capacity Analysis Report 5(j)10-19_P58B Project Report 1.16.03 4 2" xfId="14130"/>
    <cellStyle name="___LH Run-In Capacity Analysis Report 5(j)10-19_P58B Project Report 1.16.03 5" xfId="14131"/>
    <cellStyle name="___LH Run-In Capacity Analysis Report 5(j)10-19_P58B Project Report 1.16.03 5 2" xfId="14132"/>
    <cellStyle name="___LH Run-In Capacity Analysis Report 5(j)10-19_P58B Project Report 1.16.03 6" xfId="14133"/>
    <cellStyle name="___LH Run-In Capacity Analysis Report 5(j)10-19_P58B Project Report 1.16.03 6 2" xfId="14134"/>
    <cellStyle name="___LH Run-In Capacity Analysis Report 5(j)10-19_P58B Project Report 1.16.03 7" xfId="14135"/>
    <cellStyle name="___LH Run-In Capacity Analysis Report 5(j)10-19_P58B Project Report 1.16.03 7 2" xfId="14136"/>
    <cellStyle name="___LH Run-In Capacity Analysis Report 5(j)10-19_P58B Project Report 1.16.03 8" xfId="14137"/>
    <cellStyle name="___LH Run-In Capacity Analysis Report 5(j)10-19_P58B Project Report 1.16.03 8 2" xfId="14138"/>
    <cellStyle name="___LH Run-In Capacity Analysis Report 5(j)10-19_P58B Project Report 1.16.03 9" xfId="14139"/>
    <cellStyle name="___LH Run-In Capacity Analysis Report 5(j)10-19_P58B Project Report 1.25New.03" xfId="14140"/>
    <cellStyle name="___LH Run-In Capacity Analysis Report 5(j)10-19_P58B Project Report 1.25New.03 2" xfId="14141"/>
    <cellStyle name="___LH Run-In Capacity Analysis Report 5(j)10-19_P58B Project Report 1.25New.03_1" xfId="14142"/>
    <cellStyle name="___LH Run-In Capacity Analysis Report 5(j)10-19_P58B Project Report 1.25New.03_1 2" xfId="14143"/>
    <cellStyle name="___LH Run-In Capacity Analysis Report 5(j)10-19_P58B Project Report 1.25New.03_1 2 2" xfId="14144"/>
    <cellStyle name="___LH Run-In Capacity Analysis Report 5(j)10-19_P58B Project Report 1.25New.03_1 3" xfId="14145"/>
    <cellStyle name="___LH Run-In Capacity Analysis Report 5(j)10-19_P58B Project Report 1.25New.03_1 3 2" xfId="14146"/>
    <cellStyle name="___LH Run-In Capacity Analysis Report 5(j)10-19_P58B Project Report 1.25New.03_1 4" xfId="14147"/>
    <cellStyle name="___LH Run-In Capacity Analysis Report 5(j)10-19_P58B Project Report 1.25New.03_1 4 2" xfId="14148"/>
    <cellStyle name="___LH Run-In Capacity Analysis Report 5(j)10-19_P58B Project Report 1.25New.03_1 5" xfId="14149"/>
    <cellStyle name="___LH Run-In Capacity Analysis Report 5(j)10-19_P58B Project Report 1.25New.03_1 5 2" xfId="14150"/>
    <cellStyle name="___LH Run-In Capacity Analysis Report 5(j)10-19_P58B Project Report 1.25New.03_1 6" xfId="14151"/>
    <cellStyle name="___LH Run-In Capacity Analysis Report 5(j)10-19_P58B Project Report 1.25New.03_1 6 2" xfId="14152"/>
    <cellStyle name="___LH Run-In Capacity Analysis Report 5(j)10-19_P58B Project Report 1.25New.03_1 7" xfId="14153"/>
    <cellStyle name="___LH Run-In Capacity Analysis Report 5(j)10-19_P58B Project Report 1.25New.03_1 7 2" xfId="14154"/>
    <cellStyle name="___LH Run-In Capacity Analysis Report 5(j)10-19_P58B Project Report 1.25New.03_1 8" xfId="14155"/>
    <cellStyle name="___LH Run-In Capacity Analysis Report 5(j)10-19_P58B Project Report 1.25New.03_1 8 2" xfId="14156"/>
    <cellStyle name="___LH Run-In Capacity Analysis Report 5(j)10-19_P58B Project Report 1.25New.03_1 9" xfId="14157"/>
    <cellStyle name="___LH Run-In Capacity Analysis Report 5(j)10-19_P58B Project Report 12.17" xfId="14158"/>
    <cellStyle name="___LH Run-In Capacity Analysis Report 5(j)10-19_P58B Project Report 12.17 2" xfId="14159"/>
    <cellStyle name="___LH Run-In Capacity Analysis Report 5(j)10-19_P58B PVT  Engineering Preparation" xfId="14160"/>
    <cellStyle name="___LH Run-In Capacity Analysis Report 5(j)10-19_P58B PVT  Engineering Preparation 2" xfId="14161"/>
    <cellStyle name="___LH Run-In Capacity Analysis Report 5(j)10-19_P58B PVT  Engineering Preparation 2 2" xfId="14162"/>
    <cellStyle name="___LH Run-In Capacity Analysis Report 5(j)10-19_P58B PVT  Engineering Preparation 3" xfId="14163"/>
    <cellStyle name="___LH Run-In Capacity Analysis Report 5(j)10-19_P58B PVT  Engineering Preparation 3 2" xfId="14164"/>
    <cellStyle name="___LH Run-In Capacity Analysis Report 5(j)10-19_P58B PVT  Engineering Preparation 4" xfId="14165"/>
    <cellStyle name="___LH Run-In Capacity Analysis Report 5(j)10-19_P58B PVT  Engineering Preparation 4 2" xfId="14166"/>
    <cellStyle name="___LH Run-In Capacity Analysis Report 5(j)10-19_P58B PVT  Engineering Preparation 5" xfId="14167"/>
    <cellStyle name="___LH Run-In Capacity Analysis Report 5(j)10-19_P58B PVT  Engineering Preparation 5 2" xfId="14168"/>
    <cellStyle name="___LH Run-In Capacity Analysis Report 5(j)10-19_P58B PVT  Engineering Preparation 6" xfId="14169"/>
    <cellStyle name="___LH Run-In Capacity Analysis Report 5(j)10-19_P58B PVT  Engineering Preparation 6 2" xfId="14170"/>
    <cellStyle name="___LH Run-In Capacity Analysis Report 5(j)10-19_P58B PVT  Engineering Preparation 7" xfId="14171"/>
    <cellStyle name="___LH Run-In Capacity Analysis Report 5(j)10-19_P58B PVT  Engineering Preparation 7 2" xfId="14172"/>
    <cellStyle name="___LH Run-In Capacity Analysis Report 5(j)10-19_P58B PVT  Engineering Preparation 8" xfId="14173"/>
    <cellStyle name="___LH Run-In Capacity Analysis Report 5(j)10-19_P58B PVT  Engineering Preparation 8 2" xfId="14174"/>
    <cellStyle name="___LH Run-In Capacity Analysis Report 5(j)10-19_P58B PVT  Engineering Preparation 9" xfId="14175"/>
    <cellStyle name="___LH Run-In Capacity Analysis Report 5(j)10-19_P58B_UPH50Equipmentnewline" xfId="14176"/>
    <cellStyle name="___LH Run-In Capacity Analysis Report 5(j)10-19_P58B_UPH50Equipmentnewline 2" xfId="14177"/>
    <cellStyle name="___LH Run-In Capacity Analysis Report 5(j)10-19_P58B_UPH50Equipmentnewline 2 2" xfId="14178"/>
    <cellStyle name="___LH Run-In Capacity Analysis Report 5(j)10-19_P58B_UPH50Equipmentnewline 3" xfId="14179"/>
    <cellStyle name="___LH Run-In Capacity Analysis Report 5(j)10-19_P58B_UPH50Equipmentnewline 3 2" xfId="14180"/>
    <cellStyle name="___LH Run-In Capacity Analysis Report 5(j)10-19_P58B_UPH50Equipmentnewline 4" xfId="14181"/>
    <cellStyle name="___LH Run-In Capacity Analysis Report 5(j)10-19_P58B_UPH50Equipmentnewline 4 2" xfId="14182"/>
    <cellStyle name="___LH Run-In Capacity Analysis Report 5(j)10-19_P58B_UPH50Equipmentnewline 5" xfId="14183"/>
    <cellStyle name="___LH Run-In Capacity Analysis Report 5(j)10-19_P58B_UPH50Equipmentnewline 5 2" xfId="14184"/>
    <cellStyle name="___LH Run-In Capacity Analysis Report 5(j)10-19_P58B_UPH50Equipmentnewline 6" xfId="14185"/>
    <cellStyle name="___LH Run-In Capacity Analysis Report 5(j)10-19_P58B_UPH50Equipmentnewline 6 2" xfId="14186"/>
    <cellStyle name="___LH Run-In Capacity Analysis Report 5(j)10-19_P58B_UPH50Equipmentnewline 7" xfId="14187"/>
    <cellStyle name="___LH Run-In Capacity Analysis Report 5(j)10-19_P58B_UPH50Equipmentnewline 7 2" xfId="14188"/>
    <cellStyle name="___LH Run-In Capacity Analysis Report 5(j)10-19_P58B_UPH50Equipmentnewline 8" xfId="14189"/>
    <cellStyle name="___LH Run-In Capacity Analysis Report 5(j)10-19_P58B_UPH50Equipmentnewline 8 2" xfId="14190"/>
    <cellStyle name="___LH Run-In Capacity Analysis Report 5(j)10-19_P58B_UPH50Equipmentnewline 9" xfId="14191"/>
    <cellStyle name="___LH Run-In Capacity Analysis Report 5(j)10-19_Q37 EVT Eng. Workbook V1.0_0331" xfId="14192"/>
    <cellStyle name="___LH Run-In Capacity Analysis Report 5(j)10-19_Q37 EVT Eng. Workbook V1.0_0331 2" xfId="14193"/>
    <cellStyle name="___LH Run-In Capacity Analysis Report 5(j)10-19_Q37 EVT Incremental Equipment List for 30UPH V1.0_0329" xfId="14194"/>
    <cellStyle name="___LH Run-In Capacity Analysis Report 5(j)10-19_Q37 EVT Incremental Equipment List for 30UPH V1.0_0329 2" xfId="14195"/>
    <cellStyle name="___LH Run-In Capacity Analysis Report 5(j)10-19_Q37 EVT Incremental Equipment List for 30UPH V1.0_0329 2 2" xfId="14196"/>
    <cellStyle name="___LH Run-In Capacity Analysis Report 5(j)10-19_Q37 EVT Incremental Equipment List for 30UPH V1.0_0329 3" xfId="14197"/>
    <cellStyle name="___LH Run-In Capacity Analysis Report 5(j)10-19_Q37 EVT Incremental Equipment List for 30UPH V1.0_0329 3 2" xfId="14198"/>
    <cellStyle name="___LH Run-In Capacity Analysis Report 5(j)10-19_Q37 EVT Incremental Equipment List for 30UPH V1.0_0329 4" xfId="14199"/>
    <cellStyle name="___LH Run-In Capacity Analysis Report 5(j)10-19_Q37 EVT Incremental Equipment List for 30UPH V1.0_0329 4 2" xfId="14200"/>
    <cellStyle name="___LH Run-In Capacity Analysis Report 5(j)10-19_Q37 EVT Incremental Equipment List for 30UPH V1.0_0329 5" xfId="14201"/>
    <cellStyle name="___LH Run-In Capacity Analysis Report 5(j)10-19_Q37 EVT Incremental Equipment List for 30UPH V1.0_0329 5 2" xfId="14202"/>
    <cellStyle name="___LH Run-In Capacity Analysis Report 5(j)10-19_Q37 EVT Incremental Equipment List for 30UPH V1.0_0329 6" xfId="14203"/>
    <cellStyle name="___LH Run-In Capacity Analysis Report 5(j)10-19_Q37 EVT Incremental Equipment List for 30UPH V1.0_0329 6 2" xfId="14204"/>
    <cellStyle name="___LH Run-In Capacity Analysis Report 5(j)10-19_Q37 EVT Incremental Equipment List for 30UPH V1.0_0329 7" xfId="14205"/>
    <cellStyle name="___LH Run-In Capacity Analysis Report 5(j)10-19_Q37 EVT Incremental Equipment List for 30UPH V1.0_0329 7 2" xfId="14206"/>
    <cellStyle name="___LH Run-In Capacity Analysis Report 5(j)10-19_Q37 EVT Incremental Equipment List for 30UPH V1.0_0329 8" xfId="14207"/>
    <cellStyle name="___LH Run-In Capacity Analysis Report 5(j)10-19_Q37 EVT Incremental Equipment List for 30UPH V1.0_0329 8 2" xfId="14208"/>
    <cellStyle name="___LH Run-In Capacity Analysis Report 5(j)10-19_Q37 EVT Incremental Equipment List for 30UPH V1.0_0329 9" xfId="14209"/>
    <cellStyle name="___LH Run-In Capacity Analysis Report 5(j)10-19_Q37 EVT Incremental Equipment List for 30UPH V1.1_0331" xfId="14210"/>
    <cellStyle name="___LH Run-In Capacity Analysis Report 5(j)10-19_Q37 EVT Incremental Equipment List for 30UPH V1.1_0331 2" xfId="14211"/>
    <cellStyle name="___LH Run-In Capacity Analysis Report 5(j)10-19_Q37 EVT Incremental Equipment List for 30UPH V1.1_0331 2 2" xfId="14212"/>
    <cellStyle name="___LH Run-In Capacity Analysis Report 5(j)10-19_Q37 EVT Incremental Equipment List for 30UPH V1.1_0331 3" xfId="14213"/>
    <cellStyle name="___LH Run-In Capacity Analysis Report 5(j)10-19_Q37 EVT Incremental Equipment List for 30UPH V1.1_0331 3 2" xfId="14214"/>
    <cellStyle name="___LH Run-In Capacity Analysis Report 5(j)10-19_Q37 EVT Incremental Equipment List for 30UPH V1.1_0331 4" xfId="14215"/>
    <cellStyle name="___LH Run-In Capacity Analysis Report 5(j)10-19_Q37 EVT Incremental Equipment List for 30UPH V1.1_0331 4 2" xfId="14216"/>
    <cellStyle name="___LH Run-In Capacity Analysis Report 5(j)10-19_Q37 EVT Incremental Equipment List for 30UPH V1.1_0331 5" xfId="14217"/>
    <cellStyle name="___LH Run-In Capacity Analysis Report 5(j)10-19_Q37 EVT Incremental Equipment List for 30UPH V1.1_0331 5 2" xfId="14218"/>
    <cellStyle name="___LH Run-In Capacity Analysis Report 5(j)10-19_Q37 EVT Incremental Equipment List for 30UPH V1.1_0331 6" xfId="14219"/>
    <cellStyle name="___LH Run-In Capacity Analysis Report 5(j)10-19_Q37 EVT Incremental Equipment List for 30UPH V1.1_0331 6 2" xfId="14220"/>
    <cellStyle name="___LH Run-In Capacity Analysis Report 5(j)10-19_Q37 EVT Incremental Equipment List for 30UPH V1.1_0331 7" xfId="14221"/>
    <cellStyle name="___LH Run-In Capacity Analysis Report 5(j)10-19_Q37 EVT Incremental Equipment List for 30UPH V1.1_0331 7 2" xfId="14222"/>
    <cellStyle name="___LH Run-In Capacity Analysis Report 5(j)10-19_Q37 EVT Incremental Equipment List for 30UPH V1.1_0331 8" xfId="14223"/>
    <cellStyle name="___LH Run-In Capacity Analysis Report 5(j)10-19_Q37 EVT Incremental Equipment List for 30UPH V1.1_0331 8 2" xfId="14224"/>
    <cellStyle name="___LH Run-In Capacity Analysis Report 5(j)10-19_Q37 EVT Incremental Equipment List for 30UPH V1.1_0331 9" xfId="14225"/>
    <cellStyle name="___LH Run-In Capacity Analysis Report 5(j)10-19_Q37 EVT Investment Workbook V1.2_0401" xfId="14226"/>
    <cellStyle name="___LH Run-In Capacity Analysis Report 5(j)10-19_Q37 EVT Investment Workbook V1.2_0401 2" xfId="14227"/>
    <cellStyle name="___LH Run-In Capacity Analysis Report 5(j)10-19_Q37 EVT Investment Workbook V1.2_0401 2 2" xfId="14228"/>
    <cellStyle name="___LH Run-In Capacity Analysis Report 5(j)10-19_Q37 EVT Investment Workbook V1.2_0401 3" xfId="14229"/>
    <cellStyle name="___LH Run-In Capacity Analysis Report 5(j)10-19_Q37 EVT Investment Workbook V1.2_0401 3 2" xfId="14230"/>
    <cellStyle name="___LH Run-In Capacity Analysis Report 5(j)10-19_Q37 EVT Investment Workbook V1.2_0401 4" xfId="14231"/>
    <cellStyle name="___LH Run-In Capacity Analysis Report 5(j)10-19_Q37 EVT Investment Workbook V1.2_0401 4 2" xfId="14232"/>
    <cellStyle name="___LH Run-In Capacity Analysis Report 5(j)10-19_Q37 EVT Investment Workbook V1.2_0401 5" xfId="14233"/>
    <cellStyle name="___LH Run-In Capacity Analysis Report 5(j)10-19_Q37 EVT Investment Workbook V1.2_0401 5 2" xfId="14234"/>
    <cellStyle name="___LH Run-In Capacity Analysis Report 5(j)10-19_Q37 EVT Investment Workbook V1.2_0401 6" xfId="14235"/>
    <cellStyle name="___LH Run-In Capacity Analysis Report 5(j)10-19_Q37 EVT Investment Workbook V1.2_0401 6 2" xfId="14236"/>
    <cellStyle name="___LH Run-In Capacity Analysis Report 5(j)10-19_Q37 EVT Investment Workbook V1.2_0401 7" xfId="14237"/>
    <cellStyle name="___LH Run-In Capacity Analysis Report 5(j)10-19_Q37 EVT Investment Workbook V1.2_0401 7 2" xfId="14238"/>
    <cellStyle name="___LH Run-In Capacity Analysis Report 5(j)10-19_Q37 EVT Investment Workbook V1.2_0401 8" xfId="14239"/>
    <cellStyle name="___LH Run-In Capacity Analysis Report 5(j)10-19_Q37 EVT Investment Workbook V1.2_0401 8 2" xfId="14240"/>
    <cellStyle name="___LH Run-In Capacity Analysis Report 5(j)10-19_Q37 EVT Investment Workbook V1.2_0401 9" xfId="14241"/>
    <cellStyle name="___LH Run-In Capacity Analysis Report 5(j)10-19_Q37 Process uph 120  WengHong VS Mils Wang" xfId="14242"/>
    <cellStyle name="___LH Run-In Capacity Analysis Report 5(j)10-19_Q37 Process uph 120  WengHong VS Mils Wang 2" xfId="14243"/>
    <cellStyle name="___LH Run-In Capacity Analysis Report 5(j)10-19_Q37 Process uph 120 &amp;2003-05-15 Rev.1.0" xfId="14244"/>
    <cellStyle name="___LH Run-In Capacity Analysis Report 5(j)10-19_Q37 Process uph 120 &amp;2003-05-15 Rev.1.0 2" xfId="14245"/>
    <cellStyle name="___LH Run-In Capacity Analysis Report 5(j)10-19_Q37 Process uph 120 &amp;2003-05-20  Rev.1.1" xfId="14246"/>
    <cellStyle name="___LH Run-In Capacity Analysis Report 5(j)10-19_Q37 Process uph 120 &amp;2003-05-20  Rev.1.1 2" xfId="14247"/>
    <cellStyle name="___LH Run-In Capacity Analysis Report 5(j)10-19_Q37 Process uph 120 &amp;2003-05-23  Rev.1.2" xfId="14248"/>
    <cellStyle name="___LH Run-In Capacity Analysis Report 5(j)10-19_Q37 Process uph 120 &amp;2003-05-23  Rev.1.2 2" xfId="14249"/>
    <cellStyle name="___LH Run-In Capacity Analysis Report 5(j)10-19_Q37 Process uph 120 &amp;2003-06-10  Rev.1.4" xfId="14250"/>
    <cellStyle name="___LH Run-In Capacity Analysis Report 5(j)10-19_Q37 Process uph 120 &amp;2003-06-10  Rev.1.4 2" xfId="14251"/>
    <cellStyle name="___LH Run-In Capacity Analysis Report 5(j)10-19_Q37 Process uph 150 &amp;2003-04-29 Rev.1.1" xfId="14252"/>
    <cellStyle name="___LH Run-In Capacity Analysis Report 5(j)10-19_Q37 Process uph 150 &amp;2003-04-29 Rev.1.1 2" xfId="14253"/>
    <cellStyle name="___LH Run-In Capacity Analysis Report 5(j)10-19_Q37 Process uph 180 &amp;2003-05-13  Rev.1.1" xfId="14254"/>
    <cellStyle name="___LH Run-In Capacity Analysis Report 5(j)10-19_Q37 Process uph 180 &amp;2003-05-13  Rev.1.1 2" xfId="14255"/>
    <cellStyle name="___LH Run-In Capacity Analysis Report 5(j)10-19_Q37 Process uph 180 &amp;2003-05-15  Rev.1.1" xfId="14256"/>
    <cellStyle name="___LH Run-In Capacity Analysis Report 5(j)10-19_Q37 Process uph 180 &amp;2003-05-15  Rev.1.1 2" xfId="14257"/>
    <cellStyle name="___LH Run-In Capacity Analysis Report 5(j)10-19_Q37 Rework Process uph 50 Rev1.1" xfId="14258"/>
    <cellStyle name="___LH Run-In Capacity Analysis Report 5(j)10-19_Q37 Rework Process uph 50 Rev1.1 &amp; 2003-05-15" xfId="14259"/>
    <cellStyle name="___LH Run-In Capacity Analysis Report 5(j)10-19_Q37 Rework Process uph 50 Rev1.1 &amp; 2003-05-15 2" xfId="14260"/>
    <cellStyle name="___LH Run-In Capacity Analysis Report 5(j)10-19_Q37 Rework Process uph 50 Rev1.1 2" xfId="14261"/>
    <cellStyle name="___LH Run-In Capacity Analysis Report 5(j)10-19_Q37 Rework Process uph 60 Rev1.0 &amp; 2003-05-15" xfId="14262"/>
    <cellStyle name="___LH Run-In Capacity Analysis Report 5(j)10-19_Q37 Rework Process uph 60 Rev1.0 &amp; 2003-05-15 2" xfId="14263"/>
    <cellStyle name="___LH Run-In Capacity Analysis Report 5(j)10-19_Q37 SFC process flow Rev1.0  2003-05-13" xfId="14264"/>
    <cellStyle name="___LH Run-In Capacity Analysis Report 5(j)10-19_Q37 SFC process flow Rev1.0  2003-05-13 2" xfId="14265"/>
    <cellStyle name="___LH Run-In Capacity Analysis Report 5(j)10-19_Q37 SFC process flow Rev1.1  2003-05-15" xfId="14266"/>
    <cellStyle name="___LH Run-In Capacity Analysis Report 5(j)10-19_Q37 SFC process flow Rev1.1  2003-05-15 2" xfId="14267"/>
    <cellStyle name="___LH Run-In Capacity Analysis Report 5(j)10-19_Q37_P58B_L4_UPH50EList_1d3" xfId="14268"/>
    <cellStyle name="___LH Run-In Capacity Analysis Report 5(j)10-19_Q37_P58B_L4_UPH50EList_1d3 2" xfId="14269"/>
    <cellStyle name="___LH Run-In Capacity Analysis Report 5(j)10-19_Q37_P58B_UPH50EList_1d2" xfId="14270"/>
    <cellStyle name="___LH Run-In Capacity Analysis Report 5(j)10-19_Q37_P58B_UPH50EList_1d2 2" xfId="14271"/>
    <cellStyle name="___LH Run-In Capacity Analysis Report 5(j)10-19_Q37CapacityPlanRev0d2" xfId="14272"/>
    <cellStyle name="___LH Run-In Capacity Analysis Report 5(j)10-19_Q37CapacityPlanRev0d2 2" xfId="14273"/>
    <cellStyle name="___LH Run-In Capacity Analysis Report 5(j)10-19_Q37CapacityPlanRev0d5" xfId="14274"/>
    <cellStyle name="___LH Run-In Capacity Analysis Report 5(j)10-19_Q37CapacityPlanRev0d5 2" xfId="14275"/>
    <cellStyle name="___LH Run-In Capacity Analysis Report 5(j)10-19_Q37CapacityPlanRev0d7" xfId="14276"/>
    <cellStyle name="___LH Run-In Capacity Analysis Report 5(j)10-19_Q37CapacityPlanRev0d7 2" xfId="14277"/>
    <cellStyle name="___LH Run-In Capacity Analysis Report 5(j)10-19_Q37EFList_UPH180_Rev02" xfId="14278"/>
    <cellStyle name="___LH Run-In Capacity Analysis Report 5(j)10-19_Q37EFList_UPH180_Rev02 2" xfId="14279"/>
    <cellStyle name="___LH Run-In Capacity Analysis Report 5(j)10-19_Q37EFList_UPH180_Rev02_Q37CapacityPlanRev0d2" xfId="14280"/>
    <cellStyle name="___LH Run-In Capacity Analysis Report 5(j)10-19_Q37EFList_UPH180_Rev02_Q37CapacityPlanRev0d2 2" xfId="14281"/>
    <cellStyle name="___LH Run-In Capacity Analysis Report 5(j)10-19_Q37EFList_UPH180_Rev02_Q37CapacityPlanRev0d2 2 2" xfId="14282"/>
    <cellStyle name="___LH Run-In Capacity Analysis Report 5(j)10-19_Q37EFList_UPH180_Rev02_Q37CapacityPlanRev0d2 3" xfId="14283"/>
    <cellStyle name="___LH Run-In Capacity Analysis Report 5(j)10-19_Q37EFList_UPH180_Rev02_Q37CapacityPlanRev0d2 3 2" xfId="14284"/>
    <cellStyle name="___LH Run-In Capacity Analysis Report 5(j)10-19_Q37EFList_UPH180_Rev02_Q37CapacityPlanRev0d2 4" xfId="14285"/>
    <cellStyle name="___LH Run-In Capacity Analysis Report 5(j)10-19_Q37EFList_UPH180_Rev02_Q37CapacityPlanRev0d2 4 2" xfId="14286"/>
    <cellStyle name="___LH Run-In Capacity Analysis Report 5(j)10-19_Q37EFList_UPH180_Rev02_Q37CapacityPlanRev0d2 5" xfId="14287"/>
    <cellStyle name="___LH Run-In Capacity Analysis Report 5(j)10-19_Q37EFList_UPH180_Rev02_Q37CapacityPlanRev0d2 5 2" xfId="14288"/>
    <cellStyle name="___LH Run-In Capacity Analysis Report 5(j)10-19_Q37EFList_UPH180_Rev02_Q37CapacityPlanRev0d2 6" xfId="14289"/>
    <cellStyle name="___LH Run-In Capacity Analysis Report 5(j)10-19_Q37EFList_UPH180_Rev02_Q37CapacityPlanRev0d2 6 2" xfId="14290"/>
    <cellStyle name="___LH Run-In Capacity Analysis Report 5(j)10-19_Q37EFList_UPH180_Rev02_Q37CapacityPlanRev0d2 7" xfId="14291"/>
    <cellStyle name="___LH Run-In Capacity Analysis Report 5(j)10-19_Q37EFList_UPH180_Rev02_Q37CapacityPlanRev0d2 7 2" xfId="14292"/>
    <cellStyle name="___LH Run-In Capacity Analysis Report 5(j)10-19_Q37EFList_UPH180_Rev02_Q37CapacityPlanRev0d2 8" xfId="14293"/>
    <cellStyle name="___LH Run-In Capacity Analysis Report 5(j)10-19_Q37EFList_UPH180_Rev02_Q37CapacityPlanRev0d2 8 2" xfId="14294"/>
    <cellStyle name="___LH Run-In Capacity Analysis Report 5(j)10-19_Q37EFList_UPH180_Rev02_Q37CapacityPlanRev0d2 9" xfId="14295"/>
    <cellStyle name="___LH Run-In Capacity Analysis Report 5(j)10-19_Q37EFList_UPH180_Rev02_Q37CapacityPlanRev0d5" xfId="14296"/>
    <cellStyle name="___LH Run-In Capacity Analysis Report 5(j)10-19_Q37EFList_UPH180_Rev02_Q37CapacityPlanRev0d5 2" xfId="14297"/>
    <cellStyle name="___LH Run-In Capacity Analysis Report 5(j)10-19_Q37EFList_UPH180_Rev02_Q37CapacityPlanRev0d5 2 2" xfId="14298"/>
    <cellStyle name="___LH Run-In Capacity Analysis Report 5(j)10-19_Q37EFList_UPH180_Rev02_Q37CapacityPlanRev0d5 3" xfId="14299"/>
    <cellStyle name="___LH Run-In Capacity Analysis Report 5(j)10-19_Q37EFList_UPH180_Rev02_Q37CapacityPlanRev0d5 3 2" xfId="14300"/>
    <cellStyle name="___LH Run-In Capacity Analysis Report 5(j)10-19_Q37EFList_UPH180_Rev02_Q37CapacityPlanRev0d5 4" xfId="14301"/>
    <cellStyle name="___LH Run-In Capacity Analysis Report 5(j)10-19_Q37EFList_UPH180_Rev02_Q37CapacityPlanRev0d5 4 2" xfId="14302"/>
    <cellStyle name="___LH Run-In Capacity Analysis Report 5(j)10-19_Q37EFList_UPH180_Rev02_Q37CapacityPlanRev0d5 5" xfId="14303"/>
    <cellStyle name="___LH Run-In Capacity Analysis Report 5(j)10-19_Q37EFList_UPH180_Rev02_Q37CapacityPlanRev0d5 5 2" xfId="14304"/>
    <cellStyle name="___LH Run-In Capacity Analysis Report 5(j)10-19_Q37EFList_UPH180_Rev02_Q37CapacityPlanRev0d5 6" xfId="14305"/>
    <cellStyle name="___LH Run-In Capacity Analysis Report 5(j)10-19_Q37EFList_UPH180_Rev02_Q37CapacityPlanRev0d5 6 2" xfId="14306"/>
    <cellStyle name="___LH Run-In Capacity Analysis Report 5(j)10-19_Q37EFList_UPH180_Rev02_Q37CapacityPlanRev0d5 7" xfId="14307"/>
    <cellStyle name="___LH Run-In Capacity Analysis Report 5(j)10-19_Q37EFList_UPH180_Rev02_Q37CapacityPlanRev0d5 7 2" xfId="14308"/>
    <cellStyle name="___LH Run-In Capacity Analysis Report 5(j)10-19_Q37EFList_UPH180_Rev02_Q37CapacityPlanRev0d5 8" xfId="14309"/>
    <cellStyle name="___LH Run-In Capacity Analysis Report 5(j)10-19_Q37EFList_UPH180_Rev02_Q37CapacityPlanRev0d5 8 2" xfId="14310"/>
    <cellStyle name="___LH Run-In Capacity Analysis Report 5(j)10-19_Q37EFList_UPH180_Rev02_Q37CapacityPlanRev0d5 9" xfId="14311"/>
    <cellStyle name="___LH Run-In Capacity Analysis Report 5(j)10-19_Q37EFList_UPH180_Rev02_Q37CapacityPlanRev0d7" xfId="14312"/>
    <cellStyle name="___LH Run-In Capacity Analysis Report 5(j)10-19_Q37EFList_UPH180_Rev02_Q37CapacityPlanRev0d7 2" xfId="14313"/>
    <cellStyle name="___LH Run-In Capacity Analysis Report 5(j)10-19_Q37EFList_UPH180_Rev02_Q37CapacityPlanRev0d7 2 2" xfId="14314"/>
    <cellStyle name="___LH Run-In Capacity Analysis Report 5(j)10-19_Q37EFList_UPH180_Rev02_Q37CapacityPlanRev0d7 3" xfId="14315"/>
    <cellStyle name="___LH Run-In Capacity Analysis Report 5(j)10-19_Q37EFList_UPH180_Rev02_Q37CapacityPlanRev0d7 3 2" xfId="14316"/>
    <cellStyle name="___LH Run-In Capacity Analysis Report 5(j)10-19_Q37EFList_UPH180_Rev02_Q37CapacityPlanRev0d7 4" xfId="14317"/>
    <cellStyle name="___LH Run-In Capacity Analysis Report 5(j)10-19_Q37EFList_UPH180_Rev02_Q37CapacityPlanRev0d7 4 2" xfId="14318"/>
    <cellStyle name="___LH Run-In Capacity Analysis Report 5(j)10-19_Q37EFList_UPH180_Rev02_Q37CapacityPlanRev0d7 5" xfId="14319"/>
    <cellStyle name="___LH Run-In Capacity Analysis Report 5(j)10-19_Q37EFList_UPH180_Rev02_Q37CapacityPlanRev0d7 5 2" xfId="14320"/>
    <cellStyle name="___LH Run-In Capacity Analysis Report 5(j)10-19_Q37EFList_UPH180_Rev02_Q37CapacityPlanRev0d7 6" xfId="14321"/>
    <cellStyle name="___LH Run-In Capacity Analysis Report 5(j)10-19_Q37EFList_UPH180_Rev02_Q37CapacityPlanRev0d7 6 2" xfId="14322"/>
    <cellStyle name="___LH Run-In Capacity Analysis Report 5(j)10-19_Q37EFList_UPH180_Rev02_Q37CapacityPlanRev0d7 7" xfId="14323"/>
    <cellStyle name="___LH Run-In Capacity Analysis Report 5(j)10-19_Q37EFList_UPH180_Rev02_Q37CapacityPlanRev0d7 7 2" xfId="14324"/>
    <cellStyle name="___LH Run-In Capacity Analysis Report 5(j)10-19_Q37EFList_UPH180_Rev02_Q37CapacityPlanRev0d7 8" xfId="14325"/>
    <cellStyle name="___LH Run-In Capacity Analysis Report 5(j)10-19_Q37EFList_UPH180_Rev02_Q37CapacityPlanRev0d7 8 2" xfId="14326"/>
    <cellStyle name="___LH Run-In Capacity Analysis Report 5(j)10-19_Q37EFList_UPH180_Rev02_Q37CapacityPlanRev0d7 9" xfId="14327"/>
    <cellStyle name="___LH Run-In Capacity Analysis Report 5(j)10-19_Q37L1_EFList_UPH180_Rev03" xfId="14328"/>
    <cellStyle name="___LH Run-In Capacity Analysis Report 5(j)10-19_Q37L1_EFList_UPH180_Rev03 2" xfId="14329"/>
    <cellStyle name="___LH Run-In Capacity Analysis Report 5(j)10-19_Q37L2_EFList_UPH100_Rev01" xfId="14330"/>
    <cellStyle name="___LH Run-In Capacity Analysis Report 5(j)10-19_Q37L2_EFList_UPH100_Rev01 2" xfId="14331"/>
    <cellStyle name="___LH Run-In Capacity Analysis Report 5(j)10-19_Q37ProcessUPH100May7Rev1d0" xfId="14332"/>
    <cellStyle name="___LH Run-In Capacity Analysis Report 5(j)10-19_Q37ProcessUPH100May7Rev1d0 2" xfId="14333"/>
    <cellStyle name="___LH Run-In Capacity Analysis Report 5(j)10-19_Q37ProcessUPH150_20030426" xfId="14334"/>
    <cellStyle name="___LH Run-In Capacity Analysis Report 5(j)10-19_Q37ProcessUPH150_20030426 2" xfId="14335"/>
    <cellStyle name="___LH Run-In Capacity Analysis Report 5(j)10-19_Q37ProcessUPH180May3Rev1d0" xfId="14336"/>
    <cellStyle name="___LH Run-In Capacity Analysis Report 5(j)10-19_Q37ProcessUPH180May3Rev1d0 2" xfId="14337"/>
    <cellStyle name="___LH Run-In Capacity Analysis Report 5(j)10-19_Q37ReworkProcessUPH50Rev1d0" xfId="14338"/>
    <cellStyle name="___LH Run-In Capacity Analysis Report 5(j)10-19_Q37ReworkProcessUPH50Rev1d0 2" xfId="14339"/>
    <cellStyle name="___LH Run-In Capacity Analysis Report 5(j)10-19_Q37UPH180BudgetRev0d1" xfId="14340"/>
    <cellStyle name="___LH Run-In Capacity Analysis Report 5(j)10-19_Q37UPH180BudgetRev0d1 2" xfId="14341"/>
    <cellStyle name="___LH Run-In Capacity Analysis Report 5(j)10-19_Q37UPH180BudgetRev0d1 2 2" xfId="14342"/>
    <cellStyle name="___LH Run-In Capacity Analysis Report 5(j)10-19_Q37UPH180BudgetRev0d1 3" xfId="14343"/>
    <cellStyle name="___LH Run-In Capacity Analysis Report 5(j)10-19_Q37UPH180BudgetRev0d1 3 2" xfId="14344"/>
    <cellStyle name="___LH Run-In Capacity Analysis Report 5(j)10-19_Q37UPH180BudgetRev0d1 4" xfId="14345"/>
    <cellStyle name="___LH Run-In Capacity Analysis Report 5(j)10-19_Q37UPH180BudgetRev0d1 4 2" xfId="14346"/>
    <cellStyle name="___LH Run-In Capacity Analysis Report 5(j)10-19_Q37UPH180BudgetRev0d1 5" xfId="14347"/>
    <cellStyle name="___LH Run-In Capacity Analysis Report 5(j)10-19_Q37UPH180BudgetRev0d1 5 2" xfId="14348"/>
    <cellStyle name="___LH Run-In Capacity Analysis Report 5(j)10-19_Q37UPH180BudgetRev0d1 6" xfId="14349"/>
    <cellStyle name="___LH Run-In Capacity Analysis Report 5(j)10-19_Q37UPH180BudgetRev0d1 6 2" xfId="14350"/>
    <cellStyle name="___LH Run-In Capacity Analysis Report 5(j)10-19_Q37UPH180BudgetRev0d1 7" xfId="14351"/>
    <cellStyle name="___LH Run-In Capacity Analysis Report 5(j)10-19_Q37UPH180BudgetRev0d1 7 2" xfId="14352"/>
    <cellStyle name="___LH Run-In Capacity Analysis Report 5(j)10-19_Q37UPH180BudgetRev0d1 8" xfId="14353"/>
    <cellStyle name="___LH Run-In Capacity Analysis Report 5(j)10-19_Q37UPH180BudgetRev0d1 8 2" xfId="14354"/>
    <cellStyle name="___LH Run-In Capacity Analysis Report 5(j)10-19_Q37UPH180BudgetRev0d1 9" xfId="14355"/>
    <cellStyle name="___LH Run-In Capacity Analysis Report 6(j)10-19" xfId="14356"/>
    <cellStyle name="___LH Run-In Capacity Analysis Report 6(j)10-19 2" xfId="14357"/>
    <cellStyle name="___LH Run-In Capacity Analysis Report 6(j)10-19 2 2" xfId="14358"/>
    <cellStyle name="___LH Run-In Capacity Analysis Report 6(j)10-19 3" xfId="14359"/>
    <cellStyle name="___LH Run-In Capacity Analysis Report 6(j)10-19 3 2" xfId="14360"/>
    <cellStyle name="___LH Run-In Capacity Analysis Report 6(j)10-19 4" xfId="14361"/>
    <cellStyle name="___LH Run-In Capacity Analysis Report 6(j)10-19 4 2" xfId="14362"/>
    <cellStyle name="___LH Run-In Capacity Analysis Report 6(j)10-19 5" xfId="14363"/>
    <cellStyle name="___LH Run-In Capacity Analysis Report 6(j)10-19 5 2" xfId="14364"/>
    <cellStyle name="___LH Run-In Capacity Analysis Report 6(j)10-19 6" xfId="14365"/>
    <cellStyle name="___LH Run-In Capacity Analysis Report 6(j)10-19 6 2" xfId="14366"/>
    <cellStyle name="___LH Run-In Capacity Analysis Report 6(j)10-19 7" xfId="14367"/>
    <cellStyle name="___LH Run-In Capacity Analysis Report 6(j)10-19 7 2" xfId="14368"/>
    <cellStyle name="___LH Run-In Capacity Analysis Report 6(j)10-19 8" xfId="14369"/>
    <cellStyle name="___LH Run-In Capacity Analysis Report 6(j)10-19 8 2" xfId="14370"/>
    <cellStyle name="___LH Run-In Capacity Analysis Report 6(j)10-19 9" xfId="14371"/>
    <cellStyle name="___MATERIAL_PRICE" xfId="14372"/>
    <cellStyle name="___MATERIAL_PRICE 2" xfId="14373"/>
    <cellStyle name="___P58 Control CTO Built Process Flow 10-24" xfId="14374"/>
    <cellStyle name="___P58 Control CTO Built Process Flow 10-24 2" xfId="14375"/>
    <cellStyle name="___P58 Control CTO Built Process Flow 10-24 2 2" xfId="14376"/>
    <cellStyle name="___P58 Control CTO Built Process Flow 10-24 3" xfId="14377"/>
    <cellStyle name="___P58 Control CTO Built Process Flow 10-24 3 2" xfId="14378"/>
    <cellStyle name="___P58 Control CTO Built Process Flow 10-24 4" xfId="14379"/>
    <cellStyle name="___P58 Control CTO Built Process Flow 10-24 4 2" xfId="14380"/>
    <cellStyle name="___P58 Control CTO Built Process Flow 10-24 5" xfId="14381"/>
    <cellStyle name="___P58 Control CTO Built Process Flow 10-24 5 2" xfId="14382"/>
    <cellStyle name="___P58 Control CTO Built Process Flow 10-24 6" xfId="14383"/>
    <cellStyle name="___P58 Control CTO Built Process Flow 10-24 6 2" xfId="14384"/>
    <cellStyle name="___P58 Control CTO Built Process Flow 10-24 7" xfId="14385"/>
    <cellStyle name="___P58 Control CTO Built Process Flow 10-24 7 2" xfId="14386"/>
    <cellStyle name="___P58 Control CTO Built Process Flow 10-24 8" xfId="14387"/>
    <cellStyle name="___P58 Control CTO Built Process Flow 10-24 8 2" xfId="14388"/>
    <cellStyle name="___P58 Control CTO Built Process Flow 10-24 9" xfId="14389"/>
    <cellStyle name="___P58 Control CTO Built Process Flow 10-24_LH Q22 work book " xfId="14390"/>
    <cellStyle name="___P58 Control CTO Built Process Flow 10-24_LH Q22 work book  2" xfId="14391"/>
    <cellStyle name="___P58 Control CTO Built Process Flow 10-24_LH Q22 work book  2 2" xfId="14392"/>
    <cellStyle name="___P58 Control CTO Built Process Flow 10-24_LH Q22 work book  3" xfId="14393"/>
    <cellStyle name="___P58 Control CTO Built Process Flow 10-24_LH Q22 work book  3 2" xfId="14394"/>
    <cellStyle name="___P58 Control CTO Built Process Flow 10-24_LH Q22 work book  4" xfId="14395"/>
    <cellStyle name="___P58 Control CTO Built Process Flow 10-24_LH Q22 work book  4 2" xfId="14396"/>
    <cellStyle name="___P58 Control CTO Built Process Flow 10-24_LH Q22 work book  5" xfId="14397"/>
    <cellStyle name="___P58 Control CTO Built Process Flow 10-24_LH Q22 work book  5 2" xfId="14398"/>
    <cellStyle name="___P58 Control CTO Built Process Flow 10-24_LH Q22 work book  6" xfId="14399"/>
    <cellStyle name="___P58 Control CTO Built Process Flow 10-24_LH Q22 work book  6 2" xfId="14400"/>
    <cellStyle name="___P58 Control CTO Built Process Flow 10-24_LH Q22 work book  7" xfId="14401"/>
    <cellStyle name="___P58 Control CTO Built Process Flow 10-24_LH Q22 work book  7 2" xfId="14402"/>
    <cellStyle name="___P58 Control CTO Built Process Flow 10-24_LH Q22 work book  8" xfId="14403"/>
    <cellStyle name="___P58 Control CTO Built Process Flow 10-24_LH Q22 work book  8 2" xfId="14404"/>
    <cellStyle name="___P58 Control CTO Built Process Flow 10-24_LH Q22 work book  9" xfId="14405"/>
    <cellStyle name="___P58 Control CTO Built Process Flow 10-24_LH Q77 Readiness v1.4.8" xfId="14406"/>
    <cellStyle name="___P58 Control CTO Built Process Flow 10-24_LH Q77 Readiness v1.4.8 2" xfId="14407"/>
    <cellStyle name="___P58 Control CTO Built Process Flow 10-24_LH Q77 Readiness v1.4.8 2 2" xfId="14408"/>
    <cellStyle name="___P58 Control CTO Built Process Flow 10-24_LH Q77 Readiness v1.4.8 3" xfId="14409"/>
    <cellStyle name="___P58 Control CTO Built Process Flow 10-24_LH Q77 Readiness v1.4.8 3 2" xfId="14410"/>
    <cellStyle name="___P58 Control CTO Built Process Flow 10-24_LH Q77 Readiness v1.4.8 4" xfId="14411"/>
    <cellStyle name="___P58 Control CTO Built Process Flow 10-24_LH Q77 Readiness v1.4.8 4 2" xfId="14412"/>
    <cellStyle name="___P58 Control CTO Built Process Flow 10-24_LH Q77 Readiness v1.4.8 5" xfId="14413"/>
    <cellStyle name="___P58 Control CTO Built Process Flow 10-24_LH Q77 Readiness v1.4.8 5 2" xfId="14414"/>
    <cellStyle name="___P58 Control CTO Built Process Flow 10-24_LH Q77 Readiness v1.4.8 6" xfId="14415"/>
    <cellStyle name="___P58 Control CTO Built Process Flow 10-24_LH Q77 Readiness v1.4.8 6 2" xfId="14416"/>
    <cellStyle name="___P58 Control CTO Built Process Flow 10-24_LH Q77 Readiness v1.4.8 7" xfId="14417"/>
    <cellStyle name="___P58 Control CTO Built Process Flow 10-24_LH Q77 Readiness v1.4.8 7 2" xfId="14418"/>
    <cellStyle name="___P58 Control CTO Built Process Flow 10-24_LH Q77 Readiness v1.4.8 8" xfId="14419"/>
    <cellStyle name="___P58 Control CTO Built Process Flow 10-24_LH Q77 Readiness v1.4.8 8 2" xfId="14420"/>
    <cellStyle name="___P58 Control CTO Built Process Flow 10-24_LH Q77 Readiness v1.4.8 9" xfId="14421"/>
    <cellStyle name="___P58 Control CTO Built Process Flow 10-24_Q37 Budget UPH120_2line Rev1d9" xfId="14422"/>
    <cellStyle name="___P58 Control CTO Built Process Flow 10-24_Q37 Budget UPH120_2line Rev1d9 2" xfId="14423"/>
    <cellStyle name="___P58 Control CTO Built Process Flow 10-24_Q37 Budget UPH120_2line Rev1d9 2 2" xfId="14424"/>
    <cellStyle name="___P58 Control CTO Built Process Flow 10-24_Q37 Budget UPH120_2line Rev1d9 3" xfId="14425"/>
    <cellStyle name="___P58 Control CTO Built Process Flow 10-24_Q37 Budget UPH120_2line Rev1d9 3 2" xfId="14426"/>
    <cellStyle name="___P58 Control CTO Built Process Flow 10-24_Q37 Budget UPH120_2line Rev1d9 4" xfId="14427"/>
    <cellStyle name="___P58 Control CTO Built Process Flow 10-24_Q37 Budget UPH120_2line Rev1d9 4 2" xfId="14428"/>
    <cellStyle name="___P58 Control CTO Built Process Flow 10-24_Q37 Budget UPH120_2line Rev1d9 5" xfId="14429"/>
    <cellStyle name="___P58 Control CTO Built Process Flow 10-24_Q37 Budget UPH120_2line Rev1d9 5 2" xfId="14430"/>
    <cellStyle name="___P58 Control CTO Built Process Flow 10-24_Q37 Budget UPH120_2line Rev1d9 6" xfId="14431"/>
    <cellStyle name="___P58 Control CTO Built Process Flow 10-24_Q37 Budget UPH120_2line Rev1d9 6 2" xfId="14432"/>
    <cellStyle name="___P58 Control CTO Built Process Flow 10-24_Q37 Budget UPH120_2line Rev1d9 7" xfId="14433"/>
    <cellStyle name="___P58 Control CTO Built Process Flow 10-24_Q37 Budget UPH120_2line Rev1d9 7 2" xfId="14434"/>
    <cellStyle name="___P58 Control CTO Built Process Flow 10-24_Q37 Budget UPH120_2line Rev1d9 8" xfId="14435"/>
    <cellStyle name="___P58 Control CTO Built Process Flow 10-24_Q37 Budget UPH120_2line Rev1d9 8 2" xfId="14436"/>
    <cellStyle name="___P58 Control CTO Built Process Flow 10-24_Q37 Budget UPH120_2line Rev1d9 9" xfId="14437"/>
    <cellStyle name="___P58 Control CTO Built Process Flow 10-24_Q37 Budget UPH120_2line Rev1d9_LH Q22 work book " xfId="14438"/>
    <cellStyle name="___P58 Control CTO Built Process Flow 10-24_Q37 Budget UPH120_2line Rev1d9_LH Q22 work book  2" xfId="14439"/>
    <cellStyle name="___P58 Control CTO Built Process Flow 10-24_Q37 Budget UPH120_2line Rev1d9_LH Q22 work book  2 2" xfId="14440"/>
    <cellStyle name="___P58 Control CTO Built Process Flow 10-24_Q37 Budget UPH120_2line Rev1d9_LH Q22 work book  3" xfId="14441"/>
    <cellStyle name="___P58 Control CTO Built Process Flow 10-24_Q37 Budget UPH120_2line Rev1d9_LH Q22 work book  3 2" xfId="14442"/>
    <cellStyle name="___P58 Control CTO Built Process Flow 10-24_Q37 Budget UPH120_2line Rev1d9_LH Q22 work book  4" xfId="14443"/>
    <cellStyle name="___P58 Control CTO Built Process Flow 10-24_Q37 Budget UPH120_2line Rev1d9_LH Q22 work book  4 2" xfId="14444"/>
    <cellStyle name="___P58 Control CTO Built Process Flow 10-24_Q37 Budget UPH120_2line Rev1d9_LH Q22 work book  5" xfId="14445"/>
    <cellStyle name="___P58 Control CTO Built Process Flow 10-24_Q37 Budget UPH120_2line Rev1d9_LH Q22 work book  5 2" xfId="14446"/>
    <cellStyle name="___P58 Control CTO Built Process Flow 10-24_Q37 Budget UPH120_2line Rev1d9_LH Q22 work book  6" xfId="14447"/>
    <cellStyle name="___P58 Control CTO Built Process Flow 10-24_Q37 Budget UPH120_2line Rev1d9_LH Q22 work book  6 2" xfId="14448"/>
    <cellStyle name="___P58 Control CTO Built Process Flow 10-24_Q37 Budget UPH120_2line Rev1d9_LH Q22 work book  7" xfId="14449"/>
    <cellStyle name="___P58 Control CTO Built Process Flow 10-24_Q37 Budget UPH120_2line Rev1d9_LH Q22 work book  7 2" xfId="14450"/>
    <cellStyle name="___P58 Control CTO Built Process Flow 10-24_Q37 Budget UPH120_2line Rev1d9_LH Q22 work book  8" xfId="14451"/>
    <cellStyle name="___P58 Control CTO Built Process Flow 10-24_Q37 Budget UPH120_2line Rev1d9_LH Q22 work book  8 2" xfId="14452"/>
    <cellStyle name="___P58 Control CTO Built Process Flow 10-24_Q37 Budget UPH120_2line Rev1d9_LH Q22 work book  9" xfId="14453"/>
    <cellStyle name="___P58 Control CTO Built Process Flow 10-24_Q37 Budget UPH120_2line Rev1d9_LH Q77 Readiness v1.4.8" xfId="14454"/>
    <cellStyle name="___P58 Control CTO Built Process Flow 10-24_Q37 Budget UPH120_2line Rev1d9_LH Q77 Readiness v1.4.8 2" xfId="14455"/>
    <cellStyle name="___P58 Control CTO Built Process Flow 10-24_Q37 Budget UPH120_2line Rev1d9_LH Q77 Readiness v1.4.8 2 2" xfId="14456"/>
    <cellStyle name="___P58 Control CTO Built Process Flow 10-24_Q37 Budget UPH120_2line Rev1d9_LH Q77 Readiness v1.4.8 3" xfId="14457"/>
    <cellStyle name="___P58 Control CTO Built Process Flow 10-24_Q37 Budget UPH120_2line Rev1d9_LH Q77 Readiness v1.4.8 3 2" xfId="14458"/>
    <cellStyle name="___P58 Control CTO Built Process Flow 10-24_Q37 Budget UPH120_2line Rev1d9_LH Q77 Readiness v1.4.8 4" xfId="14459"/>
    <cellStyle name="___P58 Control CTO Built Process Flow 10-24_Q37 Budget UPH120_2line Rev1d9_LH Q77 Readiness v1.4.8 4 2" xfId="14460"/>
    <cellStyle name="___P58 Control CTO Built Process Flow 10-24_Q37 Budget UPH120_2line Rev1d9_LH Q77 Readiness v1.4.8 5" xfId="14461"/>
    <cellStyle name="___P58 Control CTO Built Process Flow 10-24_Q37 Budget UPH120_2line Rev1d9_LH Q77 Readiness v1.4.8 5 2" xfId="14462"/>
    <cellStyle name="___P58 Control CTO Built Process Flow 10-24_Q37 Budget UPH120_2line Rev1d9_LH Q77 Readiness v1.4.8 6" xfId="14463"/>
    <cellStyle name="___P58 Control CTO Built Process Flow 10-24_Q37 Budget UPH120_2line Rev1d9_LH Q77 Readiness v1.4.8 6 2" xfId="14464"/>
    <cellStyle name="___P58 Control CTO Built Process Flow 10-24_Q37 Budget UPH120_2line Rev1d9_LH Q77 Readiness v1.4.8 7" xfId="14465"/>
    <cellStyle name="___P58 Control CTO Built Process Flow 10-24_Q37 Budget UPH120_2line Rev1d9_LH Q77 Readiness v1.4.8 7 2" xfId="14466"/>
    <cellStyle name="___P58 Control CTO Built Process Flow 10-24_Q37 Budget UPH120_2line Rev1d9_LH Q77 Readiness v1.4.8 8" xfId="14467"/>
    <cellStyle name="___P58 Control CTO Built Process Flow 10-24_Q37 Budget UPH120_2line Rev1d9_LH Q77 Readiness v1.4.8 8 2" xfId="14468"/>
    <cellStyle name="___P58 Control CTO Built Process Flow 10-24_Q37 Budget UPH120_2line Rev1d9_LH Q77 Readiness v1.4.8 9" xfId="14469"/>
    <cellStyle name="___P58 Control CTO Built Process Flow 10-24_Q37 Budget UPH120_2line Rev2d3" xfId="14470"/>
    <cellStyle name="___P58 Control CTO Built Process Flow 10-24_Q37 Budget UPH120_2line Rev2d3 2" xfId="14471"/>
    <cellStyle name="___P58 Control CTO Built Process Flow 10-24_Q37 Budget UPH120_2line Rev2d3 2 2" xfId="14472"/>
    <cellStyle name="___P58 Control CTO Built Process Flow 10-24_Q37 Budget UPH120_2line Rev2d3 3" xfId="14473"/>
    <cellStyle name="___P58 Control CTO Built Process Flow 10-24_Q37 Budget UPH120_2line Rev2d3 3 2" xfId="14474"/>
    <cellStyle name="___P58 Control CTO Built Process Flow 10-24_Q37 Budget UPH120_2line Rev2d3 4" xfId="14475"/>
    <cellStyle name="___P58 Control CTO Built Process Flow 10-24_Q37 Budget UPH120_2line Rev2d3 4 2" xfId="14476"/>
    <cellStyle name="___P58 Control CTO Built Process Flow 10-24_Q37 Budget UPH120_2line Rev2d3 5" xfId="14477"/>
    <cellStyle name="___P58 Control CTO Built Process Flow 10-24_Q37 Budget UPH120_2line Rev2d3 5 2" xfId="14478"/>
    <cellStyle name="___P58 Control CTO Built Process Flow 10-24_Q37 Budget UPH120_2line Rev2d3 6" xfId="14479"/>
    <cellStyle name="___P58 Control CTO Built Process Flow 10-24_Q37 Budget UPH120_2line Rev2d3 6 2" xfId="14480"/>
    <cellStyle name="___P58 Control CTO Built Process Flow 10-24_Q37 Budget UPH120_2line Rev2d3 7" xfId="14481"/>
    <cellStyle name="___P58 Control CTO Built Process Flow 10-24_Q37 Budget UPH120_2line Rev2d3 7 2" xfId="14482"/>
    <cellStyle name="___P58 Control CTO Built Process Flow 10-24_Q37 Budget UPH120_2line Rev2d3 8" xfId="14483"/>
    <cellStyle name="___P58 Control CTO Built Process Flow 10-24_Q37 Budget UPH120_2line Rev2d3 8 2" xfId="14484"/>
    <cellStyle name="___P58 Control CTO Built Process Flow 10-24_Q37 Budget UPH120_2line Rev2d3 9" xfId="14485"/>
    <cellStyle name="___P58 Control CTO Built Process Flow 10-24_Q37 Budget UPH120_2line Rev2d5" xfId="14486"/>
    <cellStyle name="___P58 Control CTO Built Process Flow 10-24_Q37 Budget UPH120_2line Rev2d5 2" xfId="14487"/>
    <cellStyle name="___P58 Control CTO Built Process Flow 10-24_Q37 Budget UPH120_2line Rev2d5 2 2" xfId="14488"/>
    <cellStyle name="___P58 Control CTO Built Process Flow 10-24_Q37 Budget UPH120_2line Rev2d5 3" xfId="14489"/>
    <cellStyle name="___P58 Control CTO Built Process Flow 10-24_Q37 Budget UPH120_2line Rev2d5 3 2" xfId="14490"/>
    <cellStyle name="___P58 Control CTO Built Process Flow 10-24_Q37 Budget UPH120_2line Rev2d5 4" xfId="14491"/>
    <cellStyle name="___P58 Control CTO Built Process Flow 10-24_Q37 Budget UPH120_2line Rev2d5 4 2" xfId="14492"/>
    <cellStyle name="___P58 Control CTO Built Process Flow 10-24_Q37 Budget UPH120_2line Rev2d5 5" xfId="14493"/>
    <cellStyle name="___P58 Control CTO Built Process Flow 10-24_Q37 Budget UPH120_2line Rev2d5 5 2" xfId="14494"/>
    <cellStyle name="___P58 Control CTO Built Process Flow 10-24_Q37 Budget UPH120_2line Rev2d5 6" xfId="14495"/>
    <cellStyle name="___P58 Control CTO Built Process Flow 10-24_Q37 Budget UPH120_2line Rev2d5 6 2" xfId="14496"/>
    <cellStyle name="___P58 Control CTO Built Process Flow 10-24_Q37 Budget UPH120_2line Rev2d5 7" xfId="14497"/>
    <cellStyle name="___P58 Control CTO Built Process Flow 10-24_Q37 Budget UPH120_2line Rev2d5 7 2" xfId="14498"/>
    <cellStyle name="___P58 Control CTO Built Process Flow 10-24_Q37 Budget UPH120_2line Rev2d5 8" xfId="14499"/>
    <cellStyle name="___P58 Control CTO Built Process Flow 10-24_Q37 Budget UPH120_2line Rev2d5 8 2" xfId="14500"/>
    <cellStyle name="___P58 Control CTO Built Process Flow 10-24_Q37 Budget UPH120_2line Rev2d5 9" xfId="14501"/>
    <cellStyle name="___P58 CTO Rework Plan(Rev.A)" xfId="14502"/>
    <cellStyle name="___P58 CTO Rework Plan(Rev.A) 2" xfId="14503"/>
    <cellStyle name="___P58 CTO Rework Plan(Rev.A) 2 2" xfId="14504"/>
    <cellStyle name="___P58 CTO Rework Plan(Rev.A) 3" xfId="14505"/>
    <cellStyle name="___P58 CTO Rework Plan(Rev.A) 3 2" xfId="14506"/>
    <cellStyle name="___P58 CTO Rework Plan(Rev.A) 4" xfId="14507"/>
    <cellStyle name="___P58 CTO Rework Plan(Rev.A) 4 2" xfId="14508"/>
    <cellStyle name="___P58 CTO Rework Plan(Rev.A) 5" xfId="14509"/>
    <cellStyle name="___P58 CTO Rework Plan(Rev.A) 5 2" xfId="14510"/>
    <cellStyle name="___P58 CTO Rework Plan(Rev.A) 6" xfId="14511"/>
    <cellStyle name="___P58 CTO Rework Plan(Rev.A) 6 2" xfId="14512"/>
    <cellStyle name="___P58 CTO Rework Plan(Rev.A) 7" xfId="14513"/>
    <cellStyle name="___P58 CTO Rework Plan(Rev.A) 7 2" xfId="14514"/>
    <cellStyle name="___P58 CTO Rework Plan(Rev.A) 8" xfId="14515"/>
    <cellStyle name="___P58 CTO Rework Plan(Rev.A) 8 2" xfId="14516"/>
    <cellStyle name="___P58 CTO Rework Plan(Rev.A) 9" xfId="14517"/>
    <cellStyle name="___P58 CTO Rework Plan(Rev.A)_LH Q22 work book " xfId="14518"/>
    <cellStyle name="___P58 CTO Rework Plan(Rev.A)_LH Q22 work book  2" xfId="14519"/>
    <cellStyle name="___P58 CTO Rework Plan(Rev.A)_LH Q22 work book  2 2" xfId="14520"/>
    <cellStyle name="___P58 CTO Rework Plan(Rev.A)_LH Q22 work book  3" xfId="14521"/>
    <cellStyle name="___P58 CTO Rework Plan(Rev.A)_LH Q22 work book  3 2" xfId="14522"/>
    <cellStyle name="___P58 CTO Rework Plan(Rev.A)_LH Q22 work book  4" xfId="14523"/>
    <cellStyle name="___P58 CTO Rework Plan(Rev.A)_LH Q22 work book  4 2" xfId="14524"/>
    <cellStyle name="___P58 CTO Rework Plan(Rev.A)_LH Q22 work book  5" xfId="14525"/>
    <cellStyle name="___P58 CTO Rework Plan(Rev.A)_LH Q22 work book  5 2" xfId="14526"/>
    <cellStyle name="___P58 CTO Rework Plan(Rev.A)_LH Q22 work book  6" xfId="14527"/>
    <cellStyle name="___P58 CTO Rework Plan(Rev.A)_LH Q22 work book  6 2" xfId="14528"/>
    <cellStyle name="___P58 CTO Rework Plan(Rev.A)_LH Q22 work book  7" xfId="14529"/>
    <cellStyle name="___P58 CTO Rework Plan(Rev.A)_LH Q22 work book  7 2" xfId="14530"/>
    <cellStyle name="___P58 CTO Rework Plan(Rev.A)_LH Q22 work book  8" xfId="14531"/>
    <cellStyle name="___P58 CTO Rework Plan(Rev.A)_LH Q22 work book  8 2" xfId="14532"/>
    <cellStyle name="___P58 CTO Rework Plan(Rev.A)_LH Q22 work book  9" xfId="14533"/>
    <cellStyle name="___P58 CTO Rework Plan(Rev.A)_LH Q77 Readiness v1.4.8" xfId="14534"/>
    <cellStyle name="___P58 CTO Rework Plan(Rev.A)_LH Q77 Readiness v1.4.8 2" xfId="14535"/>
    <cellStyle name="___P58 CTO Rework Plan(Rev.A)_LH Q77 Readiness v1.4.8 2 2" xfId="14536"/>
    <cellStyle name="___P58 CTO Rework Plan(Rev.A)_LH Q77 Readiness v1.4.8 3" xfId="14537"/>
    <cellStyle name="___P58 CTO Rework Plan(Rev.A)_LH Q77 Readiness v1.4.8 3 2" xfId="14538"/>
    <cellStyle name="___P58 CTO Rework Plan(Rev.A)_LH Q77 Readiness v1.4.8 4" xfId="14539"/>
    <cellStyle name="___P58 CTO Rework Plan(Rev.A)_LH Q77 Readiness v1.4.8 4 2" xfId="14540"/>
    <cellStyle name="___P58 CTO Rework Plan(Rev.A)_LH Q77 Readiness v1.4.8 5" xfId="14541"/>
    <cellStyle name="___P58 CTO Rework Plan(Rev.A)_LH Q77 Readiness v1.4.8 5 2" xfId="14542"/>
    <cellStyle name="___P58 CTO Rework Plan(Rev.A)_LH Q77 Readiness v1.4.8 6" xfId="14543"/>
    <cellStyle name="___P58 CTO Rework Plan(Rev.A)_LH Q77 Readiness v1.4.8 6 2" xfId="14544"/>
    <cellStyle name="___P58 CTO Rework Plan(Rev.A)_LH Q77 Readiness v1.4.8 7" xfId="14545"/>
    <cellStyle name="___P58 CTO Rework Plan(Rev.A)_LH Q77 Readiness v1.4.8 7 2" xfId="14546"/>
    <cellStyle name="___P58 CTO Rework Plan(Rev.A)_LH Q77 Readiness v1.4.8 8" xfId="14547"/>
    <cellStyle name="___P58 CTO Rework Plan(Rev.A)_LH Q77 Readiness v1.4.8 8 2" xfId="14548"/>
    <cellStyle name="___P58 CTO Rework Plan(Rev.A)_LH Q77 Readiness v1.4.8 9" xfId="14549"/>
    <cellStyle name="___P58 CTO Rework Plan(Rev.A)_Q37 Budget UPH120_2line Rev1d9" xfId="14550"/>
    <cellStyle name="___P58 CTO Rework Plan(Rev.A)_Q37 Budget UPH120_2line Rev1d9 2" xfId="14551"/>
    <cellStyle name="___P58 CTO Rework Plan(Rev.A)_Q37 Budget UPH120_2line Rev1d9 2 2" xfId="14552"/>
    <cellStyle name="___P58 CTO Rework Plan(Rev.A)_Q37 Budget UPH120_2line Rev1d9 3" xfId="14553"/>
    <cellStyle name="___P58 CTO Rework Plan(Rev.A)_Q37 Budget UPH120_2line Rev1d9 3 2" xfId="14554"/>
    <cellStyle name="___P58 CTO Rework Plan(Rev.A)_Q37 Budget UPH120_2line Rev1d9 4" xfId="14555"/>
    <cellStyle name="___P58 CTO Rework Plan(Rev.A)_Q37 Budget UPH120_2line Rev1d9 4 2" xfId="14556"/>
    <cellStyle name="___P58 CTO Rework Plan(Rev.A)_Q37 Budget UPH120_2line Rev1d9 5" xfId="14557"/>
    <cellStyle name="___P58 CTO Rework Plan(Rev.A)_Q37 Budget UPH120_2line Rev1d9 5 2" xfId="14558"/>
    <cellStyle name="___P58 CTO Rework Plan(Rev.A)_Q37 Budget UPH120_2line Rev1d9 6" xfId="14559"/>
    <cellStyle name="___P58 CTO Rework Plan(Rev.A)_Q37 Budget UPH120_2line Rev1d9 6 2" xfId="14560"/>
    <cellStyle name="___P58 CTO Rework Plan(Rev.A)_Q37 Budget UPH120_2line Rev1d9 7" xfId="14561"/>
    <cellStyle name="___P58 CTO Rework Plan(Rev.A)_Q37 Budget UPH120_2line Rev1d9 7 2" xfId="14562"/>
    <cellStyle name="___P58 CTO Rework Plan(Rev.A)_Q37 Budget UPH120_2line Rev1d9 8" xfId="14563"/>
    <cellStyle name="___P58 CTO Rework Plan(Rev.A)_Q37 Budget UPH120_2line Rev1d9 8 2" xfId="14564"/>
    <cellStyle name="___P58 CTO Rework Plan(Rev.A)_Q37 Budget UPH120_2line Rev1d9 9" xfId="14565"/>
    <cellStyle name="___P58 CTO Rework Plan(Rev.A)_Q37 Budget UPH120_2line Rev1d9_LH Q22 work book " xfId="14566"/>
    <cellStyle name="___P58 CTO Rework Plan(Rev.A)_Q37 Budget UPH120_2line Rev1d9_LH Q22 work book  2" xfId="14567"/>
    <cellStyle name="___P58 CTO Rework Plan(Rev.A)_Q37 Budget UPH120_2line Rev1d9_LH Q22 work book  2 2" xfId="14568"/>
    <cellStyle name="___P58 CTO Rework Plan(Rev.A)_Q37 Budget UPH120_2line Rev1d9_LH Q22 work book  3" xfId="14569"/>
    <cellStyle name="___P58 CTO Rework Plan(Rev.A)_Q37 Budget UPH120_2line Rev1d9_LH Q22 work book  3 2" xfId="14570"/>
    <cellStyle name="___P58 CTO Rework Plan(Rev.A)_Q37 Budget UPH120_2line Rev1d9_LH Q22 work book  4" xfId="14571"/>
    <cellStyle name="___P58 CTO Rework Plan(Rev.A)_Q37 Budget UPH120_2line Rev1d9_LH Q22 work book  4 2" xfId="14572"/>
    <cellStyle name="___P58 CTO Rework Plan(Rev.A)_Q37 Budget UPH120_2line Rev1d9_LH Q22 work book  5" xfId="14573"/>
    <cellStyle name="___P58 CTO Rework Plan(Rev.A)_Q37 Budget UPH120_2line Rev1d9_LH Q22 work book  5 2" xfId="14574"/>
    <cellStyle name="___P58 CTO Rework Plan(Rev.A)_Q37 Budget UPH120_2line Rev1d9_LH Q22 work book  6" xfId="14575"/>
    <cellStyle name="___P58 CTO Rework Plan(Rev.A)_Q37 Budget UPH120_2line Rev1d9_LH Q22 work book  6 2" xfId="14576"/>
    <cellStyle name="___P58 CTO Rework Plan(Rev.A)_Q37 Budget UPH120_2line Rev1d9_LH Q22 work book  7" xfId="14577"/>
    <cellStyle name="___P58 CTO Rework Plan(Rev.A)_Q37 Budget UPH120_2line Rev1d9_LH Q22 work book  7 2" xfId="14578"/>
    <cellStyle name="___P58 CTO Rework Plan(Rev.A)_Q37 Budget UPH120_2line Rev1d9_LH Q22 work book  8" xfId="14579"/>
    <cellStyle name="___P58 CTO Rework Plan(Rev.A)_Q37 Budget UPH120_2line Rev1d9_LH Q22 work book  8 2" xfId="14580"/>
    <cellStyle name="___P58 CTO Rework Plan(Rev.A)_Q37 Budget UPH120_2line Rev1d9_LH Q22 work book  9" xfId="14581"/>
    <cellStyle name="___P58 CTO Rework Plan(Rev.A)_Q37 Budget UPH120_2line Rev1d9_LH Q77 Readiness v1.4.8" xfId="14582"/>
    <cellStyle name="___P58 CTO Rework Plan(Rev.A)_Q37 Budget UPH120_2line Rev1d9_LH Q77 Readiness v1.4.8 2" xfId="14583"/>
    <cellStyle name="___P58 CTO Rework Plan(Rev.A)_Q37 Budget UPH120_2line Rev1d9_LH Q77 Readiness v1.4.8 2 2" xfId="14584"/>
    <cellStyle name="___P58 CTO Rework Plan(Rev.A)_Q37 Budget UPH120_2line Rev1d9_LH Q77 Readiness v1.4.8 3" xfId="14585"/>
    <cellStyle name="___P58 CTO Rework Plan(Rev.A)_Q37 Budget UPH120_2line Rev1d9_LH Q77 Readiness v1.4.8 3 2" xfId="14586"/>
    <cellStyle name="___P58 CTO Rework Plan(Rev.A)_Q37 Budget UPH120_2line Rev1d9_LH Q77 Readiness v1.4.8 4" xfId="14587"/>
    <cellStyle name="___P58 CTO Rework Plan(Rev.A)_Q37 Budget UPH120_2line Rev1d9_LH Q77 Readiness v1.4.8 4 2" xfId="14588"/>
    <cellStyle name="___P58 CTO Rework Plan(Rev.A)_Q37 Budget UPH120_2line Rev1d9_LH Q77 Readiness v1.4.8 5" xfId="14589"/>
    <cellStyle name="___P58 CTO Rework Plan(Rev.A)_Q37 Budget UPH120_2line Rev1d9_LH Q77 Readiness v1.4.8 5 2" xfId="14590"/>
    <cellStyle name="___P58 CTO Rework Plan(Rev.A)_Q37 Budget UPH120_2line Rev1d9_LH Q77 Readiness v1.4.8 6" xfId="14591"/>
    <cellStyle name="___P58 CTO Rework Plan(Rev.A)_Q37 Budget UPH120_2line Rev1d9_LH Q77 Readiness v1.4.8 6 2" xfId="14592"/>
    <cellStyle name="___P58 CTO Rework Plan(Rev.A)_Q37 Budget UPH120_2line Rev1d9_LH Q77 Readiness v1.4.8 7" xfId="14593"/>
    <cellStyle name="___P58 CTO Rework Plan(Rev.A)_Q37 Budget UPH120_2line Rev1d9_LH Q77 Readiness v1.4.8 7 2" xfId="14594"/>
    <cellStyle name="___P58 CTO Rework Plan(Rev.A)_Q37 Budget UPH120_2line Rev1d9_LH Q77 Readiness v1.4.8 8" xfId="14595"/>
    <cellStyle name="___P58 CTO Rework Plan(Rev.A)_Q37 Budget UPH120_2line Rev1d9_LH Q77 Readiness v1.4.8 8 2" xfId="14596"/>
    <cellStyle name="___P58 CTO Rework Plan(Rev.A)_Q37 Budget UPH120_2line Rev1d9_LH Q77 Readiness v1.4.8 9" xfId="14597"/>
    <cellStyle name="___P58 CTO Rework Plan(Rev.A)_Q37 Budget UPH120_2line Rev2d3" xfId="14598"/>
    <cellStyle name="___P58 CTO Rework Plan(Rev.A)_Q37 Budget UPH120_2line Rev2d3 2" xfId="14599"/>
    <cellStyle name="___P58 CTO Rework Plan(Rev.A)_Q37 Budget UPH120_2line Rev2d3 2 2" xfId="14600"/>
    <cellStyle name="___P58 CTO Rework Plan(Rev.A)_Q37 Budget UPH120_2line Rev2d3 3" xfId="14601"/>
    <cellStyle name="___P58 CTO Rework Plan(Rev.A)_Q37 Budget UPH120_2line Rev2d3 3 2" xfId="14602"/>
    <cellStyle name="___P58 CTO Rework Plan(Rev.A)_Q37 Budget UPH120_2line Rev2d3 4" xfId="14603"/>
    <cellStyle name="___P58 CTO Rework Plan(Rev.A)_Q37 Budget UPH120_2line Rev2d3 4 2" xfId="14604"/>
    <cellStyle name="___P58 CTO Rework Plan(Rev.A)_Q37 Budget UPH120_2line Rev2d3 5" xfId="14605"/>
    <cellStyle name="___P58 CTO Rework Plan(Rev.A)_Q37 Budget UPH120_2line Rev2d3 5 2" xfId="14606"/>
    <cellStyle name="___P58 CTO Rework Plan(Rev.A)_Q37 Budget UPH120_2line Rev2d3 6" xfId="14607"/>
    <cellStyle name="___P58 CTO Rework Plan(Rev.A)_Q37 Budget UPH120_2line Rev2d3 6 2" xfId="14608"/>
    <cellStyle name="___P58 CTO Rework Plan(Rev.A)_Q37 Budget UPH120_2line Rev2d3 7" xfId="14609"/>
    <cellStyle name="___P58 CTO Rework Plan(Rev.A)_Q37 Budget UPH120_2line Rev2d3 7 2" xfId="14610"/>
    <cellStyle name="___P58 CTO Rework Plan(Rev.A)_Q37 Budget UPH120_2line Rev2d3 8" xfId="14611"/>
    <cellStyle name="___P58 CTO Rework Plan(Rev.A)_Q37 Budget UPH120_2line Rev2d3 8 2" xfId="14612"/>
    <cellStyle name="___P58 CTO Rework Plan(Rev.A)_Q37 Budget UPH120_2line Rev2d3 9" xfId="14613"/>
    <cellStyle name="___P58 CTO Rework Plan(Rev.A)_Q37 Budget UPH120_2line Rev2d5" xfId="14614"/>
    <cellStyle name="___P58 CTO Rework Plan(Rev.A)_Q37 Budget UPH120_2line Rev2d5 2" xfId="14615"/>
    <cellStyle name="___P58 CTO Rework Plan(Rev.A)_Q37 Budget UPH120_2line Rev2d5 2 2" xfId="14616"/>
    <cellStyle name="___P58 CTO Rework Plan(Rev.A)_Q37 Budget UPH120_2line Rev2d5 3" xfId="14617"/>
    <cellStyle name="___P58 CTO Rework Plan(Rev.A)_Q37 Budget UPH120_2line Rev2d5 3 2" xfId="14618"/>
    <cellStyle name="___P58 CTO Rework Plan(Rev.A)_Q37 Budget UPH120_2line Rev2d5 4" xfId="14619"/>
    <cellStyle name="___P58 CTO Rework Plan(Rev.A)_Q37 Budget UPH120_2line Rev2d5 4 2" xfId="14620"/>
    <cellStyle name="___P58 CTO Rework Plan(Rev.A)_Q37 Budget UPH120_2line Rev2d5 5" xfId="14621"/>
    <cellStyle name="___P58 CTO Rework Plan(Rev.A)_Q37 Budget UPH120_2line Rev2d5 5 2" xfId="14622"/>
    <cellStyle name="___P58 CTO Rework Plan(Rev.A)_Q37 Budget UPH120_2line Rev2d5 6" xfId="14623"/>
    <cellStyle name="___P58 CTO Rework Plan(Rev.A)_Q37 Budget UPH120_2line Rev2d5 6 2" xfId="14624"/>
    <cellStyle name="___P58 CTO Rework Plan(Rev.A)_Q37 Budget UPH120_2line Rev2d5 7" xfId="14625"/>
    <cellStyle name="___P58 CTO Rework Plan(Rev.A)_Q37 Budget UPH120_2line Rev2d5 7 2" xfId="14626"/>
    <cellStyle name="___P58 CTO Rework Plan(Rev.A)_Q37 Budget UPH120_2line Rev2d5 8" xfId="14627"/>
    <cellStyle name="___P58 CTO Rework Plan(Rev.A)_Q37 Budget UPH120_2line Rev2d5 8 2" xfId="14628"/>
    <cellStyle name="___P58 CTO Rework Plan(Rev.A)_Q37 Budget UPH120_2line Rev2d5 9" xfId="14629"/>
    <cellStyle name="___P58 Equipment &amp; Budget  list 8-8_2nd Line Inc Equip List 1.0(apple)" xfId="14630"/>
    <cellStyle name="___P58 Equipment &amp; Budget  list 8-8_2nd Line Inc Equip List 1.0(apple) 2" xfId="14631"/>
    <cellStyle name="___P58 Equipment &amp; Budget  list 8-8_2nd Line Inc Equip List 1.0(apple) 2 2" xfId="14632"/>
    <cellStyle name="___P58 Equipment &amp; Budget  list 8-8_2nd Line Inc Equip List 1.0(apple) 3" xfId="14633"/>
    <cellStyle name="___P58 Equipment &amp; Budget  list 8-8_2nd Line Inc Equip List 1.0(apple) 3 2" xfId="14634"/>
    <cellStyle name="___P58 Equipment &amp; Budget  list 8-8_2nd Line Inc Equip List 1.0(apple) 4" xfId="14635"/>
    <cellStyle name="___P58 Equipment &amp; Budget  list 8-8_2nd Line Inc Equip List 1.0(apple) 4 2" xfId="14636"/>
    <cellStyle name="___P58 Equipment &amp; Budget  list 8-8_2nd Line Inc Equip List 1.0(apple) 5" xfId="14637"/>
    <cellStyle name="___P58 Equipment &amp; Budget  list 8-8_2nd Line Inc Equip List 1.0(apple) 5 2" xfId="14638"/>
    <cellStyle name="___P58 Equipment &amp; Budget  list 8-8_2nd Line Inc Equip List 1.0(apple) 6" xfId="14639"/>
    <cellStyle name="___P58 Equipment &amp; Budget  list 8-8_2nd Line Inc Equip List 1.0(apple) 6 2" xfId="14640"/>
    <cellStyle name="___P58 Equipment &amp; Budget  list 8-8_2nd Line Inc Equip List 1.0(apple) 7" xfId="14641"/>
    <cellStyle name="___P58 Equipment &amp; Budget  list 8-8_2nd Line Inc Equip List 1.0(apple) 7 2" xfId="14642"/>
    <cellStyle name="___P58 Equipment &amp; Budget  list 8-8_2nd Line Inc Equip List 1.0(apple) 8" xfId="14643"/>
    <cellStyle name="___P58 Equipment &amp; Budget  list 8-8_2nd Line Inc Equip List 1.0(apple) 8 2" xfId="14644"/>
    <cellStyle name="___P58 Equipment &amp; Budget  list 8-8_2nd Line Inc Equip List 1.0(apple) 9" xfId="14645"/>
    <cellStyle name="___P58 Equipment &amp; Budget  list 8-8_EquipList ver 2.0 10-30.xls1" xfId="14646"/>
    <cellStyle name="___P58 Equipment &amp; Budget  list 8-8_EquipList ver 2.0 10-30.xls1 2" xfId="14647"/>
    <cellStyle name="___P58 Equipment &amp; Budget  list 8-8_EquipList ver 2.0 10-30.xls1 2 2" xfId="14648"/>
    <cellStyle name="___P58 Equipment &amp; Budget  list 8-8_EquipList ver 2.0 10-30.xls1 3" xfId="14649"/>
    <cellStyle name="___P58 Equipment &amp; Budget  list 8-8_EquipList ver 2.0 10-30.xls1 3 2" xfId="14650"/>
    <cellStyle name="___P58 Equipment &amp; Budget  list 8-8_EquipList ver 2.0 10-30.xls1 4" xfId="14651"/>
    <cellStyle name="___P58 Equipment &amp; Budget  list 8-8_EquipList ver 2.0 10-30.xls1 4 2" xfId="14652"/>
    <cellStyle name="___P58 Equipment &amp; Budget  list 8-8_EquipList ver 2.0 10-30.xls1 5" xfId="14653"/>
    <cellStyle name="___P58 Equipment &amp; Budget  list 8-8_EquipList ver 2.0 10-30.xls1 5 2" xfId="14654"/>
    <cellStyle name="___P58 Equipment &amp; Budget  list 8-8_EquipList ver 2.0 10-30.xls1 6" xfId="14655"/>
    <cellStyle name="___P58 Equipment &amp; Budget  list 8-8_EquipList ver 2.0 10-30.xls1 6 2" xfId="14656"/>
    <cellStyle name="___P58 Equipment &amp; Budget  list 8-8_EquipList ver 2.0 10-30.xls1 7" xfId="14657"/>
    <cellStyle name="___P58 Equipment &amp; Budget  list 8-8_EquipList ver 2.0 10-30.xls1 7 2" xfId="14658"/>
    <cellStyle name="___P58 Equipment &amp; Budget  list 8-8_EquipList ver 2.0 10-30.xls1 8" xfId="14659"/>
    <cellStyle name="___P58 Equipment &amp; Budget  list 8-8_EquipList ver 2.0 10-30.xls1 8 2" xfId="14660"/>
    <cellStyle name="___P58 Equipment &amp; Budget  list 8-8_EquipList ver 2.0 10-30.xls1 9" xfId="14661"/>
    <cellStyle name="___P58 King Process UPH=100 Rev.A  10-15" xfId="14662"/>
    <cellStyle name="___P58 King Process UPH=100 Rev.A  10-15 2" xfId="14663"/>
    <cellStyle name="___P58 King Process UPH=100 Rev.A  10-15 2 2" xfId="14664"/>
    <cellStyle name="___P58 King Process UPH=100 Rev.A  10-15 3" xfId="14665"/>
    <cellStyle name="___P58 King Process UPH=100 Rev.A  10-15 3 2" xfId="14666"/>
    <cellStyle name="___P58 King Process UPH=100 Rev.A  10-15 4" xfId="14667"/>
    <cellStyle name="___P58 King Process UPH=100 Rev.A  10-15 4 2" xfId="14668"/>
    <cellStyle name="___P58 King Process UPH=100 Rev.A  10-15 5" xfId="14669"/>
    <cellStyle name="___P58 King Process UPH=100 Rev.A  10-15 5 2" xfId="14670"/>
    <cellStyle name="___P58 King Process UPH=100 Rev.A  10-15 6" xfId="14671"/>
    <cellStyle name="___P58 King Process UPH=100 Rev.A  10-15 6 2" xfId="14672"/>
    <cellStyle name="___P58 King Process UPH=100 Rev.A  10-15 7" xfId="14673"/>
    <cellStyle name="___P58 King Process UPH=100 Rev.A  10-15 7 2" xfId="14674"/>
    <cellStyle name="___P58 King Process UPH=100 Rev.A  10-15 8" xfId="14675"/>
    <cellStyle name="___P58 King Process UPH=100 Rev.A  10-15 8 2" xfId="14676"/>
    <cellStyle name="___P58 King Process UPH=100 Rev.A  10-15 9" xfId="14677"/>
    <cellStyle name="___P58 King Process UPH=100 Rev.A  10-15_Equipment List 12" xfId="14678"/>
    <cellStyle name="___P58 King Process UPH=100 Rev.A  10-15_Equipment List 12 2" xfId="14679"/>
    <cellStyle name="___P58 King Process UPH=100 Rev.A  10-15_Equipment List 12 2 2" xfId="14680"/>
    <cellStyle name="___P58 King Process UPH=100 Rev.A  10-15_Equipment List 12 3" xfId="14681"/>
    <cellStyle name="___P58 King Process UPH=100 Rev.A  10-15_Equipment List 12 3 2" xfId="14682"/>
    <cellStyle name="___P58 King Process UPH=100 Rev.A  10-15_Equipment List 12 4" xfId="14683"/>
    <cellStyle name="___P58 King Process UPH=100 Rev.A  10-15_Equipment List 12 4 2" xfId="14684"/>
    <cellStyle name="___P58 King Process UPH=100 Rev.A  10-15_Equipment List 12 5" xfId="14685"/>
    <cellStyle name="___P58 King Process UPH=100 Rev.A  10-15_Equipment List 12 5 2" xfId="14686"/>
    <cellStyle name="___P58 King Process UPH=100 Rev.A  10-15_Equipment List 12 6" xfId="14687"/>
    <cellStyle name="___P58 King Process UPH=100 Rev.A  10-15_Equipment List 12 6 2" xfId="14688"/>
    <cellStyle name="___P58 King Process UPH=100 Rev.A  10-15_Equipment List 12 7" xfId="14689"/>
    <cellStyle name="___P58 King Process UPH=100 Rev.A  10-15_Equipment List 12 7 2" xfId="14690"/>
    <cellStyle name="___P58 King Process UPH=100 Rev.A  10-15_Equipment List 12 8" xfId="14691"/>
    <cellStyle name="___P58 King Process UPH=100 Rev.A  10-15_Equipment List 12 8 2" xfId="14692"/>
    <cellStyle name="___P58 King Process UPH=100 Rev.A  10-15_Equipment List 12 9" xfId="14693"/>
    <cellStyle name="___P58 King Process UPH=100 Rev.A  10-15_Equipment List 12_LH Q22 work book " xfId="14694"/>
    <cellStyle name="___P58 King Process UPH=100 Rev.A  10-15_Equipment List 12_LH Q22 work book  2" xfId="14695"/>
    <cellStyle name="___P58 King Process UPH=100 Rev.A  10-15_Equipment List 12_LH Q22 work book  2 2" xfId="14696"/>
    <cellStyle name="___P58 King Process UPH=100 Rev.A  10-15_Equipment List 12_LH Q22 work book  3" xfId="14697"/>
    <cellStyle name="___P58 King Process UPH=100 Rev.A  10-15_Equipment List 12_LH Q22 work book  3 2" xfId="14698"/>
    <cellStyle name="___P58 King Process UPH=100 Rev.A  10-15_Equipment List 12_LH Q22 work book  4" xfId="14699"/>
    <cellStyle name="___P58 King Process UPH=100 Rev.A  10-15_Equipment List 12_LH Q22 work book  4 2" xfId="14700"/>
    <cellStyle name="___P58 King Process UPH=100 Rev.A  10-15_Equipment List 12_LH Q22 work book  5" xfId="14701"/>
    <cellStyle name="___P58 King Process UPH=100 Rev.A  10-15_Equipment List 12_LH Q22 work book  5 2" xfId="14702"/>
    <cellStyle name="___P58 King Process UPH=100 Rev.A  10-15_Equipment List 12_LH Q22 work book  6" xfId="14703"/>
    <cellStyle name="___P58 King Process UPH=100 Rev.A  10-15_Equipment List 12_LH Q22 work book  6 2" xfId="14704"/>
    <cellStyle name="___P58 King Process UPH=100 Rev.A  10-15_Equipment List 12_LH Q22 work book  7" xfId="14705"/>
    <cellStyle name="___P58 King Process UPH=100 Rev.A  10-15_Equipment List 12_LH Q22 work book  7 2" xfId="14706"/>
    <cellStyle name="___P58 King Process UPH=100 Rev.A  10-15_Equipment List 12_LH Q22 work book  8" xfId="14707"/>
    <cellStyle name="___P58 King Process UPH=100 Rev.A  10-15_Equipment List 12_LH Q22 work book  8 2" xfId="14708"/>
    <cellStyle name="___P58 King Process UPH=100 Rev.A  10-15_Equipment List 12_LH Q22 work book  9" xfId="14709"/>
    <cellStyle name="___P58 King Process UPH=100 Rev.A  10-15_Equipment List 12_LH Q77 Readiness v1.4.8" xfId="14710"/>
    <cellStyle name="___P58 King Process UPH=100 Rev.A  10-15_Equipment List 12_LH Q77 Readiness v1.4.8 2" xfId="14711"/>
    <cellStyle name="___P58 King Process UPH=100 Rev.A  10-15_Equipment List 12_LH Q77 Readiness v1.4.8 2 2" xfId="14712"/>
    <cellStyle name="___P58 King Process UPH=100 Rev.A  10-15_Equipment List 12_LH Q77 Readiness v1.4.8 3" xfId="14713"/>
    <cellStyle name="___P58 King Process UPH=100 Rev.A  10-15_Equipment List 12_LH Q77 Readiness v1.4.8 3 2" xfId="14714"/>
    <cellStyle name="___P58 King Process UPH=100 Rev.A  10-15_Equipment List 12_LH Q77 Readiness v1.4.8 4" xfId="14715"/>
    <cellStyle name="___P58 King Process UPH=100 Rev.A  10-15_Equipment List 12_LH Q77 Readiness v1.4.8 4 2" xfId="14716"/>
    <cellStyle name="___P58 King Process UPH=100 Rev.A  10-15_Equipment List 12_LH Q77 Readiness v1.4.8 5" xfId="14717"/>
    <cellStyle name="___P58 King Process UPH=100 Rev.A  10-15_Equipment List 12_LH Q77 Readiness v1.4.8 5 2" xfId="14718"/>
    <cellStyle name="___P58 King Process UPH=100 Rev.A  10-15_Equipment List 12_LH Q77 Readiness v1.4.8 6" xfId="14719"/>
    <cellStyle name="___P58 King Process UPH=100 Rev.A  10-15_Equipment List 12_LH Q77 Readiness v1.4.8 6 2" xfId="14720"/>
    <cellStyle name="___P58 King Process UPH=100 Rev.A  10-15_Equipment List 12_LH Q77 Readiness v1.4.8 7" xfId="14721"/>
    <cellStyle name="___P58 King Process UPH=100 Rev.A  10-15_Equipment List 12_LH Q77 Readiness v1.4.8 7 2" xfId="14722"/>
    <cellStyle name="___P58 King Process UPH=100 Rev.A  10-15_Equipment List 12_LH Q77 Readiness v1.4.8 8" xfId="14723"/>
    <cellStyle name="___P58 King Process UPH=100 Rev.A  10-15_Equipment List 12_LH Q77 Readiness v1.4.8 8 2" xfId="14724"/>
    <cellStyle name="___P58 King Process UPH=100 Rev.A  10-15_Equipment List 12_LH Q77 Readiness v1.4.8 9" xfId="14725"/>
    <cellStyle name="___P58 King Process UPH=100 Rev.A  10-15_Equipment List 12_Q37 Budget UPH120_2line Rev1d9" xfId="14726"/>
    <cellStyle name="___P58 King Process UPH=100 Rev.A  10-15_Equipment List 12_Q37 Budget UPH120_2line Rev1d9 2" xfId="14727"/>
    <cellStyle name="___P58 King Process UPH=100 Rev.A  10-15_Equipment List 12_Q37 Budget UPH120_2line Rev1d9 2 2" xfId="14728"/>
    <cellStyle name="___P58 King Process UPH=100 Rev.A  10-15_Equipment List 12_Q37 Budget UPH120_2line Rev1d9 3" xfId="14729"/>
    <cellStyle name="___P58 King Process UPH=100 Rev.A  10-15_Equipment List 12_Q37 Budget UPH120_2line Rev1d9 3 2" xfId="14730"/>
    <cellStyle name="___P58 King Process UPH=100 Rev.A  10-15_Equipment List 12_Q37 Budget UPH120_2line Rev1d9 4" xfId="14731"/>
    <cellStyle name="___P58 King Process UPH=100 Rev.A  10-15_Equipment List 12_Q37 Budget UPH120_2line Rev1d9 4 2" xfId="14732"/>
    <cellStyle name="___P58 King Process UPH=100 Rev.A  10-15_Equipment List 12_Q37 Budget UPH120_2line Rev1d9 5" xfId="14733"/>
    <cellStyle name="___P58 King Process UPH=100 Rev.A  10-15_Equipment List 12_Q37 Budget UPH120_2line Rev1d9 5 2" xfId="14734"/>
    <cellStyle name="___P58 King Process UPH=100 Rev.A  10-15_Equipment List 12_Q37 Budget UPH120_2line Rev1d9 6" xfId="14735"/>
    <cellStyle name="___P58 King Process UPH=100 Rev.A  10-15_Equipment List 12_Q37 Budget UPH120_2line Rev1d9 6 2" xfId="14736"/>
    <cellStyle name="___P58 King Process UPH=100 Rev.A  10-15_Equipment List 12_Q37 Budget UPH120_2line Rev1d9 7" xfId="14737"/>
    <cellStyle name="___P58 King Process UPH=100 Rev.A  10-15_Equipment List 12_Q37 Budget UPH120_2line Rev1d9 7 2" xfId="14738"/>
    <cellStyle name="___P58 King Process UPH=100 Rev.A  10-15_Equipment List 12_Q37 Budget UPH120_2line Rev1d9 8" xfId="14739"/>
    <cellStyle name="___P58 King Process UPH=100 Rev.A  10-15_Equipment List 12_Q37 Budget UPH120_2line Rev1d9 8 2" xfId="14740"/>
    <cellStyle name="___P58 King Process UPH=100 Rev.A  10-15_Equipment List 12_Q37 Budget UPH120_2line Rev1d9 9" xfId="14741"/>
    <cellStyle name="___P58 King Process UPH=100 Rev.A  10-15_Equipment List 12_Q37 Budget UPH120_2line Rev1d9_LH Q22 work book " xfId="14742"/>
    <cellStyle name="___P58 King Process UPH=100 Rev.A  10-15_Equipment List 12_Q37 Budget UPH120_2line Rev1d9_LH Q22 work book  2" xfId="14743"/>
    <cellStyle name="___P58 King Process UPH=100 Rev.A  10-15_Equipment List 12_Q37 Budget UPH120_2line Rev1d9_LH Q22 work book  2 2" xfId="14744"/>
    <cellStyle name="___P58 King Process UPH=100 Rev.A  10-15_Equipment List 12_Q37 Budget UPH120_2line Rev1d9_LH Q22 work book  3" xfId="14745"/>
    <cellStyle name="___P58 King Process UPH=100 Rev.A  10-15_Equipment List 12_Q37 Budget UPH120_2line Rev1d9_LH Q22 work book  3 2" xfId="14746"/>
    <cellStyle name="___P58 King Process UPH=100 Rev.A  10-15_Equipment List 12_Q37 Budget UPH120_2line Rev1d9_LH Q22 work book  4" xfId="14747"/>
    <cellStyle name="___P58 King Process UPH=100 Rev.A  10-15_Equipment List 12_Q37 Budget UPH120_2line Rev1d9_LH Q22 work book  4 2" xfId="14748"/>
    <cellStyle name="___P58 King Process UPH=100 Rev.A  10-15_Equipment List 12_Q37 Budget UPH120_2line Rev1d9_LH Q22 work book  5" xfId="14749"/>
    <cellStyle name="___P58 King Process UPH=100 Rev.A  10-15_Equipment List 12_Q37 Budget UPH120_2line Rev1d9_LH Q22 work book  5 2" xfId="14750"/>
    <cellStyle name="___P58 King Process UPH=100 Rev.A  10-15_Equipment List 12_Q37 Budget UPH120_2line Rev1d9_LH Q22 work book  6" xfId="14751"/>
    <cellStyle name="___P58 King Process UPH=100 Rev.A  10-15_Equipment List 12_Q37 Budget UPH120_2line Rev1d9_LH Q22 work book  6 2" xfId="14752"/>
    <cellStyle name="___P58 King Process UPH=100 Rev.A  10-15_Equipment List 12_Q37 Budget UPH120_2line Rev1d9_LH Q22 work book  7" xfId="14753"/>
    <cellStyle name="___P58 King Process UPH=100 Rev.A  10-15_Equipment List 12_Q37 Budget UPH120_2line Rev1d9_LH Q22 work book  7 2" xfId="14754"/>
    <cellStyle name="___P58 King Process UPH=100 Rev.A  10-15_Equipment List 12_Q37 Budget UPH120_2line Rev1d9_LH Q22 work book  8" xfId="14755"/>
    <cellStyle name="___P58 King Process UPH=100 Rev.A  10-15_Equipment List 12_Q37 Budget UPH120_2line Rev1d9_LH Q22 work book  8 2" xfId="14756"/>
    <cellStyle name="___P58 King Process UPH=100 Rev.A  10-15_Equipment List 12_Q37 Budget UPH120_2line Rev1d9_LH Q22 work book  9" xfId="14757"/>
    <cellStyle name="___P58 King Process UPH=100 Rev.A  10-15_Equipment List 12_Q37 Budget UPH120_2line Rev1d9_LH Q77 Readiness v1.4.8" xfId="14758"/>
    <cellStyle name="___P58 King Process UPH=100 Rev.A  10-15_Equipment List 12_Q37 Budget UPH120_2line Rev1d9_LH Q77 Readiness v1.4.8 2" xfId="14759"/>
    <cellStyle name="___P58 King Process UPH=100 Rev.A  10-15_Equipment List 12_Q37 Budget UPH120_2line Rev1d9_LH Q77 Readiness v1.4.8 2 2" xfId="14760"/>
    <cellStyle name="___P58 King Process UPH=100 Rev.A  10-15_Equipment List 12_Q37 Budget UPH120_2line Rev1d9_LH Q77 Readiness v1.4.8 3" xfId="14761"/>
    <cellStyle name="___P58 King Process UPH=100 Rev.A  10-15_Equipment List 12_Q37 Budget UPH120_2line Rev1d9_LH Q77 Readiness v1.4.8 3 2" xfId="14762"/>
    <cellStyle name="___P58 King Process UPH=100 Rev.A  10-15_Equipment List 12_Q37 Budget UPH120_2line Rev1d9_LH Q77 Readiness v1.4.8 4" xfId="14763"/>
    <cellStyle name="___P58 King Process UPH=100 Rev.A  10-15_Equipment List 12_Q37 Budget UPH120_2line Rev1d9_LH Q77 Readiness v1.4.8 4 2" xfId="14764"/>
    <cellStyle name="___P58 King Process UPH=100 Rev.A  10-15_Equipment List 12_Q37 Budget UPH120_2line Rev1d9_LH Q77 Readiness v1.4.8 5" xfId="14765"/>
    <cellStyle name="___P58 King Process UPH=100 Rev.A  10-15_Equipment List 12_Q37 Budget UPH120_2line Rev1d9_LH Q77 Readiness v1.4.8 5 2" xfId="14766"/>
    <cellStyle name="___P58 King Process UPH=100 Rev.A  10-15_Equipment List 12_Q37 Budget UPH120_2line Rev1d9_LH Q77 Readiness v1.4.8 6" xfId="14767"/>
    <cellStyle name="___P58 King Process UPH=100 Rev.A  10-15_Equipment List 12_Q37 Budget UPH120_2line Rev1d9_LH Q77 Readiness v1.4.8 6 2" xfId="14768"/>
    <cellStyle name="___P58 King Process UPH=100 Rev.A  10-15_Equipment List 12_Q37 Budget UPH120_2line Rev1d9_LH Q77 Readiness v1.4.8 7" xfId="14769"/>
    <cellStyle name="___P58 King Process UPH=100 Rev.A  10-15_Equipment List 12_Q37 Budget UPH120_2line Rev1d9_LH Q77 Readiness v1.4.8 7 2" xfId="14770"/>
    <cellStyle name="___P58 King Process UPH=100 Rev.A  10-15_Equipment List 12_Q37 Budget UPH120_2line Rev1d9_LH Q77 Readiness v1.4.8 8" xfId="14771"/>
    <cellStyle name="___P58 King Process UPH=100 Rev.A  10-15_Equipment List 12_Q37 Budget UPH120_2line Rev1d9_LH Q77 Readiness v1.4.8 8 2" xfId="14772"/>
    <cellStyle name="___P58 King Process UPH=100 Rev.A  10-15_Equipment List 12_Q37 Budget UPH120_2line Rev1d9_LH Q77 Readiness v1.4.8 9" xfId="14773"/>
    <cellStyle name="___P58 King Process UPH=100 Rev.A  10-15_Equipment List 12_Q37 Budget UPH120_2line Rev2d3" xfId="14774"/>
    <cellStyle name="___P58 King Process UPH=100 Rev.A  10-15_Equipment List 12_Q37 Budget UPH120_2line Rev2d3 2" xfId="14775"/>
    <cellStyle name="___P58 King Process UPH=100 Rev.A  10-15_Equipment List 12_Q37 Budget UPH120_2line Rev2d3 2 2" xfId="14776"/>
    <cellStyle name="___P58 King Process UPH=100 Rev.A  10-15_Equipment List 12_Q37 Budget UPH120_2line Rev2d3 3" xfId="14777"/>
    <cellStyle name="___P58 King Process UPH=100 Rev.A  10-15_Equipment List 12_Q37 Budget UPH120_2line Rev2d3 3 2" xfId="14778"/>
    <cellStyle name="___P58 King Process UPH=100 Rev.A  10-15_Equipment List 12_Q37 Budget UPH120_2line Rev2d3 4" xfId="14779"/>
    <cellStyle name="___P58 King Process UPH=100 Rev.A  10-15_Equipment List 12_Q37 Budget UPH120_2line Rev2d3 4 2" xfId="14780"/>
    <cellStyle name="___P58 King Process UPH=100 Rev.A  10-15_Equipment List 12_Q37 Budget UPH120_2line Rev2d3 5" xfId="14781"/>
    <cellStyle name="___P58 King Process UPH=100 Rev.A  10-15_Equipment List 12_Q37 Budget UPH120_2line Rev2d3 5 2" xfId="14782"/>
    <cellStyle name="___P58 King Process UPH=100 Rev.A  10-15_Equipment List 12_Q37 Budget UPH120_2line Rev2d3 6" xfId="14783"/>
    <cellStyle name="___P58 King Process UPH=100 Rev.A  10-15_Equipment List 12_Q37 Budget UPH120_2line Rev2d3 6 2" xfId="14784"/>
    <cellStyle name="___P58 King Process UPH=100 Rev.A  10-15_Equipment List 12_Q37 Budget UPH120_2line Rev2d3 7" xfId="14785"/>
    <cellStyle name="___P58 King Process UPH=100 Rev.A  10-15_Equipment List 12_Q37 Budget UPH120_2line Rev2d3 7 2" xfId="14786"/>
    <cellStyle name="___P58 King Process UPH=100 Rev.A  10-15_Equipment List 12_Q37 Budget UPH120_2line Rev2d3 8" xfId="14787"/>
    <cellStyle name="___P58 King Process UPH=100 Rev.A  10-15_Equipment List 12_Q37 Budget UPH120_2line Rev2d3 8 2" xfId="14788"/>
    <cellStyle name="___P58 King Process UPH=100 Rev.A  10-15_Equipment List 12_Q37 Budget UPH120_2line Rev2d3 9" xfId="14789"/>
    <cellStyle name="___P58 King Process UPH=100 Rev.A  10-15_Equipment List 12_Q37 Budget UPH120_2line Rev2d5" xfId="14790"/>
    <cellStyle name="___P58 King Process UPH=100 Rev.A  10-15_Equipment List 12_Q37 Budget UPH120_2line Rev2d5 2" xfId="14791"/>
    <cellStyle name="___P58 King Process UPH=100 Rev.A  10-15_Equipment List 12_Q37 Budget UPH120_2line Rev2d5 2 2" xfId="14792"/>
    <cellStyle name="___P58 King Process UPH=100 Rev.A  10-15_Equipment List 12_Q37 Budget UPH120_2line Rev2d5 3" xfId="14793"/>
    <cellStyle name="___P58 King Process UPH=100 Rev.A  10-15_Equipment List 12_Q37 Budget UPH120_2line Rev2d5 3 2" xfId="14794"/>
    <cellStyle name="___P58 King Process UPH=100 Rev.A  10-15_Equipment List 12_Q37 Budget UPH120_2line Rev2d5 4" xfId="14795"/>
    <cellStyle name="___P58 King Process UPH=100 Rev.A  10-15_Equipment List 12_Q37 Budget UPH120_2line Rev2d5 4 2" xfId="14796"/>
    <cellStyle name="___P58 King Process UPH=100 Rev.A  10-15_Equipment List 12_Q37 Budget UPH120_2line Rev2d5 5" xfId="14797"/>
    <cellStyle name="___P58 King Process UPH=100 Rev.A  10-15_Equipment List 12_Q37 Budget UPH120_2line Rev2d5 5 2" xfId="14798"/>
    <cellStyle name="___P58 King Process UPH=100 Rev.A  10-15_Equipment List 12_Q37 Budget UPH120_2line Rev2d5 6" xfId="14799"/>
    <cellStyle name="___P58 King Process UPH=100 Rev.A  10-15_Equipment List 12_Q37 Budget UPH120_2line Rev2d5 6 2" xfId="14800"/>
    <cellStyle name="___P58 King Process UPH=100 Rev.A  10-15_Equipment List 12_Q37 Budget UPH120_2line Rev2d5 7" xfId="14801"/>
    <cellStyle name="___P58 King Process UPH=100 Rev.A  10-15_Equipment List 12_Q37 Budget UPH120_2line Rev2d5 7 2" xfId="14802"/>
    <cellStyle name="___P58 King Process UPH=100 Rev.A  10-15_Equipment List 12_Q37 Budget UPH120_2line Rev2d5 8" xfId="14803"/>
    <cellStyle name="___P58 King Process UPH=100 Rev.A  10-15_Equipment List 12_Q37 Budget UPH120_2line Rev2d5 8 2" xfId="14804"/>
    <cellStyle name="___P58 King Process UPH=100 Rev.A  10-15_Equipment List 12_Q37 Budget UPH120_2line Rev2d5 9" xfId="14805"/>
    <cellStyle name="___P58 King Process UPH=100 Rev.A  10-15_LH Q22 work book " xfId="14806"/>
    <cellStyle name="___P58 King Process UPH=100 Rev.A  10-15_LH Q22 work book  2" xfId="14807"/>
    <cellStyle name="___P58 King Process UPH=100 Rev.A  10-15_LH Q22 work book  2 2" xfId="14808"/>
    <cellStyle name="___P58 King Process UPH=100 Rev.A  10-15_LH Q22 work book  3" xfId="14809"/>
    <cellStyle name="___P58 King Process UPH=100 Rev.A  10-15_LH Q22 work book  3 2" xfId="14810"/>
    <cellStyle name="___P58 King Process UPH=100 Rev.A  10-15_LH Q22 work book  4" xfId="14811"/>
    <cellStyle name="___P58 King Process UPH=100 Rev.A  10-15_LH Q22 work book  4 2" xfId="14812"/>
    <cellStyle name="___P58 King Process UPH=100 Rev.A  10-15_LH Q22 work book  5" xfId="14813"/>
    <cellStyle name="___P58 King Process UPH=100 Rev.A  10-15_LH Q22 work book  5 2" xfId="14814"/>
    <cellStyle name="___P58 King Process UPH=100 Rev.A  10-15_LH Q22 work book  6" xfId="14815"/>
    <cellStyle name="___P58 King Process UPH=100 Rev.A  10-15_LH Q22 work book  6 2" xfId="14816"/>
    <cellStyle name="___P58 King Process UPH=100 Rev.A  10-15_LH Q22 work book  7" xfId="14817"/>
    <cellStyle name="___P58 King Process UPH=100 Rev.A  10-15_LH Q22 work book  7 2" xfId="14818"/>
    <cellStyle name="___P58 King Process UPH=100 Rev.A  10-15_LH Q22 work book  8" xfId="14819"/>
    <cellStyle name="___P58 King Process UPH=100 Rev.A  10-15_LH Q22 work book  8 2" xfId="14820"/>
    <cellStyle name="___P58 King Process UPH=100 Rev.A  10-15_LH Q22 work book  9" xfId="14821"/>
    <cellStyle name="___P58 King Process UPH=100 Rev.A  10-15_LH Q77 Readiness v1.4.8" xfId="14822"/>
    <cellStyle name="___P58 King Process UPH=100 Rev.A  10-15_LH Q77 Readiness v1.4.8 2" xfId="14823"/>
    <cellStyle name="___P58 King Process UPH=100 Rev.A  10-15_LH Q77 Readiness v1.4.8 2 2" xfId="14824"/>
    <cellStyle name="___P58 King Process UPH=100 Rev.A  10-15_LH Q77 Readiness v1.4.8 3" xfId="14825"/>
    <cellStyle name="___P58 King Process UPH=100 Rev.A  10-15_LH Q77 Readiness v1.4.8 3 2" xfId="14826"/>
    <cellStyle name="___P58 King Process UPH=100 Rev.A  10-15_LH Q77 Readiness v1.4.8 4" xfId="14827"/>
    <cellStyle name="___P58 King Process UPH=100 Rev.A  10-15_LH Q77 Readiness v1.4.8 4 2" xfId="14828"/>
    <cellStyle name="___P58 King Process UPH=100 Rev.A  10-15_LH Q77 Readiness v1.4.8 5" xfId="14829"/>
    <cellStyle name="___P58 King Process UPH=100 Rev.A  10-15_LH Q77 Readiness v1.4.8 5 2" xfId="14830"/>
    <cellStyle name="___P58 King Process UPH=100 Rev.A  10-15_LH Q77 Readiness v1.4.8 6" xfId="14831"/>
    <cellStyle name="___P58 King Process UPH=100 Rev.A  10-15_LH Q77 Readiness v1.4.8 6 2" xfId="14832"/>
    <cellStyle name="___P58 King Process UPH=100 Rev.A  10-15_LH Q77 Readiness v1.4.8 7" xfId="14833"/>
    <cellStyle name="___P58 King Process UPH=100 Rev.A  10-15_LH Q77 Readiness v1.4.8 7 2" xfId="14834"/>
    <cellStyle name="___P58 King Process UPH=100 Rev.A  10-15_LH Q77 Readiness v1.4.8 8" xfId="14835"/>
    <cellStyle name="___P58 King Process UPH=100 Rev.A  10-15_LH Q77 Readiness v1.4.8 8 2" xfId="14836"/>
    <cellStyle name="___P58 King Process UPH=100 Rev.A  10-15_LH Q77 Readiness v1.4.8 9" xfId="14837"/>
    <cellStyle name="___P58 King Process UPH=100 Rev.A  10-15_P58 UPH=100 Process(Rev.A,10.29)" xfId="14838"/>
    <cellStyle name="___P58 King Process UPH=100 Rev.A  10-15_P58 UPH=100 Process(Rev.A,10.29) 2" xfId="14839"/>
    <cellStyle name="___P58 King Process UPH=100 Rev.A  10-15_P58 UPH=100 Process(Rev.A,10.29) 2 2" xfId="14840"/>
    <cellStyle name="___P58 King Process UPH=100 Rev.A  10-15_P58 UPH=100 Process(Rev.A,10.29) 3" xfId="14841"/>
    <cellStyle name="___P58 King Process UPH=100 Rev.A  10-15_P58 UPH=100 Process(Rev.A,10.29) 3 2" xfId="14842"/>
    <cellStyle name="___P58 King Process UPH=100 Rev.A  10-15_P58 UPH=100 Process(Rev.A,10.29) 4" xfId="14843"/>
    <cellStyle name="___P58 King Process UPH=100 Rev.A  10-15_P58 UPH=100 Process(Rev.A,10.29) 4 2" xfId="14844"/>
    <cellStyle name="___P58 King Process UPH=100 Rev.A  10-15_P58 UPH=100 Process(Rev.A,10.29) 5" xfId="14845"/>
    <cellStyle name="___P58 King Process UPH=100 Rev.A  10-15_P58 UPH=100 Process(Rev.A,10.29) 5 2" xfId="14846"/>
    <cellStyle name="___P58 King Process UPH=100 Rev.A  10-15_P58 UPH=100 Process(Rev.A,10.29) 6" xfId="14847"/>
    <cellStyle name="___P58 King Process UPH=100 Rev.A  10-15_P58 UPH=100 Process(Rev.A,10.29) 6 2" xfId="14848"/>
    <cellStyle name="___P58 King Process UPH=100 Rev.A  10-15_P58 UPH=100 Process(Rev.A,10.29) 7" xfId="14849"/>
    <cellStyle name="___P58 King Process UPH=100 Rev.A  10-15_P58 UPH=100 Process(Rev.A,10.29) 7 2" xfId="14850"/>
    <cellStyle name="___P58 King Process UPH=100 Rev.A  10-15_P58 UPH=100 Process(Rev.A,10.29) 8" xfId="14851"/>
    <cellStyle name="___P58 King Process UPH=100 Rev.A  10-15_P58 UPH=100 Process(Rev.A,10.29) 8 2" xfId="14852"/>
    <cellStyle name="___P58 King Process UPH=100 Rev.A  10-15_P58 UPH=100 Process(Rev.A,10.29) 9" xfId="14853"/>
    <cellStyle name="___P58 King Process UPH=100 Rev.A  10-15_P58 UPH=100 Process(Rev.A,10.29)_LH Q22 work book " xfId="14854"/>
    <cellStyle name="___P58 King Process UPH=100 Rev.A  10-15_P58 UPH=100 Process(Rev.A,10.29)_LH Q22 work book  2" xfId="14855"/>
    <cellStyle name="___P58 King Process UPH=100 Rev.A  10-15_P58 UPH=100 Process(Rev.A,10.29)_LH Q22 work book  2 2" xfId="14856"/>
    <cellStyle name="___P58 King Process UPH=100 Rev.A  10-15_P58 UPH=100 Process(Rev.A,10.29)_LH Q22 work book  3" xfId="14857"/>
    <cellStyle name="___P58 King Process UPH=100 Rev.A  10-15_P58 UPH=100 Process(Rev.A,10.29)_LH Q22 work book  3 2" xfId="14858"/>
    <cellStyle name="___P58 King Process UPH=100 Rev.A  10-15_P58 UPH=100 Process(Rev.A,10.29)_LH Q22 work book  4" xfId="14859"/>
    <cellStyle name="___P58 King Process UPH=100 Rev.A  10-15_P58 UPH=100 Process(Rev.A,10.29)_LH Q22 work book  4 2" xfId="14860"/>
    <cellStyle name="___P58 King Process UPH=100 Rev.A  10-15_P58 UPH=100 Process(Rev.A,10.29)_LH Q22 work book  5" xfId="14861"/>
    <cellStyle name="___P58 King Process UPH=100 Rev.A  10-15_P58 UPH=100 Process(Rev.A,10.29)_LH Q22 work book  5 2" xfId="14862"/>
    <cellStyle name="___P58 King Process UPH=100 Rev.A  10-15_P58 UPH=100 Process(Rev.A,10.29)_LH Q22 work book  6" xfId="14863"/>
    <cellStyle name="___P58 King Process UPH=100 Rev.A  10-15_P58 UPH=100 Process(Rev.A,10.29)_LH Q22 work book  6 2" xfId="14864"/>
    <cellStyle name="___P58 King Process UPH=100 Rev.A  10-15_P58 UPH=100 Process(Rev.A,10.29)_LH Q22 work book  7" xfId="14865"/>
    <cellStyle name="___P58 King Process UPH=100 Rev.A  10-15_P58 UPH=100 Process(Rev.A,10.29)_LH Q22 work book  7 2" xfId="14866"/>
    <cellStyle name="___P58 King Process UPH=100 Rev.A  10-15_P58 UPH=100 Process(Rev.A,10.29)_LH Q22 work book  8" xfId="14867"/>
    <cellStyle name="___P58 King Process UPH=100 Rev.A  10-15_P58 UPH=100 Process(Rev.A,10.29)_LH Q22 work book  8 2" xfId="14868"/>
    <cellStyle name="___P58 King Process UPH=100 Rev.A  10-15_P58 UPH=100 Process(Rev.A,10.29)_LH Q22 work book  9" xfId="14869"/>
    <cellStyle name="___P58 King Process UPH=100 Rev.A  10-15_P58 UPH=100 Process(Rev.A,10.29)_LH Q77 Readiness v1.4.8" xfId="14870"/>
    <cellStyle name="___P58 King Process UPH=100 Rev.A  10-15_P58 UPH=100 Process(Rev.A,10.29)_LH Q77 Readiness v1.4.8 2" xfId="14871"/>
    <cellStyle name="___P58 King Process UPH=100 Rev.A  10-15_P58 UPH=100 Process(Rev.A,10.29)_LH Q77 Readiness v1.4.8 2 2" xfId="14872"/>
    <cellStyle name="___P58 King Process UPH=100 Rev.A  10-15_P58 UPH=100 Process(Rev.A,10.29)_LH Q77 Readiness v1.4.8 3" xfId="14873"/>
    <cellStyle name="___P58 King Process UPH=100 Rev.A  10-15_P58 UPH=100 Process(Rev.A,10.29)_LH Q77 Readiness v1.4.8 3 2" xfId="14874"/>
    <cellStyle name="___P58 King Process UPH=100 Rev.A  10-15_P58 UPH=100 Process(Rev.A,10.29)_LH Q77 Readiness v1.4.8 4" xfId="14875"/>
    <cellStyle name="___P58 King Process UPH=100 Rev.A  10-15_P58 UPH=100 Process(Rev.A,10.29)_LH Q77 Readiness v1.4.8 4 2" xfId="14876"/>
    <cellStyle name="___P58 King Process UPH=100 Rev.A  10-15_P58 UPH=100 Process(Rev.A,10.29)_LH Q77 Readiness v1.4.8 5" xfId="14877"/>
    <cellStyle name="___P58 King Process UPH=100 Rev.A  10-15_P58 UPH=100 Process(Rev.A,10.29)_LH Q77 Readiness v1.4.8 5 2" xfId="14878"/>
    <cellStyle name="___P58 King Process UPH=100 Rev.A  10-15_P58 UPH=100 Process(Rev.A,10.29)_LH Q77 Readiness v1.4.8 6" xfId="14879"/>
    <cellStyle name="___P58 King Process UPH=100 Rev.A  10-15_P58 UPH=100 Process(Rev.A,10.29)_LH Q77 Readiness v1.4.8 6 2" xfId="14880"/>
    <cellStyle name="___P58 King Process UPH=100 Rev.A  10-15_P58 UPH=100 Process(Rev.A,10.29)_LH Q77 Readiness v1.4.8 7" xfId="14881"/>
    <cellStyle name="___P58 King Process UPH=100 Rev.A  10-15_P58 UPH=100 Process(Rev.A,10.29)_LH Q77 Readiness v1.4.8 7 2" xfId="14882"/>
    <cellStyle name="___P58 King Process UPH=100 Rev.A  10-15_P58 UPH=100 Process(Rev.A,10.29)_LH Q77 Readiness v1.4.8 8" xfId="14883"/>
    <cellStyle name="___P58 King Process UPH=100 Rev.A  10-15_P58 UPH=100 Process(Rev.A,10.29)_LH Q77 Readiness v1.4.8 8 2" xfId="14884"/>
    <cellStyle name="___P58 King Process UPH=100 Rev.A  10-15_P58 UPH=100 Process(Rev.A,10.29)_LH Q77 Readiness v1.4.8 9" xfId="14885"/>
    <cellStyle name="___P58 King Process UPH=100 Rev.A  10-15_P58 UPH=100 Process(Rev.A,10.29)_Q37 Budget UPH120_2line Rev1d9" xfId="14886"/>
    <cellStyle name="___P58 King Process UPH=100 Rev.A  10-15_P58 UPH=100 Process(Rev.A,10.29)_Q37 Budget UPH120_2line Rev1d9 2" xfId="14887"/>
    <cellStyle name="___P58 King Process UPH=100 Rev.A  10-15_P58 UPH=100 Process(Rev.A,10.29)_Q37 Budget UPH120_2line Rev1d9 2 2" xfId="14888"/>
    <cellStyle name="___P58 King Process UPH=100 Rev.A  10-15_P58 UPH=100 Process(Rev.A,10.29)_Q37 Budget UPH120_2line Rev1d9 3" xfId="14889"/>
    <cellStyle name="___P58 King Process UPH=100 Rev.A  10-15_P58 UPH=100 Process(Rev.A,10.29)_Q37 Budget UPH120_2line Rev1d9 3 2" xfId="14890"/>
    <cellStyle name="___P58 King Process UPH=100 Rev.A  10-15_P58 UPH=100 Process(Rev.A,10.29)_Q37 Budget UPH120_2line Rev1d9 4" xfId="14891"/>
    <cellStyle name="___P58 King Process UPH=100 Rev.A  10-15_P58 UPH=100 Process(Rev.A,10.29)_Q37 Budget UPH120_2line Rev1d9 4 2" xfId="14892"/>
    <cellStyle name="___P58 King Process UPH=100 Rev.A  10-15_P58 UPH=100 Process(Rev.A,10.29)_Q37 Budget UPH120_2line Rev1d9 5" xfId="14893"/>
    <cellStyle name="___P58 King Process UPH=100 Rev.A  10-15_P58 UPH=100 Process(Rev.A,10.29)_Q37 Budget UPH120_2line Rev1d9 5 2" xfId="14894"/>
    <cellStyle name="___P58 King Process UPH=100 Rev.A  10-15_P58 UPH=100 Process(Rev.A,10.29)_Q37 Budget UPH120_2line Rev1d9 6" xfId="14895"/>
    <cellStyle name="___P58 King Process UPH=100 Rev.A  10-15_P58 UPH=100 Process(Rev.A,10.29)_Q37 Budget UPH120_2line Rev1d9 6 2" xfId="14896"/>
    <cellStyle name="___P58 King Process UPH=100 Rev.A  10-15_P58 UPH=100 Process(Rev.A,10.29)_Q37 Budget UPH120_2line Rev1d9 7" xfId="14897"/>
    <cellStyle name="___P58 King Process UPH=100 Rev.A  10-15_P58 UPH=100 Process(Rev.A,10.29)_Q37 Budget UPH120_2line Rev1d9 7 2" xfId="14898"/>
    <cellStyle name="___P58 King Process UPH=100 Rev.A  10-15_P58 UPH=100 Process(Rev.A,10.29)_Q37 Budget UPH120_2line Rev1d9 8" xfId="14899"/>
    <cellStyle name="___P58 King Process UPH=100 Rev.A  10-15_P58 UPH=100 Process(Rev.A,10.29)_Q37 Budget UPH120_2line Rev1d9 8 2" xfId="14900"/>
    <cellStyle name="___P58 King Process UPH=100 Rev.A  10-15_P58 UPH=100 Process(Rev.A,10.29)_Q37 Budget UPH120_2line Rev1d9 9" xfId="14901"/>
    <cellStyle name="___P58 King Process UPH=100 Rev.A  10-15_P58 UPH=100 Process(Rev.A,10.29)_Q37 Budget UPH120_2line Rev1d9_LH Q22 work book " xfId="14902"/>
    <cellStyle name="___P58 King Process UPH=100 Rev.A  10-15_P58 UPH=100 Process(Rev.A,10.29)_Q37 Budget UPH120_2line Rev1d9_LH Q22 work book  2" xfId="14903"/>
    <cellStyle name="___P58 King Process UPH=100 Rev.A  10-15_P58 UPH=100 Process(Rev.A,10.29)_Q37 Budget UPH120_2line Rev1d9_LH Q22 work book  2 2" xfId="14904"/>
    <cellStyle name="___P58 King Process UPH=100 Rev.A  10-15_P58 UPH=100 Process(Rev.A,10.29)_Q37 Budget UPH120_2line Rev1d9_LH Q22 work book  3" xfId="14905"/>
    <cellStyle name="___P58 King Process UPH=100 Rev.A  10-15_P58 UPH=100 Process(Rev.A,10.29)_Q37 Budget UPH120_2line Rev1d9_LH Q22 work book  3 2" xfId="14906"/>
    <cellStyle name="___P58 King Process UPH=100 Rev.A  10-15_P58 UPH=100 Process(Rev.A,10.29)_Q37 Budget UPH120_2line Rev1d9_LH Q22 work book  4" xfId="14907"/>
    <cellStyle name="___P58 King Process UPH=100 Rev.A  10-15_P58 UPH=100 Process(Rev.A,10.29)_Q37 Budget UPH120_2line Rev1d9_LH Q22 work book  4 2" xfId="14908"/>
    <cellStyle name="___P58 King Process UPH=100 Rev.A  10-15_P58 UPH=100 Process(Rev.A,10.29)_Q37 Budget UPH120_2line Rev1d9_LH Q22 work book  5" xfId="14909"/>
    <cellStyle name="___P58 King Process UPH=100 Rev.A  10-15_P58 UPH=100 Process(Rev.A,10.29)_Q37 Budget UPH120_2line Rev1d9_LH Q22 work book  5 2" xfId="14910"/>
    <cellStyle name="___P58 King Process UPH=100 Rev.A  10-15_P58 UPH=100 Process(Rev.A,10.29)_Q37 Budget UPH120_2line Rev1d9_LH Q22 work book  6" xfId="14911"/>
    <cellStyle name="___P58 King Process UPH=100 Rev.A  10-15_P58 UPH=100 Process(Rev.A,10.29)_Q37 Budget UPH120_2line Rev1d9_LH Q22 work book  6 2" xfId="14912"/>
    <cellStyle name="___P58 King Process UPH=100 Rev.A  10-15_P58 UPH=100 Process(Rev.A,10.29)_Q37 Budget UPH120_2line Rev1d9_LH Q22 work book  7" xfId="14913"/>
    <cellStyle name="___P58 King Process UPH=100 Rev.A  10-15_P58 UPH=100 Process(Rev.A,10.29)_Q37 Budget UPH120_2line Rev1d9_LH Q22 work book  7 2" xfId="14914"/>
    <cellStyle name="___P58 King Process UPH=100 Rev.A  10-15_P58 UPH=100 Process(Rev.A,10.29)_Q37 Budget UPH120_2line Rev1d9_LH Q22 work book  8" xfId="14915"/>
    <cellStyle name="___P58 King Process UPH=100 Rev.A  10-15_P58 UPH=100 Process(Rev.A,10.29)_Q37 Budget UPH120_2line Rev1d9_LH Q22 work book  8 2" xfId="14916"/>
    <cellStyle name="___P58 King Process UPH=100 Rev.A  10-15_P58 UPH=100 Process(Rev.A,10.29)_Q37 Budget UPH120_2line Rev1d9_LH Q22 work book  9" xfId="14917"/>
    <cellStyle name="___P58 King Process UPH=100 Rev.A  10-15_P58 UPH=100 Process(Rev.A,10.29)_Q37 Budget UPH120_2line Rev1d9_LH Q77 Readiness v1.4.8" xfId="14918"/>
    <cellStyle name="___P58 King Process UPH=100 Rev.A  10-15_P58 UPH=100 Process(Rev.A,10.29)_Q37 Budget UPH120_2line Rev1d9_LH Q77 Readiness v1.4.8 2" xfId="14919"/>
    <cellStyle name="___P58 King Process UPH=100 Rev.A  10-15_P58 UPH=100 Process(Rev.A,10.29)_Q37 Budget UPH120_2line Rev1d9_LH Q77 Readiness v1.4.8 2 2" xfId="14920"/>
    <cellStyle name="___P58 King Process UPH=100 Rev.A  10-15_P58 UPH=100 Process(Rev.A,10.29)_Q37 Budget UPH120_2line Rev1d9_LH Q77 Readiness v1.4.8 3" xfId="14921"/>
    <cellStyle name="___P58 King Process UPH=100 Rev.A  10-15_P58 UPH=100 Process(Rev.A,10.29)_Q37 Budget UPH120_2line Rev1d9_LH Q77 Readiness v1.4.8 3 2" xfId="14922"/>
    <cellStyle name="___P58 King Process UPH=100 Rev.A  10-15_P58 UPH=100 Process(Rev.A,10.29)_Q37 Budget UPH120_2line Rev1d9_LH Q77 Readiness v1.4.8 4" xfId="14923"/>
    <cellStyle name="___P58 King Process UPH=100 Rev.A  10-15_P58 UPH=100 Process(Rev.A,10.29)_Q37 Budget UPH120_2line Rev1d9_LH Q77 Readiness v1.4.8 4 2" xfId="14924"/>
    <cellStyle name="___P58 King Process UPH=100 Rev.A  10-15_P58 UPH=100 Process(Rev.A,10.29)_Q37 Budget UPH120_2line Rev1d9_LH Q77 Readiness v1.4.8 5" xfId="14925"/>
    <cellStyle name="___P58 King Process UPH=100 Rev.A  10-15_P58 UPH=100 Process(Rev.A,10.29)_Q37 Budget UPH120_2line Rev1d9_LH Q77 Readiness v1.4.8 5 2" xfId="14926"/>
    <cellStyle name="___P58 King Process UPH=100 Rev.A  10-15_P58 UPH=100 Process(Rev.A,10.29)_Q37 Budget UPH120_2line Rev1d9_LH Q77 Readiness v1.4.8 6" xfId="14927"/>
    <cellStyle name="___P58 King Process UPH=100 Rev.A  10-15_P58 UPH=100 Process(Rev.A,10.29)_Q37 Budget UPH120_2line Rev1d9_LH Q77 Readiness v1.4.8 6 2" xfId="14928"/>
    <cellStyle name="___P58 King Process UPH=100 Rev.A  10-15_P58 UPH=100 Process(Rev.A,10.29)_Q37 Budget UPH120_2line Rev1d9_LH Q77 Readiness v1.4.8 7" xfId="14929"/>
    <cellStyle name="___P58 King Process UPH=100 Rev.A  10-15_P58 UPH=100 Process(Rev.A,10.29)_Q37 Budget UPH120_2line Rev1d9_LH Q77 Readiness v1.4.8 7 2" xfId="14930"/>
    <cellStyle name="___P58 King Process UPH=100 Rev.A  10-15_P58 UPH=100 Process(Rev.A,10.29)_Q37 Budget UPH120_2line Rev1d9_LH Q77 Readiness v1.4.8 8" xfId="14931"/>
    <cellStyle name="___P58 King Process UPH=100 Rev.A  10-15_P58 UPH=100 Process(Rev.A,10.29)_Q37 Budget UPH120_2line Rev1d9_LH Q77 Readiness v1.4.8 8 2" xfId="14932"/>
    <cellStyle name="___P58 King Process UPH=100 Rev.A  10-15_P58 UPH=100 Process(Rev.A,10.29)_Q37 Budget UPH120_2line Rev1d9_LH Q77 Readiness v1.4.8 9" xfId="14933"/>
    <cellStyle name="___P58 King Process UPH=100 Rev.A  10-15_P58 UPH=100 Process(Rev.A,10.29)_Q37 Budget UPH120_2line Rev2d3" xfId="14934"/>
    <cellStyle name="___P58 King Process UPH=100 Rev.A  10-15_P58 UPH=100 Process(Rev.A,10.29)_Q37 Budget UPH120_2line Rev2d3 2" xfId="14935"/>
    <cellStyle name="___P58 King Process UPH=100 Rev.A  10-15_P58 UPH=100 Process(Rev.A,10.29)_Q37 Budget UPH120_2line Rev2d3 2 2" xfId="14936"/>
    <cellStyle name="___P58 King Process UPH=100 Rev.A  10-15_P58 UPH=100 Process(Rev.A,10.29)_Q37 Budget UPH120_2line Rev2d3 3" xfId="14937"/>
    <cellStyle name="___P58 King Process UPH=100 Rev.A  10-15_P58 UPH=100 Process(Rev.A,10.29)_Q37 Budget UPH120_2line Rev2d3 3 2" xfId="14938"/>
    <cellStyle name="___P58 King Process UPH=100 Rev.A  10-15_P58 UPH=100 Process(Rev.A,10.29)_Q37 Budget UPH120_2line Rev2d3 4" xfId="14939"/>
    <cellStyle name="___P58 King Process UPH=100 Rev.A  10-15_P58 UPH=100 Process(Rev.A,10.29)_Q37 Budget UPH120_2line Rev2d3 4 2" xfId="14940"/>
    <cellStyle name="___P58 King Process UPH=100 Rev.A  10-15_P58 UPH=100 Process(Rev.A,10.29)_Q37 Budget UPH120_2line Rev2d3 5" xfId="14941"/>
    <cellStyle name="___P58 King Process UPH=100 Rev.A  10-15_P58 UPH=100 Process(Rev.A,10.29)_Q37 Budget UPH120_2line Rev2d3 5 2" xfId="14942"/>
    <cellStyle name="___P58 King Process UPH=100 Rev.A  10-15_P58 UPH=100 Process(Rev.A,10.29)_Q37 Budget UPH120_2line Rev2d3 6" xfId="14943"/>
    <cellStyle name="___P58 King Process UPH=100 Rev.A  10-15_P58 UPH=100 Process(Rev.A,10.29)_Q37 Budget UPH120_2line Rev2d3 6 2" xfId="14944"/>
    <cellStyle name="___P58 King Process UPH=100 Rev.A  10-15_P58 UPH=100 Process(Rev.A,10.29)_Q37 Budget UPH120_2line Rev2d3 7" xfId="14945"/>
    <cellStyle name="___P58 King Process UPH=100 Rev.A  10-15_P58 UPH=100 Process(Rev.A,10.29)_Q37 Budget UPH120_2line Rev2d3 7 2" xfId="14946"/>
    <cellStyle name="___P58 King Process UPH=100 Rev.A  10-15_P58 UPH=100 Process(Rev.A,10.29)_Q37 Budget UPH120_2line Rev2d3 8" xfId="14947"/>
    <cellStyle name="___P58 King Process UPH=100 Rev.A  10-15_P58 UPH=100 Process(Rev.A,10.29)_Q37 Budget UPH120_2line Rev2d3 8 2" xfId="14948"/>
    <cellStyle name="___P58 King Process UPH=100 Rev.A  10-15_P58 UPH=100 Process(Rev.A,10.29)_Q37 Budget UPH120_2line Rev2d3 9" xfId="14949"/>
    <cellStyle name="___P58 King Process UPH=100 Rev.A  10-15_P58 UPH=100 Process(Rev.A,10.29)_Q37 Budget UPH120_2line Rev2d5" xfId="14950"/>
    <cellStyle name="___P58 King Process UPH=100 Rev.A  10-15_P58 UPH=100 Process(Rev.A,10.29)_Q37 Budget UPH120_2line Rev2d5 2" xfId="14951"/>
    <cellStyle name="___P58 King Process UPH=100 Rev.A  10-15_P58 UPH=100 Process(Rev.A,10.29)_Q37 Budget UPH120_2line Rev2d5 2 2" xfId="14952"/>
    <cellStyle name="___P58 King Process UPH=100 Rev.A  10-15_P58 UPH=100 Process(Rev.A,10.29)_Q37 Budget UPH120_2line Rev2d5 3" xfId="14953"/>
    <cellStyle name="___P58 King Process UPH=100 Rev.A  10-15_P58 UPH=100 Process(Rev.A,10.29)_Q37 Budget UPH120_2line Rev2d5 3 2" xfId="14954"/>
    <cellStyle name="___P58 King Process UPH=100 Rev.A  10-15_P58 UPH=100 Process(Rev.A,10.29)_Q37 Budget UPH120_2line Rev2d5 4" xfId="14955"/>
    <cellStyle name="___P58 King Process UPH=100 Rev.A  10-15_P58 UPH=100 Process(Rev.A,10.29)_Q37 Budget UPH120_2line Rev2d5 4 2" xfId="14956"/>
    <cellStyle name="___P58 King Process UPH=100 Rev.A  10-15_P58 UPH=100 Process(Rev.A,10.29)_Q37 Budget UPH120_2line Rev2d5 5" xfId="14957"/>
    <cellStyle name="___P58 King Process UPH=100 Rev.A  10-15_P58 UPH=100 Process(Rev.A,10.29)_Q37 Budget UPH120_2line Rev2d5 5 2" xfId="14958"/>
    <cellStyle name="___P58 King Process UPH=100 Rev.A  10-15_P58 UPH=100 Process(Rev.A,10.29)_Q37 Budget UPH120_2line Rev2d5 6" xfId="14959"/>
    <cellStyle name="___P58 King Process UPH=100 Rev.A  10-15_P58 UPH=100 Process(Rev.A,10.29)_Q37 Budget UPH120_2line Rev2d5 6 2" xfId="14960"/>
    <cellStyle name="___P58 King Process UPH=100 Rev.A  10-15_P58 UPH=100 Process(Rev.A,10.29)_Q37 Budget UPH120_2line Rev2d5 7" xfId="14961"/>
    <cellStyle name="___P58 King Process UPH=100 Rev.A  10-15_P58 UPH=100 Process(Rev.A,10.29)_Q37 Budget UPH120_2line Rev2d5 7 2" xfId="14962"/>
    <cellStyle name="___P58 King Process UPH=100 Rev.A  10-15_P58 UPH=100 Process(Rev.A,10.29)_Q37 Budget UPH120_2line Rev2d5 8" xfId="14963"/>
    <cellStyle name="___P58 King Process UPH=100 Rev.A  10-15_P58 UPH=100 Process(Rev.A,10.29)_Q37 Budget UPH120_2line Rev2d5 8 2" xfId="14964"/>
    <cellStyle name="___P58 King Process UPH=100 Rev.A  10-15_P58 UPH=100 Process(Rev.A,10.29)_Q37 Budget UPH120_2line Rev2d5 9" xfId="14965"/>
    <cellStyle name="___P58 King Process UPH=100 Rev.A  10-15_P58B Project Report 1.16.03" xfId="14966"/>
    <cellStyle name="___P58 King Process UPH=100 Rev.A  10-15_P58B Project Report 1.16.03 2" xfId="14967"/>
    <cellStyle name="___P58 King Process UPH=100 Rev.A  10-15_P58B Project Report 1.16.03 2 2" xfId="14968"/>
    <cellStyle name="___P58 King Process UPH=100 Rev.A  10-15_P58B Project Report 1.16.03 3" xfId="14969"/>
    <cellStyle name="___P58 King Process UPH=100 Rev.A  10-15_P58B Project Report 1.16.03 3 2" xfId="14970"/>
    <cellStyle name="___P58 King Process UPH=100 Rev.A  10-15_P58B Project Report 1.16.03 4" xfId="14971"/>
    <cellStyle name="___P58 King Process UPH=100 Rev.A  10-15_P58B Project Report 1.16.03 4 2" xfId="14972"/>
    <cellStyle name="___P58 King Process UPH=100 Rev.A  10-15_P58B Project Report 1.16.03 5" xfId="14973"/>
    <cellStyle name="___P58 King Process UPH=100 Rev.A  10-15_P58B Project Report 1.16.03 5 2" xfId="14974"/>
    <cellStyle name="___P58 King Process UPH=100 Rev.A  10-15_P58B Project Report 1.16.03 6" xfId="14975"/>
    <cellStyle name="___P58 King Process UPH=100 Rev.A  10-15_P58B Project Report 1.16.03 6 2" xfId="14976"/>
    <cellStyle name="___P58 King Process UPH=100 Rev.A  10-15_P58B Project Report 1.16.03 7" xfId="14977"/>
    <cellStyle name="___P58 King Process UPH=100 Rev.A  10-15_P58B Project Report 1.16.03 7 2" xfId="14978"/>
    <cellStyle name="___P58 King Process UPH=100 Rev.A  10-15_P58B Project Report 1.16.03 8" xfId="14979"/>
    <cellStyle name="___P58 King Process UPH=100 Rev.A  10-15_P58B Project Report 1.16.03 8 2" xfId="14980"/>
    <cellStyle name="___P58 King Process UPH=100 Rev.A  10-15_P58B Project Report 1.16.03 9" xfId="14981"/>
    <cellStyle name="___P58 King Process UPH=100 Rev.A  10-15_P58B Project Report 1.16.03_LH Q22 work book " xfId="14982"/>
    <cellStyle name="___P58 King Process UPH=100 Rev.A  10-15_P58B Project Report 1.16.03_LH Q22 work book  2" xfId="14983"/>
    <cellStyle name="___P58 King Process UPH=100 Rev.A  10-15_P58B Project Report 1.16.03_LH Q22 work book  2 2" xfId="14984"/>
    <cellStyle name="___P58 King Process UPH=100 Rev.A  10-15_P58B Project Report 1.16.03_LH Q22 work book  3" xfId="14985"/>
    <cellStyle name="___P58 King Process UPH=100 Rev.A  10-15_P58B Project Report 1.16.03_LH Q22 work book  3 2" xfId="14986"/>
    <cellStyle name="___P58 King Process UPH=100 Rev.A  10-15_P58B Project Report 1.16.03_LH Q22 work book  4" xfId="14987"/>
    <cellStyle name="___P58 King Process UPH=100 Rev.A  10-15_P58B Project Report 1.16.03_LH Q22 work book  4 2" xfId="14988"/>
    <cellStyle name="___P58 King Process UPH=100 Rev.A  10-15_P58B Project Report 1.16.03_LH Q22 work book  5" xfId="14989"/>
    <cellStyle name="___P58 King Process UPH=100 Rev.A  10-15_P58B Project Report 1.16.03_LH Q22 work book  5 2" xfId="14990"/>
    <cellStyle name="___P58 King Process UPH=100 Rev.A  10-15_P58B Project Report 1.16.03_LH Q22 work book  6" xfId="14991"/>
    <cellStyle name="___P58 King Process UPH=100 Rev.A  10-15_P58B Project Report 1.16.03_LH Q22 work book  6 2" xfId="14992"/>
    <cellStyle name="___P58 King Process UPH=100 Rev.A  10-15_P58B Project Report 1.16.03_LH Q22 work book  7" xfId="14993"/>
    <cellStyle name="___P58 King Process UPH=100 Rev.A  10-15_P58B Project Report 1.16.03_LH Q22 work book  7 2" xfId="14994"/>
    <cellStyle name="___P58 King Process UPH=100 Rev.A  10-15_P58B Project Report 1.16.03_LH Q22 work book  8" xfId="14995"/>
    <cellStyle name="___P58 King Process UPH=100 Rev.A  10-15_P58B Project Report 1.16.03_LH Q22 work book  8 2" xfId="14996"/>
    <cellStyle name="___P58 King Process UPH=100 Rev.A  10-15_P58B Project Report 1.16.03_LH Q22 work book  9" xfId="14997"/>
    <cellStyle name="___P58 King Process UPH=100 Rev.A  10-15_P58B Project Report 1.16.03_LH Q77 Readiness v1.4.8" xfId="14998"/>
    <cellStyle name="___P58 King Process UPH=100 Rev.A  10-15_P58B Project Report 1.16.03_LH Q77 Readiness v1.4.8 2" xfId="14999"/>
    <cellStyle name="___P58 King Process UPH=100 Rev.A  10-15_P58B Project Report 1.16.03_LH Q77 Readiness v1.4.8 2 2" xfId="15000"/>
    <cellStyle name="___P58 King Process UPH=100 Rev.A  10-15_P58B Project Report 1.16.03_LH Q77 Readiness v1.4.8 3" xfId="15001"/>
    <cellStyle name="___P58 King Process UPH=100 Rev.A  10-15_P58B Project Report 1.16.03_LH Q77 Readiness v1.4.8 3 2" xfId="15002"/>
    <cellStyle name="___P58 King Process UPH=100 Rev.A  10-15_P58B Project Report 1.16.03_LH Q77 Readiness v1.4.8 4" xfId="15003"/>
    <cellStyle name="___P58 King Process UPH=100 Rev.A  10-15_P58B Project Report 1.16.03_LH Q77 Readiness v1.4.8 4 2" xfId="15004"/>
    <cellStyle name="___P58 King Process UPH=100 Rev.A  10-15_P58B Project Report 1.16.03_LH Q77 Readiness v1.4.8 5" xfId="15005"/>
    <cellStyle name="___P58 King Process UPH=100 Rev.A  10-15_P58B Project Report 1.16.03_LH Q77 Readiness v1.4.8 5 2" xfId="15006"/>
    <cellStyle name="___P58 King Process UPH=100 Rev.A  10-15_P58B Project Report 1.16.03_LH Q77 Readiness v1.4.8 6" xfId="15007"/>
    <cellStyle name="___P58 King Process UPH=100 Rev.A  10-15_P58B Project Report 1.16.03_LH Q77 Readiness v1.4.8 6 2" xfId="15008"/>
    <cellStyle name="___P58 King Process UPH=100 Rev.A  10-15_P58B Project Report 1.16.03_LH Q77 Readiness v1.4.8 7" xfId="15009"/>
    <cellStyle name="___P58 King Process UPH=100 Rev.A  10-15_P58B Project Report 1.16.03_LH Q77 Readiness v1.4.8 7 2" xfId="15010"/>
    <cellStyle name="___P58 King Process UPH=100 Rev.A  10-15_P58B Project Report 1.16.03_LH Q77 Readiness v1.4.8 8" xfId="15011"/>
    <cellStyle name="___P58 King Process UPH=100 Rev.A  10-15_P58B Project Report 1.16.03_LH Q77 Readiness v1.4.8 8 2" xfId="15012"/>
    <cellStyle name="___P58 King Process UPH=100 Rev.A  10-15_P58B Project Report 1.16.03_LH Q77 Readiness v1.4.8 9" xfId="15013"/>
    <cellStyle name="___P58 King Process UPH=100 Rev.A  10-15_P58B Project Report 1.16.03_Q37 Budget UPH120_2line Rev1d9" xfId="15014"/>
    <cellStyle name="___P58 King Process UPH=100 Rev.A  10-15_P58B Project Report 1.16.03_Q37 Budget UPH120_2line Rev1d9 2" xfId="15015"/>
    <cellStyle name="___P58 King Process UPH=100 Rev.A  10-15_P58B Project Report 1.16.03_Q37 Budget UPH120_2line Rev1d9 2 2" xfId="15016"/>
    <cellStyle name="___P58 King Process UPH=100 Rev.A  10-15_P58B Project Report 1.16.03_Q37 Budget UPH120_2line Rev1d9 3" xfId="15017"/>
    <cellStyle name="___P58 King Process UPH=100 Rev.A  10-15_P58B Project Report 1.16.03_Q37 Budget UPH120_2line Rev1d9 3 2" xfId="15018"/>
    <cellStyle name="___P58 King Process UPH=100 Rev.A  10-15_P58B Project Report 1.16.03_Q37 Budget UPH120_2line Rev1d9 4" xfId="15019"/>
    <cellStyle name="___P58 King Process UPH=100 Rev.A  10-15_P58B Project Report 1.16.03_Q37 Budget UPH120_2line Rev1d9 4 2" xfId="15020"/>
    <cellStyle name="___P58 King Process UPH=100 Rev.A  10-15_P58B Project Report 1.16.03_Q37 Budget UPH120_2line Rev1d9 5" xfId="15021"/>
    <cellStyle name="___P58 King Process UPH=100 Rev.A  10-15_P58B Project Report 1.16.03_Q37 Budget UPH120_2line Rev1d9 5 2" xfId="15022"/>
    <cellStyle name="___P58 King Process UPH=100 Rev.A  10-15_P58B Project Report 1.16.03_Q37 Budget UPH120_2line Rev1d9 6" xfId="15023"/>
    <cellStyle name="___P58 King Process UPH=100 Rev.A  10-15_P58B Project Report 1.16.03_Q37 Budget UPH120_2line Rev1d9 6 2" xfId="15024"/>
    <cellStyle name="___P58 King Process UPH=100 Rev.A  10-15_P58B Project Report 1.16.03_Q37 Budget UPH120_2line Rev1d9 7" xfId="15025"/>
    <cellStyle name="___P58 King Process UPH=100 Rev.A  10-15_P58B Project Report 1.16.03_Q37 Budget UPH120_2line Rev1d9 7 2" xfId="15026"/>
    <cellStyle name="___P58 King Process UPH=100 Rev.A  10-15_P58B Project Report 1.16.03_Q37 Budget UPH120_2line Rev1d9 8" xfId="15027"/>
    <cellStyle name="___P58 King Process UPH=100 Rev.A  10-15_P58B Project Report 1.16.03_Q37 Budget UPH120_2line Rev1d9 8 2" xfId="15028"/>
    <cellStyle name="___P58 King Process UPH=100 Rev.A  10-15_P58B Project Report 1.16.03_Q37 Budget UPH120_2line Rev1d9 9" xfId="15029"/>
    <cellStyle name="___P58 King Process UPH=100 Rev.A  10-15_P58B Project Report 1.16.03_Q37 Budget UPH120_2line Rev1d9_LH Q22 work book " xfId="15030"/>
    <cellStyle name="___P58 King Process UPH=100 Rev.A  10-15_P58B Project Report 1.16.03_Q37 Budget UPH120_2line Rev1d9_LH Q22 work book  2" xfId="15031"/>
    <cellStyle name="___P58 King Process UPH=100 Rev.A  10-15_P58B Project Report 1.16.03_Q37 Budget UPH120_2line Rev1d9_LH Q22 work book  2 2" xfId="15032"/>
    <cellStyle name="___P58 King Process UPH=100 Rev.A  10-15_P58B Project Report 1.16.03_Q37 Budget UPH120_2line Rev1d9_LH Q22 work book  3" xfId="15033"/>
    <cellStyle name="___P58 King Process UPH=100 Rev.A  10-15_P58B Project Report 1.16.03_Q37 Budget UPH120_2line Rev1d9_LH Q22 work book  3 2" xfId="15034"/>
    <cellStyle name="___P58 King Process UPH=100 Rev.A  10-15_P58B Project Report 1.16.03_Q37 Budget UPH120_2line Rev1d9_LH Q22 work book  4" xfId="15035"/>
    <cellStyle name="___P58 King Process UPH=100 Rev.A  10-15_P58B Project Report 1.16.03_Q37 Budget UPH120_2line Rev1d9_LH Q22 work book  4 2" xfId="15036"/>
    <cellStyle name="___P58 King Process UPH=100 Rev.A  10-15_P58B Project Report 1.16.03_Q37 Budget UPH120_2line Rev1d9_LH Q22 work book  5" xfId="15037"/>
    <cellStyle name="___P58 King Process UPH=100 Rev.A  10-15_P58B Project Report 1.16.03_Q37 Budget UPH120_2line Rev1d9_LH Q22 work book  5 2" xfId="15038"/>
    <cellStyle name="___P58 King Process UPH=100 Rev.A  10-15_P58B Project Report 1.16.03_Q37 Budget UPH120_2line Rev1d9_LH Q22 work book  6" xfId="15039"/>
    <cellStyle name="___P58 King Process UPH=100 Rev.A  10-15_P58B Project Report 1.16.03_Q37 Budget UPH120_2line Rev1d9_LH Q22 work book  6 2" xfId="15040"/>
    <cellStyle name="___P58 King Process UPH=100 Rev.A  10-15_P58B Project Report 1.16.03_Q37 Budget UPH120_2line Rev1d9_LH Q22 work book  7" xfId="15041"/>
    <cellStyle name="___P58 King Process UPH=100 Rev.A  10-15_P58B Project Report 1.16.03_Q37 Budget UPH120_2line Rev1d9_LH Q22 work book  7 2" xfId="15042"/>
    <cellStyle name="___P58 King Process UPH=100 Rev.A  10-15_P58B Project Report 1.16.03_Q37 Budget UPH120_2line Rev1d9_LH Q22 work book  8" xfId="15043"/>
    <cellStyle name="___P58 King Process UPH=100 Rev.A  10-15_P58B Project Report 1.16.03_Q37 Budget UPH120_2line Rev1d9_LH Q22 work book  8 2" xfId="15044"/>
    <cellStyle name="___P58 King Process UPH=100 Rev.A  10-15_P58B Project Report 1.16.03_Q37 Budget UPH120_2line Rev1d9_LH Q22 work book  9" xfId="15045"/>
    <cellStyle name="___P58 King Process UPH=100 Rev.A  10-15_P58B Project Report 1.16.03_Q37 Budget UPH120_2line Rev1d9_LH Q77 Readiness v1.4.8" xfId="15046"/>
    <cellStyle name="___P58 King Process UPH=100 Rev.A  10-15_P58B Project Report 1.16.03_Q37 Budget UPH120_2line Rev1d9_LH Q77 Readiness v1.4.8 2" xfId="15047"/>
    <cellStyle name="___P58 King Process UPH=100 Rev.A  10-15_P58B Project Report 1.16.03_Q37 Budget UPH120_2line Rev1d9_LH Q77 Readiness v1.4.8 2 2" xfId="15048"/>
    <cellStyle name="___P58 King Process UPH=100 Rev.A  10-15_P58B Project Report 1.16.03_Q37 Budget UPH120_2line Rev1d9_LH Q77 Readiness v1.4.8 3" xfId="15049"/>
    <cellStyle name="___P58 King Process UPH=100 Rev.A  10-15_P58B Project Report 1.16.03_Q37 Budget UPH120_2line Rev1d9_LH Q77 Readiness v1.4.8 3 2" xfId="15050"/>
    <cellStyle name="___P58 King Process UPH=100 Rev.A  10-15_P58B Project Report 1.16.03_Q37 Budget UPH120_2line Rev1d9_LH Q77 Readiness v1.4.8 4" xfId="15051"/>
    <cellStyle name="___P58 King Process UPH=100 Rev.A  10-15_P58B Project Report 1.16.03_Q37 Budget UPH120_2line Rev1d9_LH Q77 Readiness v1.4.8 4 2" xfId="15052"/>
    <cellStyle name="___P58 King Process UPH=100 Rev.A  10-15_P58B Project Report 1.16.03_Q37 Budget UPH120_2line Rev1d9_LH Q77 Readiness v1.4.8 5" xfId="15053"/>
    <cellStyle name="___P58 King Process UPH=100 Rev.A  10-15_P58B Project Report 1.16.03_Q37 Budget UPH120_2line Rev1d9_LH Q77 Readiness v1.4.8 5 2" xfId="15054"/>
    <cellStyle name="___P58 King Process UPH=100 Rev.A  10-15_P58B Project Report 1.16.03_Q37 Budget UPH120_2line Rev1d9_LH Q77 Readiness v1.4.8 6" xfId="15055"/>
    <cellStyle name="___P58 King Process UPH=100 Rev.A  10-15_P58B Project Report 1.16.03_Q37 Budget UPH120_2line Rev1d9_LH Q77 Readiness v1.4.8 6 2" xfId="15056"/>
    <cellStyle name="___P58 King Process UPH=100 Rev.A  10-15_P58B Project Report 1.16.03_Q37 Budget UPH120_2line Rev1d9_LH Q77 Readiness v1.4.8 7" xfId="15057"/>
    <cellStyle name="___P58 King Process UPH=100 Rev.A  10-15_P58B Project Report 1.16.03_Q37 Budget UPH120_2line Rev1d9_LH Q77 Readiness v1.4.8 7 2" xfId="15058"/>
    <cellStyle name="___P58 King Process UPH=100 Rev.A  10-15_P58B Project Report 1.16.03_Q37 Budget UPH120_2line Rev1d9_LH Q77 Readiness v1.4.8 8" xfId="15059"/>
    <cellStyle name="___P58 King Process UPH=100 Rev.A  10-15_P58B Project Report 1.16.03_Q37 Budget UPH120_2line Rev1d9_LH Q77 Readiness v1.4.8 8 2" xfId="15060"/>
    <cellStyle name="___P58 King Process UPH=100 Rev.A  10-15_P58B Project Report 1.16.03_Q37 Budget UPH120_2line Rev1d9_LH Q77 Readiness v1.4.8 9" xfId="15061"/>
    <cellStyle name="___P58 King Process UPH=100 Rev.A  10-15_P58B Project Report 1.16.03_Q37 Budget UPH120_2line Rev2d3" xfId="15062"/>
    <cellStyle name="___P58 King Process UPH=100 Rev.A  10-15_P58B Project Report 1.16.03_Q37 Budget UPH120_2line Rev2d3 2" xfId="15063"/>
    <cellStyle name="___P58 King Process UPH=100 Rev.A  10-15_P58B Project Report 1.16.03_Q37 Budget UPH120_2line Rev2d3 2 2" xfId="15064"/>
    <cellStyle name="___P58 King Process UPH=100 Rev.A  10-15_P58B Project Report 1.16.03_Q37 Budget UPH120_2line Rev2d3 3" xfId="15065"/>
    <cellStyle name="___P58 King Process UPH=100 Rev.A  10-15_P58B Project Report 1.16.03_Q37 Budget UPH120_2line Rev2d3 3 2" xfId="15066"/>
    <cellStyle name="___P58 King Process UPH=100 Rev.A  10-15_P58B Project Report 1.16.03_Q37 Budget UPH120_2line Rev2d3 4" xfId="15067"/>
    <cellStyle name="___P58 King Process UPH=100 Rev.A  10-15_P58B Project Report 1.16.03_Q37 Budget UPH120_2line Rev2d3 4 2" xfId="15068"/>
    <cellStyle name="___P58 King Process UPH=100 Rev.A  10-15_P58B Project Report 1.16.03_Q37 Budget UPH120_2line Rev2d3 5" xfId="15069"/>
    <cellStyle name="___P58 King Process UPH=100 Rev.A  10-15_P58B Project Report 1.16.03_Q37 Budget UPH120_2line Rev2d3 5 2" xfId="15070"/>
    <cellStyle name="___P58 King Process UPH=100 Rev.A  10-15_P58B Project Report 1.16.03_Q37 Budget UPH120_2line Rev2d3 6" xfId="15071"/>
    <cellStyle name="___P58 King Process UPH=100 Rev.A  10-15_P58B Project Report 1.16.03_Q37 Budget UPH120_2line Rev2d3 6 2" xfId="15072"/>
    <cellStyle name="___P58 King Process UPH=100 Rev.A  10-15_P58B Project Report 1.16.03_Q37 Budget UPH120_2line Rev2d3 7" xfId="15073"/>
    <cellStyle name="___P58 King Process UPH=100 Rev.A  10-15_P58B Project Report 1.16.03_Q37 Budget UPH120_2line Rev2d3 7 2" xfId="15074"/>
    <cellStyle name="___P58 King Process UPH=100 Rev.A  10-15_P58B Project Report 1.16.03_Q37 Budget UPH120_2line Rev2d3 8" xfId="15075"/>
    <cellStyle name="___P58 King Process UPH=100 Rev.A  10-15_P58B Project Report 1.16.03_Q37 Budget UPH120_2line Rev2d3 8 2" xfId="15076"/>
    <cellStyle name="___P58 King Process UPH=100 Rev.A  10-15_P58B Project Report 1.16.03_Q37 Budget UPH120_2line Rev2d3 9" xfId="15077"/>
    <cellStyle name="___P58 King Process UPH=100 Rev.A  10-15_P58B Project Report 1.16.03_Q37 Budget UPH120_2line Rev2d5" xfId="15078"/>
    <cellStyle name="___P58 King Process UPH=100 Rev.A  10-15_P58B Project Report 1.16.03_Q37 Budget UPH120_2line Rev2d5 2" xfId="15079"/>
    <cellStyle name="___P58 King Process UPH=100 Rev.A  10-15_P58B Project Report 1.16.03_Q37 Budget UPH120_2line Rev2d5 2 2" xfId="15080"/>
    <cellStyle name="___P58 King Process UPH=100 Rev.A  10-15_P58B Project Report 1.16.03_Q37 Budget UPH120_2line Rev2d5 3" xfId="15081"/>
    <cellStyle name="___P58 King Process UPH=100 Rev.A  10-15_P58B Project Report 1.16.03_Q37 Budget UPH120_2line Rev2d5 3 2" xfId="15082"/>
    <cellStyle name="___P58 King Process UPH=100 Rev.A  10-15_P58B Project Report 1.16.03_Q37 Budget UPH120_2line Rev2d5 4" xfId="15083"/>
    <cellStyle name="___P58 King Process UPH=100 Rev.A  10-15_P58B Project Report 1.16.03_Q37 Budget UPH120_2line Rev2d5 4 2" xfId="15084"/>
    <cellStyle name="___P58 King Process UPH=100 Rev.A  10-15_P58B Project Report 1.16.03_Q37 Budget UPH120_2line Rev2d5 5" xfId="15085"/>
    <cellStyle name="___P58 King Process UPH=100 Rev.A  10-15_P58B Project Report 1.16.03_Q37 Budget UPH120_2line Rev2d5 5 2" xfId="15086"/>
    <cellStyle name="___P58 King Process UPH=100 Rev.A  10-15_P58B Project Report 1.16.03_Q37 Budget UPH120_2line Rev2d5 6" xfId="15087"/>
    <cellStyle name="___P58 King Process UPH=100 Rev.A  10-15_P58B Project Report 1.16.03_Q37 Budget UPH120_2line Rev2d5 6 2" xfId="15088"/>
    <cellStyle name="___P58 King Process UPH=100 Rev.A  10-15_P58B Project Report 1.16.03_Q37 Budget UPH120_2line Rev2d5 7" xfId="15089"/>
    <cellStyle name="___P58 King Process UPH=100 Rev.A  10-15_P58B Project Report 1.16.03_Q37 Budget UPH120_2line Rev2d5 7 2" xfId="15090"/>
    <cellStyle name="___P58 King Process UPH=100 Rev.A  10-15_P58B Project Report 1.16.03_Q37 Budget UPH120_2line Rev2d5 8" xfId="15091"/>
    <cellStyle name="___P58 King Process UPH=100 Rev.A  10-15_P58B Project Report 1.16.03_Q37 Budget UPH120_2line Rev2d5 8 2" xfId="15092"/>
    <cellStyle name="___P58 King Process UPH=100 Rev.A  10-15_P58B Project Report 1.16.03_Q37 Budget UPH120_2line Rev2d5 9" xfId="15093"/>
    <cellStyle name="___P58 King Process UPH=100 Rev.A  10-15_P58B Project Report 1.25New.03" xfId="15094"/>
    <cellStyle name="___P58 King Process UPH=100 Rev.A  10-15_P58B Project Report 1.25New.03 2" xfId="15095"/>
    <cellStyle name="___P58 King Process UPH=100 Rev.A  10-15_P58B Project Report 1.25New.03 2 2" xfId="15096"/>
    <cellStyle name="___P58 King Process UPH=100 Rev.A  10-15_P58B Project Report 1.25New.03 3" xfId="15097"/>
    <cellStyle name="___P58 King Process UPH=100 Rev.A  10-15_P58B Project Report 1.25New.03 3 2" xfId="15098"/>
    <cellStyle name="___P58 King Process UPH=100 Rev.A  10-15_P58B Project Report 1.25New.03 4" xfId="15099"/>
    <cellStyle name="___P58 King Process UPH=100 Rev.A  10-15_P58B Project Report 1.25New.03 4 2" xfId="15100"/>
    <cellStyle name="___P58 King Process UPH=100 Rev.A  10-15_P58B Project Report 1.25New.03 5" xfId="15101"/>
    <cellStyle name="___P58 King Process UPH=100 Rev.A  10-15_P58B Project Report 1.25New.03 5 2" xfId="15102"/>
    <cellStyle name="___P58 King Process UPH=100 Rev.A  10-15_P58B Project Report 1.25New.03 6" xfId="15103"/>
    <cellStyle name="___P58 King Process UPH=100 Rev.A  10-15_P58B Project Report 1.25New.03 6 2" xfId="15104"/>
    <cellStyle name="___P58 King Process UPH=100 Rev.A  10-15_P58B Project Report 1.25New.03 7" xfId="15105"/>
    <cellStyle name="___P58 King Process UPH=100 Rev.A  10-15_P58B Project Report 1.25New.03 7 2" xfId="15106"/>
    <cellStyle name="___P58 King Process UPH=100 Rev.A  10-15_P58B Project Report 1.25New.03 8" xfId="15107"/>
    <cellStyle name="___P58 King Process UPH=100 Rev.A  10-15_P58B Project Report 1.25New.03 8 2" xfId="15108"/>
    <cellStyle name="___P58 King Process UPH=100 Rev.A  10-15_P58B Project Report 1.25New.03 9" xfId="15109"/>
    <cellStyle name="___P58 King Process UPH=100 Rev.A  10-15_P58B Project Report 1.25New.03_LH Q22 work book " xfId="15110"/>
    <cellStyle name="___P58 King Process UPH=100 Rev.A  10-15_P58B Project Report 1.25New.03_LH Q22 work book  2" xfId="15111"/>
    <cellStyle name="___P58 King Process UPH=100 Rev.A  10-15_P58B Project Report 1.25New.03_LH Q22 work book  2 2" xfId="15112"/>
    <cellStyle name="___P58 King Process UPH=100 Rev.A  10-15_P58B Project Report 1.25New.03_LH Q22 work book  3" xfId="15113"/>
    <cellStyle name="___P58 King Process UPH=100 Rev.A  10-15_P58B Project Report 1.25New.03_LH Q22 work book  3 2" xfId="15114"/>
    <cellStyle name="___P58 King Process UPH=100 Rev.A  10-15_P58B Project Report 1.25New.03_LH Q22 work book  4" xfId="15115"/>
    <cellStyle name="___P58 King Process UPH=100 Rev.A  10-15_P58B Project Report 1.25New.03_LH Q22 work book  4 2" xfId="15116"/>
    <cellStyle name="___P58 King Process UPH=100 Rev.A  10-15_P58B Project Report 1.25New.03_LH Q22 work book  5" xfId="15117"/>
    <cellStyle name="___P58 King Process UPH=100 Rev.A  10-15_P58B Project Report 1.25New.03_LH Q22 work book  5 2" xfId="15118"/>
    <cellStyle name="___P58 King Process UPH=100 Rev.A  10-15_P58B Project Report 1.25New.03_LH Q22 work book  6" xfId="15119"/>
    <cellStyle name="___P58 King Process UPH=100 Rev.A  10-15_P58B Project Report 1.25New.03_LH Q22 work book  6 2" xfId="15120"/>
    <cellStyle name="___P58 King Process UPH=100 Rev.A  10-15_P58B Project Report 1.25New.03_LH Q22 work book  7" xfId="15121"/>
    <cellStyle name="___P58 King Process UPH=100 Rev.A  10-15_P58B Project Report 1.25New.03_LH Q22 work book  7 2" xfId="15122"/>
    <cellStyle name="___P58 King Process UPH=100 Rev.A  10-15_P58B Project Report 1.25New.03_LH Q22 work book  8" xfId="15123"/>
    <cellStyle name="___P58 King Process UPH=100 Rev.A  10-15_P58B Project Report 1.25New.03_LH Q22 work book  8 2" xfId="15124"/>
    <cellStyle name="___P58 King Process UPH=100 Rev.A  10-15_P58B Project Report 1.25New.03_LH Q22 work book  9" xfId="15125"/>
    <cellStyle name="___P58 King Process UPH=100 Rev.A  10-15_P58B Project Report 1.25New.03_LH Q77 Readiness v1.4.8" xfId="15126"/>
    <cellStyle name="___P58 King Process UPH=100 Rev.A  10-15_P58B Project Report 1.25New.03_LH Q77 Readiness v1.4.8 2" xfId="15127"/>
    <cellStyle name="___P58 King Process UPH=100 Rev.A  10-15_P58B Project Report 1.25New.03_LH Q77 Readiness v1.4.8 2 2" xfId="15128"/>
    <cellStyle name="___P58 King Process UPH=100 Rev.A  10-15_P58B Project Report 1.25New.03_LH Q77 Readiness v1.4.8 3" xfId="15129"/>
    <cellStyle name="___P58 King Process UPH=100 Rev.A  10-15_P58B Project Report 1.25New.03_LH Q77 Readiness v1.4.8 3 2" xfId="15130"/>
    <cellStyle name="___P58 King Process UPH=100 Rev.A  10-15_P58B Project Report 1.25New.03_LH Q77 Readiness v1.4.8 4" xfId="15131"/>
    <cellStyle name="___P58 King Process UPH=100 Rev.A  10-15_P58B Project Report 1.25New.03_LH Q77 Readiness v1.4.8 4 2" xfId="15132"/>
    <cellStyle name="___P58 King Process UPH=100 Rev.A  10-15_P58B Project Report 1.25New.03_LH Q77 Readiness v1.4.8 5" xfId="15133"/>
    <cellStyle name="___P58 King Process UPH=100 Rev.A  10-15_P58B Project Report 1.25New.03_LH Q77 Readiness v1.4.8 5 2" xfId="15134"/>
    <cellStyle name="___P58 King Process UPH=100 Rev.A  10-15_P58B Project Report 1.25New.03_LH Q77 Readiness v1.4.8 6" xfId="15135"/>
    <cellStyle name="___P58 King Process UPH=100 Rev.A  10-15_P58B Project Report 1.25New.03_LH Q77 Readiness v1.4.8 6 2" xfId="15136"/>
    <cellStyle name="___P58 King Process UPH=100 Rev.A  10-15_P58B Project Report 1.25New.03_LH Q77 Readiness v1.4.8 7" xfId="15137"/>
    <cellStyle name="___P58 King Process UPH=100 Rev.A  10-15_P58B Project Report 1.25New.03_LH Q77 Readiness v1.4.8 7 2" xfId="15138"/>
    <cellStyle name="___P58 King Process UPH=100 Rev.A  10-15_P58B Project Report 1.25New.03_LH Q77 Readiness v1.4.8 8" xfId="15139"/>
    <cellStyle name="___P58 King Process UPH=100 Rev.A  10-15_P58B Project Report 1.25New.03_LH Q77 Readiness v1.4.8 8 2" xfId="15140"/>
    <cellStyle name="___P58 King Process UPH=100 Rev.A  10-15_P58B Project Report 1.25New.03_LH Q77 Readiness v1.4.8 9" xfId="15141"/>
    <cellStyle name="___P58 King Process UPH=100 Rev.A  10-15_P58B Project Report 1.25New.03_Q37 Budget UPH120_2line Rev1d9" xfId="15142"/>
    <cellStyle name="___P58 King Process UPH=100 Rev.A  10-15_P58B Project Report 1.25New.03_Q37 Budget UPH120_2line Rev1d9 2" xfId="15143"/>
    <cellStyle name="___P58 King Process UPH=100 Rev.A  10-15_P58B Project Report 1.25New.03_Q37 Budget UPH120_2line Rev1d9 2 2" xfId="15144"/>
    <cellStyle name="___P58 King Process UPH=100 Rev.A  10-15_P58B Project Report 1.25New.03_Q37 Budget UPH120_2line Rev1d9 3" xfId="15145"/>
    <cellStyle name="___P58 King Process UPH=100 Rev.A  10-15_P58B Project Report 1.25New.03_Q37 Budget UPH120_2line Rev1d9 3 2" xfId="15146"/>
    <cellStyle name="___P58 King Process UPH=100 Rev.A  10-15_P58B Project Report 1.25New.03_Q37 Budget UPH120_2line Rev1d9 4" xfId="15147"/>
    <cellStyle name="___P58 King Process UPH=100 Rev.A  10-15_P58B Project Report 1.25New.03_Q37 Budget UPH120_2line Rev1d9 4 2" xfId="15148"/>
    <cellStyle name="___P58 King Process UPH=100 Rev.A  10-15_P58B Project Report 1.25New.03_Q37 Budget UPH120_2line Rev1d9 5" xfId="15149"/>
    <cellStyle name="___P58 King Process UPH=100 Rev.A  10-15_P58B Project Report 1.25New.03_Q37 Budget UPH120_2line Rev1d9 5 2" xfId="15150"/>
    <cellStyle name="___P58 King Process UPH=100 Rev.A  10-15_P58B Project Report 1.25New.03_Q37 Budget UPH120_2line Rev1d9 6" xfId="15151"/>
    <cellStyle name="___P58 King Process UPH=100 Rev.A  10-15_P58B Project Report 1.25New.03_Q37 Budget UPH120_2line Rev1d9 6 2" xfId="15152"/>
    <cellStyle name="___P58 King Process UPH=100 Rev.A  10-15_P58B Project Report 1.25New.03_Q37 Budget UPH120_2line Rev1d9 7" xfId="15153"/>
    <cellStyle name="___P58 King Process UPH=100 Rev.A  10-15_P58B Project Report 1.25New.03_Q37 Budget UPH120_2line Rev1d9 7 2" xfId="15154"/>
    <cellStyle name="___P58 King Process UPH=100 Rev.A  10-15_P58B Project Report 1.25New.03_Q37 Budget UPH120_2line Rev1d9 8" xfId="15155"/>
    <cellStyle name="___P58 King Process UPH=100 Rev.A  10-15_P58B Project Report 1.25New.03_Q37 Budget UPH120_2line Rev1d9 8 2" xfId="15156"/>
    <cellStyle name="___P58 King Process UPH=100 Rev.A  10-15_P58B Project Report 1.25New.03_Q37 Budget UPH120_2line Rev1d9 9" xfId="15157"/>
    <cellStyle name="___P58 King Process UPH=100 Rev.A  10-15_P58B Project Report 1.25New.03_Q37 Budget UPH120_2line Rev1d9_LH Q22 work book " xfId="15158"/>
    <cellStyle name="___P58 King Process UPH=100 Rev.A  10-15_P58B Project Report 1.25New.03_Q37 Budget UPH120_2line Rev1d9_LH Q22 work book  2" xfId="15159"/>
    <cellStyle name="___P58 King Process UPH=100 Rev.A  10-15_P58B Project Report 1.25New.03_Q37 Budget UPH120_2line Rev1d9_LH Q22 work book  2 2" xfId="15160"/>
    <cellStyle name="___P58 King Process UPH=100 Rev.A  10-15_P58B Project Report 1.25New.03_Q37 Budget UPH120_2line Rev1d9_LH Q22 work book  3" xfId="15161"/>
    <cellStyle name="___P58 King Process UPH=100 Rev.A  10-15_P58B Project Report 1.25New.03_Q37 Budget UPH120_2line Rev1d9_LH Q22 work book  3 2" xfId="15162"/>
    <cellStyle name="___P58 King Process UPH=100 Rev.A  10-15_P58B Project Report 1.25New.03_Q37 Budget UPH120_2line Rev1d9_LH Q22 work book  4" xfId="15163"/>
    <cellStyle name="___P58 King Process UPH=100 Rev.A  10-15_P58B Project Report 1.25New.03_Q37 Budget UPH120_2line Rev1d9_LH Q22 work book  4 2" xfId="15164"/>
    <cellStyle name="___P58 King Process UPH=100 Rev.A  10-15_P58B Project Report 1.25New.03_Q37 Budget UPH120_2line Rev1d9_LH Q22 work book  5" xfId="15165"/>
    <cellStyle name="___P58 King Process UPH=100 Rev.A  10-15_P58B Project Report 1.25New.03_Q37 Budget UPH120_2line Rev1d9_LH Q22 work book  5 2" xfId="15166"/>
    <cellStyle name="___P58 King Process UPH=100 Rev.A  10-15_P58B Project Report 1.25New.03_Q37 Budget UPH120_2line Rev1d9_LH Q22 work book  6" xfId="15167"/>
    <cellStyle name="___P58 King Process UPH=100 Rev.A  10-15_P58B Project Report 1.25New.03_Q37 Budget UPH120_2line Rev1d9_LH Q22 work book  6 2" xfId="15168"/>
    <cellStyle name="___P58 King Process UPH=100 Rev.A  10-15_P58B Project Report 1.25New.03_Q37 Budget UPH120_2line Rev1d9_LH Q22 work book  7" xfId="15169"/>
    <cellStyle name="___P58 King Process UPH=100 Rev.A  10-15_P58B Project Report 1.25New.03_Q37 Budget UPH120_2line Rev1d9_LH Q22 work book  7 2" xfId="15170"/>
    <cellStyle name="___P58 King Process UPH=100 Rev.A  10-15_P58B Project Report 1.25New.03_Q37 Budget UPH120_2line Rev1d9_LH Q22 work book  8" xfId="15171"/>
    <cellStyle name="___P58 King Process UPH=100 Rev.A  10-15_P58B Project Report 1.25New.03_Q37 Budget UPH120_2line Rev1d9_LH Q22 work book  8 2" xfId="15172"/>
    <cellStyle name="___P58 King Process UPH=100 Rev.A  10-15_P58B Project Report 1.25New.03_Q37 Budget UPH120_2line Rev1d9_LH Q22 work book  9" xfId="15173"/>
    <cellStyle name="___P58 King Process UPH=100 Rev.A  10-15_P58B Project Report 1.25New.03_Q37 Budget UPH120_2line Rev1d9_LH Q77 Readiness v1.4.8" xfId="15174"/>
    <cellStyle name="___P58 King Process UPH=100 Rev.A  10-15_P58B Project Report 1.25New.03_Q37 Budget UPH120_2line Rev1d9_LH Q77 Readiness v1.4.8 2" xfId="15175"/>
    <cellStyle name="___P58 King Process UPH=100 Rev.A  10-15_P58B Project Report 1.25New.03_Q37 Budget UPH120_2line Rev1d9_LH Q77 Readiness v1.4.8 2 2" xfId="15176"/>
    <cellStyle name="___P58 King Process UPH=100 Rev.A  10-15_P58B Project Report 1.25New.03_Q37 Budget UPH120_2line Rev1d9_LH Q77 Readiness v1.4.8 3" xfId="15177"/>
    <cellStyle name="___P58 King Process UPH=100 Rev.A  10-15_P58B Project Report 1.25New.03_Q37 Budget UPH120_2line Rev1d9_LH Q77 Readiness v1.4.8 3 2" xfId="15178"/>
    <cellStyle name="___P58 King Process UPH=100 Rev.A  10-15_P58B Project Report 1.25New.03_Q37 Budget UPH120_2line Rev1d9_LH Q77 Readiness v1.4.8 4" xfId="15179"/>
    <cellStyle name="___P58 King Process UPH=100 Rev.A  10-15_P58B Project Report 1.25New.03_Q37 Budget UPH120_2line Rev1d9_LH Q77 Readiness v1.4.8 4 2" xfId="15180"/>
    <cellStyle name="___P58 King Process UPH=100 Rev.A  10-15_P58B Project Report 1.25New.03_Q37 Budget UPH120_2line Rev1d9_LH Q77 Readiness v1.4.8 5" xfId="15181"/>
    <cellStyle name="___P58 King Process UPH=100 Rev.A  10-15_P58B Project Report 1.25New.03_Q37 Budget UPH120_2line Rev1d9_LH Q77 Readiness v1.4.8 5 2" xfId="15182"/>
    <cellStyle name="___P58 King Process UPH=100 Rev.A  10-15_P58B Project Report 1.25New.03_Q37 Budget UPH120_2line Rev1d9_LH Q77 Readiness v1.4.8 6" xfId="15183"/>
    <cellStyle name="___P58 King Process UPH=100 Rev.A  10-15_P58B Project Report 1.25New.03_Q37 Budget UPH120_2line Rev1d9_LH Q77 Readiness v1.4.8 6 2" xfId="15184"/>
    <cellStyle name="___P58 King Process UPH=100 Rev.A  10-15_P58B Project Report 1.25New.03_Q37 Budget UPH120_2line Rev1d9_LH Q77 Readiness v1.4.8 7" xfId="15185"/>
    <cellStyle name="___P58 King Process UPH=100 Rev.A  10-15_P58B Project Report 1.25New.03_Q37 Budget UPH120_2line Rev1d9_LH Q77 Readiness v1.4.8 7 2" xfId="15186"/>
    <cellStyle name="___P58 King Process UPH=100 Rev.A  10-15_P58B Project Report 1.25New.03_Q37 Budget UPH120_2line Rev1d9_LH Q77 Readiness v1.4.8 8" xfId="15187"/>
    <cellStyle name="___P58 King Process UPH=100 Rev.A  10-15_P58B Project Report 1.25New.03_Q37 Budget UPH120_2line Rev1d9_LH Q77 Readiness v1.4.8 8 2" xfId="15188"/>
    <cellStyle name="___P58 King Process UPH=100 Rev.A  10-15_P58B Project Report 1.25New.03_Q37 Budget UPH120_2line Rev1d9_LH Q77 Readiness v1.4.8 9" xfId="15189"/>
    <cellStyle name="___P58 King Process UPH=100 Rev.A  10-15_P58B Project Report 1.25New.03_Q37 Budget UPH120_2line Rev2d3" xfId="15190"/>
    <cellStyle name="___P58 King Process UPH=100 Rev.A  10-15_P58B Project Report 1.25New.03_Q37 Budget UPH120_2line Rev2d3 2" xfId="15191"/>
    <cellStyle name="___P58 King Process UPH=100 Rev.A  10-15_P58B Project Report 1.25New.03_Q37 Budget UPH120_2line Rev2d3 2 2" xfId="15192"/>
    <cellStyle name="___P58 King Process UPH=100 Rev.A  10-15_P58B Project Report 1.25New.03_Q37 Budget UPH120_2line Rev2d3 3" xfId="15193"/>
    <cellStyle name="___P58 King Process UPH=100 Rev.A  10-15_P58B Project Report 1.25New.03_Q37 Budget UPH120_2line Rev2d3 3 2" xfId="15194"/>
    <cellStyle name="___P58 King Process UPH=100 Rev.A  10-15_P58B Project Report 1.25New.03_Q37 Budget UPH120_2line Rev2d3 4" xfId="15195"/>
    <cellStyle name="___P58 King Process UPH=100 Rev.A  10-15_P58B Project Report 1.25New.03_Q37 Budget UPH120_2line Rev2d3 4 2" xfId="15196"/>
    <cellStyle name="___P58 King Process UPH=100 Rev.A  10-15_P58B Project Report 1.25New.03_Q37 Budget UPH120_2line Rev2d3 5" xfId="15197"/>
    <cellStyle name="___P58 King Process UPH=100 Rev.A  10-15_P58B Project Report 1.25New.03_Q37 Budget UPH120_2line Rev2d3 5 2" xfId="15198"/>
    <cellStyle name="___P58 King Process UPH=100 Rev.A  10-15_P58B Project Report 1.25New.03_Q37 Budget UPH120_2line Rev2d3 6" xfId="15199"/>
    <cellStyle name="___P58 King Process UPH=100 Rev.A  10-15_P58B Project Report 1.25New.03_Q37 Budget UPH120_2line Rev2d3 6 2" xfId="15200"/>
    <cellStyle name="___P58 King Process UPH=100 Rev.A  10-15_P58B Project Report 1.25New.03_Q37 Budget UPH120_2line Rev2d3 7" xfId="15201"/>
    <cellStyle name="___P58 King Process UPH=100 Rev.A  10-15_P58B Project Report 1.25New.03_Q37 Budget UPH120_2line Rev2d3 7 2" xfId="15202"/>
    <cellStyle name="___P58 King Process UPH=100 Rev.A  10-15_P58B Project Report 1.25New.03_Q37 Budget UPH120_2line Rev2d3 8" xfId="15203"/>
    <cellStyle name="___P58 King Process UPH=100 Rev.A  10-15_P58B Project Report 1.25New.03_Q37 Budget UPH120_2line Rev2d3 8 2" xfId="15204"/>
    <cellStyle name="___P58 King Process UPH=100 Rev.A  10-15_P58B Project Report 1.25New.03_Q37 Budget UPH120_2line Rev2d3 9" xfId="15205"/>
    <cellStyle name="___P58 King Process UPH=100 Rev.A  10-15_P58B Project Report 1.25New.03_Q37 Budget UPH120_2line Rev2d5" xfId="15206"/>
    <cellStyle name="___P58 King Process UPH=100 Rev.A  10-15_P58B Project Report 1.25New.03_Q37 Budget UPH120_2line Rev2d5 2" xfId="15207"/>
    <cellStyle name="___P58 King Process UPH=100 Rev.A  10-15_P58B Project Report 1.25New.03_Q37 Budget UPH120_2line Rev2d5 2 2" xfId="15208"/>
    <cellStyle name="___P58 King Process UPH=100 Rev.A  10-15_P58B Project Report 1.25New.03_Q37 Budget UPH120_2line Rev2d5 3" xfId="15209"/>
    <cellStyle name="___P58 King Process UPH=100 Rev.A  10-15_P58B Project Report 1.25New.03_Q37 Budget UPH120_2line Rev2d5 3 2" xfId="15210"/>
    <cellStyle name="___P58 King Process UPH=100 Rev.A  10-15_P58B Project Report 1.25New.03_Q37 Budget UPH120_2line Rev2d5 4" xfId="15211"/>
    <cellStyle name="___P58 King Process UPH=100 Rev.A  10-15_P58B Project Report 1.25New.03_Q37 Budget UPH120_2line Rev2d5 4 2" xfId="15212"/>
    <cellStyle name="___P58 King Process UPH=100 Rev.A  10-15_P58B Project Report 1.25New.03_Q37 Budget UPH120_2line Rev2d5 5" xfId="15213"/>
    <cellStyle name="___P58 King Process UPH=100 Rev.A  10-15_P58B Project Report 1.25New.03_Q37 Budget UPH120_2line Rev2d5 5 2" xfId="15214"/>
    <cellStyle name="___P58 King Process UPH=100 Rev.A  10-15_P58B Project Report 1.25New.03_Q37 Budget UPH120_2line Rev2d5 6" xfId="15215"/>
    <cellStyle name="___P58 King Process UPH=100 Rev.A  10-15_P58B Project Report 1.25New.03_Q37 Budget UPH120_2line Rev2d5 6 2" xfId="15216"/>
    <cellStyle name="___P58 King Process UPH=100 Rev.A  10-15_P58B Project Report 1.25New.03_Q37 Budget UPH120_2line Rev2d5 7" xfId="15217"/>
    <cellStyle name="___P58 King Process UPH=100 Rev.A  10-15_P58B Project Report 1.25New.03_Q37 Budget UPH120_2line Rev2d5 7 2" xfId="15218"/>
    <cellStyle name="___P58 King Process UPH=100 Rev.A  10-15_P58B Project Report 1.25New.03_Q37 Budget UPH120_2line Rev2d5 8" xfId="15219"/>
    <cellStyle name="___P58 King Process UPH=100 Rev.A  10-15_P58B Project Report 1.25New.03_Q37 Budget UPH120_2line Rev2d5 8 2" xfId="15220"/>
    <cellStyle name="___P58 King Process UPH=100 Rev.A  10-15_P58B Project Report 1.25New.03_Q37 Budget UPH120_2line Rev2d5 9" xfId="15221"/>
    <cellStyle name="___P58 King Process UPH=100 Rev.A  10-15_P58B Project Report 12.17" xfId="15222"/>
    <cellStyle name="___P58 King Process UPH=100 Rev.A  10-15_P58B Project Report 12.17 2" xfId="15223"/>
    <cellStyle name="___P58 King Process UPH=100 Rev.A  10-15_P58B Project Report 12.17 2 2" xfId="15224"/>
    <cellStyle name="___P58 King Process UPH=100 Rev.A  10-15_P58B Project Report 12.17 3" xfId="15225"/>
    <cellStyle name="___P58 King Process UPH=100 Rev.A  10-15_P58B Project Report 12.17 3 2" xfId="15226"/>
    <cellStyle name="___P58 King Process UPH=100 Rev.A  10-15_P58B Project Report 12.17 4" xfId="15227"/>
    <cellStyle name="___P58 King Process UPH=100 Rev.A  10-15_P58B Project Report 12.17 4 2" xfId="15228"/>
    <cellStyle name="___P58 King Process UPH=100 Rev.A  10-15_P58B Project Report 12.17 5" xfId="15229"/>
    <cellStyle name="___P58 King Process UPH=100 Rev.A  10-15_P58B Project Report 12.17 5 2" xfId="15230"/>
    <cellStyle name="___P58 King Process UPH=100 Rev.A  10-15_P58B Project Report 12.17 6" xfId="15231"/>
    <cellStyle name="___P58 King Process UPH=100 Rev.A  10-15_P58B Project Report 12.17 6 2" xfId="15232"/>
    <cellStyle name="___P58 King Process UPH=100 Rev.A  10-15_P58B Project Report 12.17 7" xfId="15233"/>
    <cellStyle name="___P58 King Process UPH=100 Rev.A  10-15_P58B Project Report 12.17 7 2" xfId="15234"/>
    <cellStyle name="___P58 King Process UPH=100 Rev.A  10-15_P58B Project Report 12.17 8" xfId="15235"/>
    <cellStyle name="___P58 King Process UPH=100 Rev.A  10-15_P58B Project Report 12.17 8 2" xfId="15236"/>
    <cellStyle name="___P58 King Process UPH=100 Rev.A  10-15_P58B Project Report 12.17 9" xfId="15237"/>
    <cellStyle name="___P58 King Process UPH=100 Rev.A  10-15_P58B Project Report 12.17_LH Q22 work book " xfId="15238"/>
    <cellStyle name="___P58 King Process UPH=100 Rev.A  10-15_P58B Project Report 12.17_LH Q22 work book  2" xfId="15239"/>
    <cellStyle name="___P58 King Process UPH=100 Rev.A  10-15_P58B Project Report 12.17_LH Q22 work book  2 2" xfId="15240"/>
    <cellStyle name="___P58 King Process UPH=100 Rev.A  10-15_P58B Project Report 12.17_LH Q22 work book  3" xfId="15241"/>
    <cellStyle name="___P58 King Process UPH=100 Rev.A  10-15_P58B Project Report 12.17_LH Q22 work book  3 2" xfId="15242"/>
    <cellStyle name="___P58 King Process UPH=100 Rev.A  10-15_P58B Project Report 12.17_LH Q22 work book  4" xfId="15243"/>
    <cellStyle name="___P58 King Process UPH=100 Rev.A  10-15_P58B Project Report 12.17_LH Q22 work book  4 2" xfId="15244"/>
    <cellStyle name="___P58 King Process UPH=100 Rev.A  10-15_P58B Project Report 12.17_LH Q22 work book  5" xfId="15245"/>
    <cellStyle name="___P58 King Process UPH=100 Rev.A  10-15_P58B Project Report 12.17_LH Q22 work book  5 2" xfId="15246"/>
    <cellStyle name="___P58 King Process UPH=100 Rev.A  10-15_P58B Project Report 12.17_LH Q22 work book  6" xfId="15247"/>
    <cellStyle name="___P58 King Process UPH=100 Rev.A  10-15_P58B Project Report 12.17_LH Q22 work book  6 2" xfId="15248"/>
    <cellStyle name="___P58 King Process UPH=100 Rev.A  10-15_P58B Project Report 12.17_LH Q22 work book  7" xfId="15249"/>
    <cellStyle name="___P58 King Process UPH=100 Rev.A  10-15_P58B Project Report 12.17_LH Q22 work book  7 2" xfId="15250"/>
    <cellStyle name="___P58 King Process UPH=100 Rev.A  10-15_P58B Project Report 12.17_LH Q22 work book  8" xfId="15251"/>
    <cellStyle name="___P58 King Process UPH=100 Rev.A  10-15_P58B Project Report 12.17_LH Q22 work book  8 2" xfId="15252"/>
    <cellStyle name="___P58 King Process UPH=100 Rev.A  10-15_P58B Project Report 12.17_LH Q22 work book  9" xfId="15253"/>
    <cellStyle name="___P58 King Process UPH=100 Rev.A  10-15_P58B Project Report 12.17_LH Q77 Readiness v1.4.8" xfId="15254"/>
    <cellStyle name="___P58 King Process UPH=100 Rev.A  10-15_P58B Project Report 12.17_LH Q77 Readiness v1.4.8 2" xfId="15255"/>
    <cellStyle name="___P58 King Process UPH=100 Rev.A  10-15_P58B Project Report 12.17_LH Q77 Readiness v1.4.8 2 2" xfId="15256"/>
    <cellStyle name="___P58 King Process UPH=100 Rev.A  10-15_P58B Project Report 12.17_LH Q77 Readiness v1.4.8 3" xfId="15257"/>
    <cellStyle name="___P58 King Process UPH=100 Rev.A  10-15_P58B Project Report 12.17_LH Q77 Readiness v1.4.8 3 2" xfId="15258"/>
    <cellStyle name="___P58 King Process UPH=100 Rev.A  10-15_P58B Project Report 12.17_LH Q77 Readiness v1.4.8 4" xfId="15259"/>
    <cellStyle name="___P58 King Process UPH=100 Rev.A  10-15_P58B Project Report 12.17_LH Q77 Readiness v1.4.8 4 2" xfId="15260"/>
    <cellStyle name="___P58 King Process UPH=100 Rev.A  10-15_P58B Project Report 12.17_LH Q77 Readiness v1.4.8 5" xfId="15261"/>
    <cellStyle name="___P58 King Process UPH=100 Rev.A  10-15_P58B Project Report 12.17_LH Q77 Readiness v1.4.8 5 2" xfId="15262"/>
    <cellStyle name="___P58 King Process UPH=100 Rev.A  10-15_P58B Project Report 12.17_LH Q77 Readiness v1.4.8 6" xfId="15263"/>
    <cellStyle name="___P58 King Process UPH=100 Rev.A  10-15_P58B Project Report 12.17_LH Q77 Readiness v1.4.8 6 2" xfId="15264"/>
    <cellStyle name="___P58 King Process UPH=100 Rev.A  10-15_P58B Project Report 12.17_LH Q77 Readiness v1.4.8 7" xfId="15265"/>
    <cellStyle name="___P58 King Process UPH=100 Rev.A  10-15_P58B Project Report 12.17_LH Q77 Readiness v1.4.8 7 2" xfId="15266"/>
    <cellStyle name="___P58 King Process UPH=100 Rev.A  10-15_P58B Project Report 12.17_LH Q77 Readiness v1.4.8 8" xfId="15267"/>
    <cellStyle name="___P58 King Process UPH=100 Rev.A  10-15_P58B Project Report 12.17_LH Q77 Readiness v1.4.8 8 2" xfId="15268"/>
    <cellStyle name="___P58 King Process UPH=100 Rev.A  10-15_P58B Project Report 12.17_LH Q77 Readiness v1.4.8 9" xfId="15269"/>
    <cellStyle name="___P58 King Process UPH=100 Rev.A  10-15_P58B Project Report 12.17_Q37 Budget UPH120_2line Rev1d9" xfId="15270"/>
    <cellStyle name="___P58 King Process UPH=100 Rev.A  10-15_P58B Project Report 12.17_Q37 Budget UPH120_2line Rev1d9 2" xfId="15271"/>
    <cellStyle name="___P58 King Process UPH=100 Rev.A  10-15_P58B Project Report 12.17_Q37 Budget UPH120_2line Rev1d9 2 2" xfId="15272"/>
    <cellStyle name="___P58 King Process UPH=100 Rev.A  10-15_P58B Project Report 12.17_Q37 Budget UPH120_2line Rev1d9 3" xfId="15273"/>
    <cellStyle name="___P58 King Process UPH=100 Rev.A  10-15_P58B Project Report 12.17_Q37 Budget UPH120_2line Rev1d9 3 2" xfId="15274"/>
    <cellStyle name="___P58 King Process UPH=100 Rev.A  10-15_P58B Project Report 12.17_Q37 Budget UPH120_2line Rev1d9 4" xfId="15275"/>
    <cellStyle name="___P58 King Process UPH=100 Rev.A  10-15_P58B Project Report 12.17_Q37 Budget UPH120_2line Rev1d9 4 2" xfId="15276"/>
    <cellStyle name="___P58 King Process UPH=100 Rev.A  10-15_P58B Project Report 12.17_Q37 Budget UPH120_2line Rev1d9 5" xfId="15277"/>
    <cellStyle name="___P58 King Process UPH=100 Rev.A  10-15_P58B Project Report 12.17_Q37 Budget UPH120_2line Rev1d9 5 2" xfId="15278"/>
    <cellStyle name="___P58 King Process UPH=100 Rev.A  10-15_P58B Project Report 12.17_Q37 Budget UPH120_2line Rev1d9 6" xfId="15279"/>
    <cellStyle name="___P58 King Process UPH=100 Rev.A  10-15_P58B Project Report 12.17_Q37 Budget UPH120_2line Rev1d9 6 2" xfId="15280"/>
    <cellStyle name="___P58 King Process UPH=100 Rev.A  10-15_P58B Project Report 12.17_Q37 Budget UPH120_2line Rev1d9 7" xfId="15281"/>
    <cellStyle name="___P58 King Process UPH=100 Rev.A  10-15_P58B Project Report 12.17_Q37 Budget UPH120_2line Rev1d9 7 2" xfId="15282"/>
    <cellStyle name="___P58 King Process UPH=100 Rev.A  10-15_P58B Project Report 12.17_Q37 Budget UPH120_2line Rev1d9 8" xfId="15283"/>
    <cellStyle name="___P58 King Process UPH=100 Rev.A  10-15_P58B Project Report 12.17_Q37 Budget UPH120_2line Rev1d9 8 2" xfId="15284"/>
    <cellStyle name="___P58 King Process UPH=100 Rev.A  10-15_P58B Project Report 12.17_Q37 Budget UPH120_2line Rev1d9 9" xfId="15285"/>
    <cellStyle name="___P58 King Process UPH=100 Rev.A  10-15_P58B Project Report 12.17_Q37 Budget UPH120_2line Rev1d9_LH Q22 work book " xfId="15286"/>
    <cellStyle name="___P58 King Process UPH=100 Rev.A  10-15_P58B Project Report 12.17_Q37 Budget UPH120_2line Rev1d9_LH Q22 work book  2" xfId="15287"/>
    <cellStyle name="___P58 King Process UPH=100 Rev.A  10-15_P58B Project Report 12.17_Q37 Budget UPH120_2line Rev1d9_LH Q22 work book  2 2" xfId="15288"/>
    <cellStyle name="___P58 King Process UPH=100 Rev.A  10-15_P58B Project Report 12.17_Q37 Budget UPH120_2line Rev1d9_LH Q22 work book  3" xfId="15289"/>
    <cellStyle name="___P58 King Process UPH=100 Rev.A  10-15_P58B Project Report 12.17_Q37 Budget UPH120_2line Rev1d9_LH Q22 work book  3 2" xfId="15290"/>
    <cellStyle name="___P58 King Process UPH=100 Rev.A  10-15_P58B Project Report 12.17_Q37 Budget UPH120_2line Rev1d9_LH Q22 work book  4" xfId="15291"/>
    <cellStyle name="___P58 King Process UPH=100 Rev.A  10-15_P58B Project Report 12.17_Q37 Budget UPH120_2line Rev1d9_LH Q22 work book  4 2" xfId="15292"/>
    <cellStyle name="___P58 King Process UPH=100 Rev.A  10-15_P58B Project Report 12.17_Q37 Budget UPH120_2line Rev1d9_LH Q22 work book  5" xfId="15293"/>
    <cellStyle name="___P58 King Process UPH=100 Rev.A  10-15_P58B Project Report 12.17_Q37 Budget UPH120_2line Rev1d9_LH Q22 work book  5 2" xfId="15294"/>
    <cellStyle name="___P58 King Process UPH=100 Rev.A  10-15_P58B Project Report 12.17_Q37 Budget UPH120_2line Rev1d9_LH Q22 work book  6" xfId="15295"/>
    <cellStyle name="___P58 King Process UPH=100 Rev.A  10-15_P58B Project Report 12.17_Q37 Budget UPH120_2line Rev1d9_LH Q22 work book  6 2" xfId="15296"/>
    <cellStyle name="___P58 King Process UPH=100 Rev.A  10-15_P58B Project Report 12.17_Q37 Budget UPH120_2line Rev1d9_LH Q22 work book  7" xfId="15297"/>
    <cellStyle name="___P58 King Process UPH=100 Rev.A  10-15_P58B Project Report 12.17_Q37 Budget UPH120_2line Rev1d9_LH Q22 work book  7 2" xfId="15298"/>
    <cellStyle name="___P58 King Process UPH=100 Rev.A  10-15_P58B Project Report 12.17_Q37 Budget UPH120_2line Rev1d9_LH Q22 work book  8" xfId="15299"/>
    <cellStyle name="___P58 King Process UPH=100 Rev.A  10-15_P58B Project Report 12.17_Q37 Budget UPH120_2line Rev1d9_LH Q22 work book  8 2" xfId="15300"/>
    <cellStyle name="___P58 King Process UPH=100 Rev.A  10-15_P58B Project Report 12.17_Q37 Budget UPH120_2line Rev1d9_LH Q22 work book  9" xfId="15301"/>
    <cellStyle name="___P58 King Process UPH=100 Rev.A  10-15_P58B Project Report 12.17_Q37 Budget UPH120_2line Rev1d9_LH Q77 Readiness v1.4.8" xfId="15302"/>
    <cellStyle name="___P58 King Process UPH=100 Rev.A  10-15_P58B Project Report 12.17_Q37 Budget UPH120_2line Rev1d9_LH Q77 Readiness v1.4.8 2" xfId="15303"/>
    <cellStyle name="___P58 King Process UPH=100 Rev.A  10-15_P58B Project Report 12.17_Q37 Budget UPH120_2line Rev1d9_LH Q77 Readiness v1.4.8 2 2" xfId="15304"/>
    <cellStyle name="___P58 King Process UPH=100 Rev.A  10-15_P58B Project Report 12.17_Q37 Budget UPH120_2line Rev1d9_LH Q77 Readiness v1.4.8 3" xfId="15305"/>
    <cellStyle name="___P58 King Process UPH=100 Rev.A  10-15_P58B Project Report 12.17_Q37 Budget UPH120_2line Rev1d9_LH Q77 Readiness v1.4.8 3 2" xfId="15306"/>
    <cellStyle name="___P58 King Process UPH=100 Rev.A  10-15_P58B Project Report 12.17_Q37 Budget UPH120_2line Rev1d9_LH Q77 Readiness v1.4.8 4" xfId="15307"/>
    <cellStyle name="___P58 King Process UPH=100 Rev.A  10-15_P58B Project Report 12.17_Q37 Budget UPH120_2line Rev1d9_LH Q77 Readiness v1.4.8 4 2" xfId="15308"/>
    <cellStyle name="___P58 King Process UPH=100 Rev.A  10-15_P58B Project Report 12.17_Q37 Budget UPH120_2line Rev1d9_LH Q77 Readiness v1.4.8 5" xfId="15309"/>
    <cellStyle name="___P58 King Process UPH=100 Rev.A  10-15_P58B Project Report 12.17_Q37 Budget UPH120_2line Rev1d9_LH Q77 Readiness v1.4.8 5 2" xfId="15310"/>
    <cellStyle name="___P58 King Process UPH=100 Rev.A  10-15_P58B Project Report 12.17_Q37 Budget UPH120_2line Rev1d9_LH Q77 Readiness v1.4.8 6" xfId="15311"/>
    <cellStyle name="___P58 King Process UPH=100 Rev.A  10-15_P58B Project Report 12.17_Q37 Budget UPH120_2line Rev1d9_LH Q77 Readiness v1.4.8 6 2" xfId="15312"/>
    <cellStyle name="___P58 King Process UPH=100 Rev.A  10-15_P58B Project Report 12.17_Q37 Budget UPH120_2line Rev1d9_LH Q77 Readiness v1.4.8 7" xfId="15313"/>
    <cellStyle name="___P58 King Process UPH=100 Rev.A  10-15_P58B Project Report 12.17_Q37 Budget UPH120_2line Rev1d9_LH Q77 Readiness v1.4.8 7 2" xfId="15314"/>
    <cellStyle name="___P58 King Process UPH=100 Rev.A  10-15_P58B Project Report 12.17_Q37 Budget UPH120_2line Rev1d9_LH Q77 Readiness v1.4.8 8" xfId="15315"/>
    <cellStyle name="___P58 King Process UPH=100 Rev.A  10-15_P58B Project Report 12.17_Q37 Budget UPH120_2line Rev1d9_LH Q77 Readiness v1.4.8 8 2" xfId="15316"/>
    <cellStyle name="___P58 King Process UPH=100 Rev.A  10-15_P58B Project Report 12.17_Q37 Budget UPH120_2line Rev1d9_LH Q77 Readiness v1.4.8 9" xfId="15317"/>
    <cellStyle name="___P58 King Process UPH=100 Rev.A  10-15_P58B Project Report 12.17_Q37 Budget UPH120_2line Rev2d3" xfId="15318"/>
    <cellStyle name="___P58 King Process UPH=100 Rev.A  10-15_P58B Project Report 12.17_Q37 Budget UPH120_2line Rev2d3 2" xfId="15319"/>
    <cellStyle name="___P58 King Process UPH=100 Rev.A  10-15_P58B Project Report 12.17_Q37 Budget UPH120_2line Rev2d3 2 2" xfId="15320"/>
    <cellStyle name="___P58 King Process UPH=100 Rev.A  10-15_P58B Project Report 12.17_Q37 Budget UPH120_2line Rev2d3 3" xfId="15321"/>
    <cellStyle name="___P58 King Process UPH=100 Rev.A  10-15_P58B Project Report 12.17_Q37 Budget UPH120_2line Rev2d3 3 2" xfId="15322"/>
    <cellStyle name="___P58 King Process UPH=100 Rev.A  10-15_P58B Project Report 12.17_Q37 Budget UPH120_2line Rev2d3 4" xfId="15323"/>
    <cellStyle name="___P58 King Process UPH=100 Rev.A  10-15_P58B Project Report 12.17_Q37 Budget UPH120_2line Rev2d3 4 2" xfId="15324"/>
    <cellStyle name="___P58 King Process UPH=100 Rev.A  10-15_P58B Project Report 12.17_Q37 Budget UPH120_2line Rev2d3 5" xfId="15325"/>
    <cellStyle name="___P58 King Process UPH=100 Rev.A  10-15_P58B Project Report 12.17_Q37 Budget UPH120_2line Rev2d3 5 2" xfId="15326"/>
    <cellStyle name="___P58 King Process UPH=100 Rev.A  10-15_P58B Project Report 12.17_Q37 Budget UPH120_2line Rev2d3 6" xfId="15327"/>
    <cellStyle name="___P58 King Process UPH=100 Rev.A  10-15_P58B Project Report 12.17_Q37 Budget UPH120_2line Rev2d3 6 2" xfId="15328"/>
    <cellStyle name="___P58 King Process UPH=100 Rev.A  10-15_P58B Project Report 12.17_Q37 Budget UPH120_2line Rev2d3 7" xfId="15329"/>
    <cellStyle name="___P58 King Process UPH=100 Rev.A  10-15_P58B Project Report 12.17_Q37 Budget UPH120_2line Rev2d3 7 2" xfId="15330"/>
    <cellStyle name="___P58 King Process UPH=100 Rev.A  10-15_P58B Project Report 12.17_Q37 Budget UPH120_2line Rev2d3 8" xfId="15331"/>
    <cellStyle name="___P58 King Process UPH=100 Rev.A  10-15_P58B Project Report 12.17_Q37 Budget UPH120_2line Rev2d3 8 2" xfId="15332"/>
    <cellStyle name="___P58 King Process UPH=100 Rev.A  10-15_P58B Project Report 12.17_Q37 Budget UPH120_2line Rev2d3 9" xfId="15333"/>
    <cellStyle name="___P58 King Process UPH=100 Rev.A  10-15_P58B Project Report 12.17_Q37 Budget UPH120_2line Rev2d5" xfId="15334"/>
    <cellStyle name="___P58 King Process UPH=100 Rev.A  10-15_P58B Project Report 12.17_Q37 Budget UPH120_2line Rev2d5 2" xfId="15335"/>
    <cellStyle name="___P58 King Process UPH=100 Rev.A  10-15_P58B Project Report 12.17_Q37 Budget UPH120_2line Rev2d5 2 2" xfId="15336"/>
    <cellStyle name="___P58 King Process UPH=100 Rev.A  10-15_P58B Project Report 12.17_Q37 Budget UPH120_2line Rev2d5 3" xfId="15337"/>
    <cellStyle name="___P58 King Process UPH=100 Rev.A  10-15_P58B Project Report 12.17_Q37 Budget UPH120_2line Rev2d5 3 2" xfId="15338"/>
    <cellStyle name="___P58 King Process UPH=100 Rev.A  10-15_P58B Project Report 12.17_Q37 Budget UPH120_2line Rev2d5 4" xfId="15339"/>
    <cellStyle name="___P58 King Process UPH=100 Rev.A  10-15_P58B Project Report 12.17_Q37 Budget UPH120_2line Rev2d5 4 2" xfId="15340"/>
    <cellStyle name="___P58 King Process UPH=100 Rev.A  10-15_P58B Project Report 12.17_Q37 Budget UPH120_2line Rev2d5 5" xfId="15341"/>
    <cellStyle name="___P58 King Process UPH=100 Rev.A  10-15_P58B Project Report 12.17_Q37 Budget UPH120_2line Rev2d5 5 2" xfId="15342"/>
    <cellStyle name="___P58 King Process UPH=100 Rev.A  10-15_P58B Project Report 12.17_Q37 Budget UPH120_2line Rev2d5 6" xfId="15343"/>
    <cellStyle name="___P58 King Process UPH=100 Rev.A  10-15_P58B Project Report 12.17_Q37 Budget UPH120_2line Rev2d5 6 2" xfId="15344"/>
    <cellStyle name="___P58 King Process UPH=100 Rev.A  10-15_P58B Project Report 12.17_Q37 Budget UPH120_2line Rev2d5 7" xfId="15345"/>
    <cellStyle name="___P58 King Process UPH=100 Rev.A  10-15_P58B Project Report 12.17_Q37 Budget UPH120_2line Rev2d5 7 2" xfId="15346"/>
    <cellStyle name="___P58 King Process UPH=100 Rev.A  10-15_P58B Project Report 12.17_Q37 Budget UPH120_2line Rev2d5 8" xfId="15347"/>
    <cellStyle name="___P58 King Process UPH=100 Rev.A  10-15_P58B Project Report 12.17_Q37 Budget UPH120_2line Rev2d5 8 2" xfId="15348"/>
    <cellStyle name="___P58 King Process UPH=100 Rev.A  10-15_P58B Project Report 12.17_Q37 Budget UPH120_2line Rev2d5 9" xfId="15349"/>
    <cellStyle name="___P58 King Process UPH=100 Rev.A  10-15_P58B PVT  Engineering Preparation" xfId="15350"/>
    <cellStyle name="___P58 King Process UPH=100 Rev.A  10-15_P58B PVT  Engineering Preparation 2" xfId="15351"/>
    <cellStyle name="___P58 King Process UPH=100 Rev.A  10-15_P58B PVT  Engineering Preparation 2 2" xfId="15352"/>
    <cellStyle name="___P58 King Process UPH=100 Rev.A  10-15_P58B PVT  Engineering Preparation 3" xfId="15353"/>
    <cellStyle name="___P58 King Process UPH=100 Rev.A  10-15_P58B PVT  Engineering Preparation 3 2" xfId="15354"/>
    <cellStyle name="___P58 King Process UPH=100 Rev.A  10-15_P58B PVT  Engineering Preparation 4" xfId="15355"/>
    <cellStyle name="___P58 King Process UPH=100 Rev.A  10-15_P58B PVT  Engineering Preparation 4 2" xfId="15356"/>
    <cellStyle name="___P58 King Process UPH=100 Rev.A  10-15_P58B PVT  Engineering Preparation 5" xfId="15357"/>
    <cellStyle name="___P58 King Process UPH=100 Rev.A  10-15_P58B PVT  Engineering Preparation 5 2" xfId="15358"/>
    <cellStyle name="___P58 King Process UPH=100 Rev.A  10-15_P58B PVT  Engineering Preparation 6" xfId="15359"/>
    <cellStyle name="___P58 King Process UPH=100 Rev.A  10-15_P58B PVT  Engineering Preparation 6 2" xfId="15360"/>
    <cellStyle name="___P58 King Process UPH=100 Rev.A  10-15_P58B PVT  Engineering Preparation 7" xfId="15361"/>
    <cellStyle name="___P58 King Process UPH=100 Rev.A  10-15_P58B PVT  Engineering Preparation 7 2" xfId="15362"/>
    <cellStyle name="___P58 King Process UPH=100 Rev.A  10-15_P58B PVT  Engineering Preparation 8" xfId="15363"/>
    <cellStyle name="___P58 King Process UPH=100 Rev.A  10-15_P58B PVT  Engineering Preparation 8 2" xfId="15364"/>
    <cellStyle name="___P58 King Process UPH=100 Rev.A  10-15_P58B PVT  Engineering Preparation 9" xfId="15365"/>
    <cellStyle name="___P58 King Process UPH=100 Rev.A  10-15_P58B PVT  Engineering Preparation_LH Q22 work book " xfId="15366"/>
    <cellStyle name="___P58 King Process UPH=100 Rev.A  10-15_P58B PVT  Engineering Preparation_LH Q22 work book  2" xfId="15367"/>
    <cellStyle name="___P58 King Process UPH=100 Rev.A  10-15_P58B PVT  Engineering Preparation_LH Q22 work book  2 2" xfId="15368"/>
    <cellStyle name="___P58 King Process UPH=100 Rev.A  10-15_P58B PVT  Engineering Preparation_LH Q22 work book  3" xfId="15369"/>
    <cellStyle name="___P58 King Process UPH=100 Rev.A  10-15_P58B PVT  Engineering Preparation_LH Q22 work book  3 2" xfId="15370"/>
    <cellStyle name="___P58 King Process UPH=100 Rev.A  10-15_P58B PVT  Engineering Preparation_LH Q22 work book  4" xfId="15371"/>
    <cellStyle name="___P58 King Process UPH=100 Rev.A  10-15_P58B PVT  Engineering Preparation_LH Q22 work book  4 2" xfId="15372"/>
    <cellStyle name="___P58 King Process UPH=100 Rev.A  10-15_P58B PVT  Engineering Preparation_LH Q22 work book  5" xfId="15373"/>
    <cellStyle name="___P58 King Process UPH=100 Rev.A  10-15_P58B PVT  Engineering Preparation_LH Q22 work book  5 2" xfId="15374"/>
    <cellStyle name="___P58 King Process UPH=100 Rev.A  10-15_P58B PVT  Engineering Preparation_LH Q22 work book  6" xfId="15375"/>
    <cellStyle name="___P58 King Process UPH=100 Rev.A  10-15_P58B PVT  Engineering Preparation_LH Q22 work book  6 2" xfId="15376"/>
    <cellStyle name="___P58 King Process UPH=100 Rev.A  10-15_P58B PVT  Engineering Preparation_LH Q22 work book  7" xfId="15377"/>
    <cellStyle name="___P58 King Process UPH=100 Rev.A  10-15_P58B PVT  Engineering Preparation_LH Q22 work book  7 2" xfId="15378"/>
    <cellStyle name="___P58 King Process UPH=100 Rev.A  10-15_P58B PVT  Engineering Preparation_LH Q22 work book  8" xfId="15379"/>
    <cellStyle name="___P58 King Process UPH=100 Rev.A  10-15_P58B PVT  Engineering Preparation_LH Q22 work book  8 2" xfId="15380"/>
    <cellStyle name="___P58 King Process UPH=100 Rev.A  10-15_P58B PVT  Engineering Preparation_LH Q22 work book  9" xfId="15381"/>
    <cellStyle name="___P58 King Process UPH=100 Rev.A  10-15_P58B PVT  Engineering Preparation_LH Q77 Readiness v1.4.8" xfId="15382"/>
    <cellStyle name="___P58 King Process UPH=100 Rev.A  10-15_P58B PVT  Engineering Preparation_LH Q77 Readiness v1.4.8 2" xfId="15383"/>
    <cellStyle name="___P58 King Process UPH=100 Rev.A  10-15_P58B PVT  Engineering Preparation_LH Q77 Readiness v1.4.8 2 2" xfId="15384"/>
    <cellStyle name="___P58 King Process UPH=100 Rev.A  10-15_P58B PVT  Engineering Preparation_LH Q77 Readiness v1.4.8 3" xfId="15385"/>
    <cellStyle name="___P58 King Process UPH=100 Rev.A  10-15_P58B PVT  Engineering Preparation_LH Q77 Readiness v1.4.8 3 2" xfId="15386"/>
    <cellStyle name="___P58 King Process UPH=100 Rev.A  10-15_P58B PVT  Engineering Preparation_LH Q77 Readiness v1.4.8 4" xfId="15387"/>
    <cellStyle name="___P58 King Process UPH=100 Rev.A  10-15_P58B PVT  Engineering Preparation_LH Q77 Readiness v1.4.8 4 2" xfId="15388"/>
    <cellStyle name="___P58 King Process UPH=100 Rev.A  10-15_P58B PVT  Engineering Preparation_LH Q77 Readiness v1.4.8 5" xfId="15389"/>
    <cellStyle name="___P58 King Process UPH=100 Rev.A  10-15_P58B PVT  Engineering Preparation_LH Q77 Readiness v1.4.8 5 2" xfId="15390"/>
    <cellStyle name="___P58 King Process UPH=100 Rev.A  10-15_P58B PVT  Engineering Preparation_LH Q77 Readiness v1.4.8 6" xfId="15391"/>
    <cellStyle name="___P58 King Process UPH=100 Rev.A  10-15_P58B PVT  Engineering Preparation_LH Q77 Readiness v1.4.8 6 2" xfId="15392"/>
    <cellStyle name="___P58 King Process UPH=100 Rev.A  10-15_P58B PVT  Engineering Preparation_LH Q77 Readiness v1.4.8 7" xfId="15393"/>
    <cellStyle name="___P58 King Process UPH=100 Rev.A  10-15_P58B PVT  Engineering Preparation_LH Q77 Readiness v1.4.8 7 2" xfId="15394"/>
    <cellStyle name="___P58 King Process UPH=100 Rev.A  10-15_P58B PVT  Engineering Preparation_LH Q77 Readiness v1.4.8 8" xfId="15395"/>
    <cellStyle name="___P58 King Process UPH=100 Rev.A  10-15_P58B PVT  Engineering Preparation_LH Q77 Readiness v1.4.8 8 2" xfId="15396"/>
    <cellStyle name="___P58 King Process UPH=100 Rev.A  10-15_P58B PVT  Engineering Preparation_LH Q77 Readiness v1.4.8 9" xfId="15397"/>
    <cellStyle name="___P58 King Process UPH=100 Rev.A  10-15_P58B PVT  Engineering Preparation_Q37 Budget UPH120_2line Rev1d9" xfId="15398"/>
    <cellStyle name="___P58 King Process UPH=100 Rev.A  10-15_P58B PVT  Engineering Preparation_Q37 Budget UPH120_2line Rev1d9 2" xfId="15399"/>
    <cellStyle name="___P58 King Process UPH=100 Rev.A  10-15_P58B PVT  Engineering Preparation_Q37 Budget UPH120_2line Rev1d9 2 2" xfId="15400"/>
    <cellStyle name="___P58 King Process UPH=100 Rev.A  10-15_P58B PVT  Engineering Preparation_Q37 Budget UPH120_2line Rev1d9 3" xfId="15401"/>
    <cellStyle name="___P58 King Process UPH=100 Rev.A  10-15_P58B PVT  Engineering Preparation_Q37 Budget UPH120_2line Rev1d9 3 2" xfId="15402"/>
    <cellStyle name="___P58 King Process UPH=100 Rev.A  10-15_P58B PVT  Engineering Preparation_Q37 Budget UPH120_2line Rev1d9 4" xfId="15403"/>
    <cellStyle name="___P58 King Process UPH=100 Rev.A  10-15_P58B PVT  Engineering Preparation_Q37 Budget UPH120_2line Rev1d9 4 2" xfId="15404"/>
    <cellStyle name="___P58 King Process UPH=100 Rev.A  10-15_P58B PVT  Engineering Preparation_Q37 Budget UPH120_2line Rev1d9 5" xfId="15405"/>
    <cellStyle name="___P58 King Process UPH=100 Rev.A  10-15_P58B PVT  Engineering Preparation_Q37 Budget UPH120_2line Rev1d9 5 2" xfId="15406"/>
    <cellStyle name="___P58 King Process UPH=100 Rev.A  10-15_P58B PVT  Engineering Preparation_Q37 Budget UPH120_2line Rev1d9 6" xfId="15407"/>
    <cellStyle name="___P58 King Process UPH=100 Rev.A  10-15_P58B PVT  Engineering Preparation_Q37 Budget UPH120_2line Rev1d9 6 2" xfId="15408"/>
    <cellStyle name="___P58 King Process UPH=100 Rev.A  10-15_P58B PVT  Engineering Preparation_Q37 Budget UPH120_2line Rev1d9 7" xfId="15409"/>
    <cellStyle name="___P58 King Process UPH=100 Rev.A  10-15_P58B PVT  Engineering Preparation_Q37 Budget UPH120_2line Rev1d9 7 2" xfId="15410"/>
    <cellStyle name="___P58 King Process UPH=100 Rev.A  10-15_P58B PVT  Engineering Preparation_Q37 Budget UPH120_2line Rev1d9 8" xfId="15411"/>
    <cellStyle name="___P58 King Process UPH=100 Rev.A  10-15_P58B PVT  Engineering Preparation_Q37 Budget UPH120_2line Rev1d9 8 2" xfId="15412"/>
    <cellStyle name="___P58 King Process UPH=100 Rev.A  10-15_P58B PVT  Engineering Preparation_Q37 Budget UPH120_2line Rev1d9 9" xfId="15413"/>
    <cellStyle name="___P58 King Process UPH=100 Rev.A  10-15_P58B PVT  Engineering Preparation_Q37 Budget UPH120_2line Rev1d9_LH Q22 work book " xfId="15414"/>
    <cellStyle name="___P58 King Process UPH=100 Rev.A  10-15_P58B PVT  Engineering Preparation_Q37 Budget UPH120_2line Rev1d9_LH Q22 work book  2" xfId="15415"/>
    <cellStyle name="___P58 King Process UPH=100 Rev.A  10-15_P58B PVT  Engineering Preparation_Q37 Budget UPH120_2line Rev1d9_LH Q22 work book  2 2" xfId="15416"/>
    <cellStyle name="___P58 King Process UPH=100 Rev.A  10-15_P58B PVT  Engineering Preparation_Q37 Budget UPH120_2line Rev1d9_LH Q22 work book  3" xfId="15417"/>
    <cellStyle name="___P58 King Process UPH=100 Rev.A  10-15_P58B PVT  Engineering Preparation_Q37 Budget UPH120_2line Rev1d9_LH Q22 work book  3 2" xfId="15418"/>
    <cellStyle name="___P58 King Process UPH=100 Rev.A  10-15_P58B PVT  Engineering Preparation_Q37 Budget UPH120_2line Rev1d9_LH Q22 work book  4" xfId="15419"/>
    <cellStyle name="___P58 King Process UPH=100 Rev.A  10-15_P58B PVT  Engineering Preparation_Q37 Budget UPH120_2line Rev1d9_LH Q22 work book  4 2" xfId="15420"/>
    <cellStyle name="___P58 King Process UPH=100 Rev.A  10-15_P58B PVT  Engineering Preparation_Q37 Budget UPH120_2line Rev1d9_LH Q22 work book  5" xfId="15421"/>
    <cellStyle name="___P58 King Process UPH=100 Rev.A  10-15_P58B PVT  Engineering Preparation_Q37 Budget UPH120_2line Rev1d9_LH Q22 work book  5 2" xfId="15422"/>
    <cellStyle name="___P58 King Process UPH=100 Rev.A  10-15_P58B PVT  Engineering Preparation_Q37 Budget UPH120_2line Rev1d9_LH Q22 work book  6" xfId="15423"/>
    <cellStyle name="___P58 King Process UPH=100 Rev.A  10-15_P58B PVT  Engineering Preparation_Q37 Budget UPH120_2line Rev1d9_LH Q22 work book  6 2" xfId="15424"/>
    <cellStyle name="___P58 King Process UPH=100 Rev.A  10-15_P58B PVT  Engineering Preparation_Q37 Budget UPH120_2line Rev1d9_LH Q22 work book  7" xfId="15425"/>
    <cellStyle name="___P58 King Process UPH=100 Rev.A  10-15_P58B PVT  Engineering Preparation_Q37 Budget UPH120_2line Rev1d9_LH Q22 work book  7 2" xfId="15426"/>
    <cellStyle name="___P58 King Process UPH=100 Rev.A  10-15_P58B PVT  Engineering Preparation_Q37 Budget UPH120_2line Rev1d9_LH Q22 work book  8" xfId="15427"/>
    <cellStyle name="___P58 King Process UPH=100 Rev.A  10-15_P58B PVT  Engineering Preparation_Q37 Budget UPH120_2line Rev1d9_LH Q22 work book  8 2" xfId="15428"/>
    <cellStyle name="___P58 King Process UPH=100 Rev.A  10-15_P58B PVT  Engineering Preparation_Q37 Budget UPH120_2line Rev1d9_LH Q22 work book  9" xfId="15429"/>
    <cellStyle name="___P58 King Process UPH=100 Rev.A  10-15_P58B PVT  Engineering Preparation_Q37 Budget UPH120_2line Rev1d9_LH Q77 Readiness v1.4.8" xfId="15430"/>
    <cellStyle name="___P58 King Process UPH=100 Rev.A  10-15_P58B PVT  Engineering Preparation_Q37 Budget UPH120_2line Rev1d9_LH Q77 Readiness v1.4.8 2" xfId="15431"/>
    <cellStyle name="___P58 King Process UPH=100 Rev.A  10-15_P58B PVT  Engineering Preparation_Q37 Budget UPH120_2line Rev1d9_LH Q77 Readiness v1.4.8 2 2" xfId="15432"/>
    <cellStyle name="___P58 King Process UPH=100 Rev.A  10-15_P58B PVT  Engineering Preparation_Q37 Budget UPH120_2line Rev1d9_LH Q77 Readiness v1.4.8 3" xfId="15433"/>
    <cellStyle name="___P58 King Process UPH=100 Rev.A  10-15_P58B PVT  Engineering Preparation_Q37 Budget UPH120_2line Rev1d9_LH Q77 Readiness v1.4.8 3 2" xfId="15434"/>
    <cellStyle name="___P58 King Process UPH=100 Rev.A  10-15_P58B PVT  Engineering Preparation_Q37 Budget UPH120_2line Rev1d9_LH Q77 Readiness v1.4.8 4" xfId="15435"/>
    <cellStyle name="___P58 King Process UPH=100 Rev.A  10-15_P58B PVT  Engineering Preparation_Q37 Budget UPH120_2line Rev1d9_LH Q77 Readiness v1.4.8 4 2" xfId="15436"/>
    <cellStyle name="___P58 King Process UPH=100 Rev.A  10-15_P58B PVT  Engineering Preparation_Q37 Budget UPH120_2line Rev1d9_LH Q77 Readiness v1.4.8 5" xfId="15437"/>
    <cellStyle name="___P58 King Process UPH=100 Rev.A  10-15_P58B PVT  Engineering Preparation_Q37 Budget UPH120_2line Rev1d9_LH Q77 Readiness v1.4.8 5 2" xfId="15438"/>
    <cellStyle name="___P58 King Process UPH=100 Rev.A  10-15_P58B PVT  Engineering Preparation_Q37 Budget UPH120_2line Rev1d9_LH Q77 Readiness v1.4.8 6" xfId="15439"/>
    <cellStyle name="___P58 King Process UPH=100 Rev.A  10-15_P58B PVT  Engineering Preparation_Q37 Budget UPH120_2line Rev1d9_LH Q77 Readiness v1.4.8 6 2" xfId="15440"/>
    <cellStyle name="___P58 King Process UPH=100 Rev.A  10-15_P58B PVT  Engineering Preparation_Q37 Budget UPH120_2line Rev1d9_LH Q77 Readiness v1.4.8 7" xfId="15441"/>
    <cellStyle name="___P58 King Process UPH=100 Rev.A  10-15_P58B PVT  Engineering Preparation_Q37 Budget UPH120_2line Rev1d9_LH Q77 Readiness v1.4.8 7 2" xfId="15442"/>
    <cellStyle name="___P58 King Process UPH=100 Rev.A  10-15_P58B PVT  Engineering Preparation_Q37 Budget UPH120_2line Rev1d9_LH Q77 Readiness v1.4.8 8" xfId="15443"/>
    <cellStyle name="___P58 King Process UPH=100 Rev.A  10-15_P58B PVT  Engineering Preparation_Q37 Budget UPH120_2line Rev1d9_LH Q77 Readiness v1.4.8 8 2" xfId="15444"/>
    <cellStyle name="___P58 King Process UPH=100 Rev.A  10-15_P58B PVT  Engineering Preparation_Q37 Budget UPH120_2line Rev1d9_LH Q77 Readiness v1.4.8 9" xfId="15445"/>
    <cellStyle name="___P58 King Process UPH=100 Rev.A  10-15_P58B PVT  Engineering Preparation_Q37 Budget UPH120_2line Rev2d3" xfId="15446"/>
    <cellStyle name="___P58 King Process UPH=100 Rev.A  10-15_P58B PVT  Engineering Preparation_Q37 Budget UPH120_2line Rev2d3 2" xfId="15447"/>
    <cellStyle name="___P58 King Process UPH=100 Rev.A  10-15_P58B PVT  Engineering Preparation_Q37 Budget UPH120_2line Rev2d3 2 2" xfId="15448"/>
    <cellStyle name="___P58 King Process UPH=100 Rev.A  10-15_P58B PVT  Engineering Preparation_Q37 Budget UPH120_2line Rev2d3 3" xfId="15449"/>
    <cellStyle name="___P58 King Process UPH=100 Rev.A  10-15_P58B PVT  Engineering Preparation_Q37 Budget UPH120_2line Rev2d3 3 2" xfId="15450"/>
    <cellStyle name="___P58 King Process UPH=100 Rev.A  10-15_P58B PVT  Engineering Preparation_Q37 Budget UPH120_2line Rev2d3 4" xfId="15451"/>
    <cellStyle name="___P58 King Process UPH=100 Rev.A  10-15_P58B PVT  Engineering Preparation_Q37 Budget UPH120_2line Rev2d3 4 2" xfId="15452"/>
    <cellStyle name="___P58 King Process UPH=100 Rev.A  10-15_P58B PVT  Engineering Preparation_Q37 Budget UPH120_2line Rev2d3 5" xfId="15453"/>
    <cellStyle name="___P58 King Process UPH=100 Rev.A  10-15_P58B PVT  Engineering Preparation_Q37 Budget UPH120_2line Rev2d3 5 2" xfId="15454"/>
    <cellStyle name="___P58 King Process UPH=100 Rev.A  10-15_P58B PVT  Engineering Preparation_Q37 Budget UPH120_2line Rev2d3 6" xfId="15455"/>
    <cellStyle name="___P58 King Process UPH=100 Rev.A  10-15_P58B PVT  Engineering Preparation_Q37 Budget UPH120_2line Rev2d3 6 2" xfId="15456"/>
    <cellStyle name="___P58 King Process UPH=100 Rev.A  10-15_P58B PVT  Engineering Preparation_Q37 Budget UPH120_2line Rev2d3 7" xfId="15457"/>
    <cellStyle name="___P58 King Process UPH=100 Rev.A  10-15_P58B PVT  Engineering Preparation_Q37 Budget UPH120_2line Rev2d3 7 2" xfId="15458"/>
    <cellStyle name="___P58 King Process UPH=100 Rev.A  10-15_P58B PVT  Engineering Preparation_Q37 Budget UPH120_2line Rev2d3 8" xfId="15459"/>
    <cellStyle name="___P58 King Process UPH=100 Rev.A  10-15_P58B PVT  Engineering Preparation_Q37 Budget UPH120_2line Rev2d3 8 2" xfId="15460"/>
    <cellStyle name="___P58 King Process UPH=100 Rev.A  10-15_P58B PVT  Engineering Preparation_Q37 Budget UPH120_2line Rev2d3 9" xfId="15461"/>
    <cellStyle name="___P58 King Process UPH=100 Rev.A  10-15_P58B PVT  Engineering Preparation_Q37 Budget UPH120_2line Rev2d5" xfId="15462"/>
    <cellStyle name="___P58 King Process UPH=100 Rev.A  10-15_P58B PVT  Engineering Preparation_Q37 Budget UPH120_2line Rev2d5 2" xfId="15463"/>
    <cellStyle name="___P58 King Process UPH=100 Rev.A  10-15_P58B PVT  Engineering Preparation_Q37 Budget UPH120_2line Rev2d5 2 2" xfId="15464"/>
    <cellStyle name="___P58 King Process UPH=100 Rev.A  10-15_P58B PVT  Engineering Preparation_Q37 Budget UPH120_2line Rev2d5 3" xfId="15465"/>
    <cellStyle name="___P58 King Process UPH=100 Rev.A  10-15_P58B PVT  Engineering Preparation_Q37 Budget UPH120_2line Rev2d5 3 2" xfId="15466"/>
    <cellStyle name="___P58 King Process UPH=100 Rev.A  10-15_P58B PVT  Engineering Preparation_Q37 Budget UPH120_2line Rev2d5 4" xfId="15467"/>
    <cellStyle name="___P58 King Process UPH=100 Rev.A  10-15_P58B PVT  Engineering Preparation_Q37 Budget UPH120_2line Rev2d5 4 2" xfId="15468"/>
    <cellStyle name="___P58 King Process UPH=100 Rev.A  10-15_P58B PVT  Engineering Preparation_Q37 Budget UPH120_2line Rev2d5 5" xfId="15469"/>
    <cellStyle name="___P58 King Process UPH=100 Rev.A  10-15_P58B PVT  Engineering Preparation_Q37 Budget UPH120_2line Rev2d5 5 2" xfId="15470"/>
    <cellStyle name="___P58 King Process UPH=100 Rev.A  10-15_P58B PVT  Engineering Preparation_Q37 Budget UPH120_2line Rev2d5 6" xfId="15471"/>
    <cellStyle name="___P58 King Process UPH=100 Rev.A  10-15_P58B PVT  Engineering Preparation_Q37 Budget UPH120_2line Rev2d5 6 2" xfId="15472"/>
    <cellStyle name="___P58 King Process UPH=100 Rev.A  10-15_P58B PVT  Engineering Preparation_Q37 Budget UPH120_2line Rev2d5 7" xfId="15473"/>
    <cellStyle name="___P58 King Process UPH=100 Rev.A  10-15_P58B PVT  Engineering Preparation_Q37 Budget UPH120_2line Rev2d5 7 2" xfId="15474"/>
    <cellStyle name="___P58 King Process UPH=100 Rev.A  10-15_P58B PVT  Engineering Preparation_Q37 Budget UPH120_2line Rev2d5 8" xfId="15475"/>
    <cellStyle name="___P58 King Process UPH=100 Rev.A  10-15_P58B PVT  Engineering Preparation_Q37 Budget UPH120_2line Rev2d5 8 2" xfId="15476"/>
    <cellStyle name="___P58 King Process UPH=100 Rev.A  10-15_P58B PVT  Engineering Preparation_Q37 Budget UPH120_2line Rev2d5 9" xfId="15477"/>
    <cellStyle name="___P58 King Process UPH=100 Rev.A  10-15_P58B_UPH50Equipmentnewline" xfId="15478"/>
    <cellStyle name="___P58 King Process UPH=100 Rev.A  10-15_P58B_UPH50Equipmentnewline 2" xfId="15479"/>
    <cellStyle name="___P58 King Process UPH=100 Rev.A  10-15_P58B_UPH50Equipmentnewline 2 2" xfId="15480"/>
    <cellStyle name="___P58 King Process UPH=100 Rev.A  10-15_P58B_UPH50Equipmentnewline 3" xfId="15481"/>
    <cellStyle name="___P58 King Process UPH=100 Rev.A  10-15_P58B_UPH50Equipmentnewline 3 2" xfId="15482"/>
    <cellStyle name="___P58 King Process UPH=100 Rev.A  10-15_P58B_UPH50Equipmentnewline 4" xfId="15483"/>
    <cellStyle name="___P58 King Process UPH=100 Rev.A  10-15_P58B_UPH50Equipmentnewline 4 2" xfId="15484"/>
    <cellStyle name="___P58 King Process UPH=100 Rev.A  10-15_P58B_UPH50Equipmentnewline 5" xfId="15485"/>
    <cellStyle name="___P58 King Process UPH=100 Rev.A  10-15_P58B_UPH50Equipmentnewline 5 2" xfId="15486"/>
    <cellStyle name="___P58 King Process UPH=100 Rev.A  10-15_P58B_UPH50Equipmentnewline 6" xfId="15487"/>
    <cellStyle name="___P58 King Process UPH=100 Rev.A  10-15_P58B_UPH50Equipmentnewline 6 2" xfId="15488"/>
    <cellStyle name="___P58 King Process UPH=100 Rev.A  10-15_P58B_UPH50Equipmentnewline 7" xfId="15489"/>
    <cellStyle name="___P58 King Process UPH=100 Rev.A  10-15_P58B_UPH50Equipmentnewline 7 2" xfId="15490"/>
    <cellStyle name="___P58 King Process UPH=100 Rev.A  10-15_P58B_UPH50Equipmentnewline 8" xfId="15491"/>
    <cellStyle name="___P58 King Process UPH=100 Rev.A  10-15_P58B_UPH50Equipmentnewline 8 2" xfId="15492"/>
    <cellStyle name="___P58 King Process UPH=100 Rev.A  10-15_P58B_UPH50Equipmentnewline 9" xfId="15493"/>
    <cellStyle name="___P58 King Process UPH=100 Rev.A  10-15_P58B_UPH50Equipmentnewline_LH Q22 work book " xfId="15494"/>
    <cellStyle name="___P58 King Process UPH=100 Rev.A  10-15_P58B_UPH50Equipmentnewline_LH Q22 work book  2" xfId="15495"/>
    <cellStyle name="___P58 King Process UPH=100 Rev.A  10-15_P58B_UPH50Equipmentnewline_LH Q22 work book  2 2" xfId="15496"/>
    <cellStyle name="___P58 King Process UPH=100 Rev.A  10-15_P58B_UPH50Equipmentnewline_LH Q22 work book  3" xfId="15497"/>
    <cellStyle name="___P58 King Process UPH=100 Rev.A  10-15_P58B_UPH50Equipmentnewline_LH Q22 work book  3 2" xfId="15498"/>
    <cellStyle name="___P58 King Process UPH=100 Rev.A  10-15_P58B_UPH50Equipmentnewline_LH Q22 work book  4" xfId="15499"/>
    <cellStyle name="___P58 King Process UPH=100 Rev.A  10-15_P58B_UPH50Equipmentnewline_LH Q22 work book  4 2" xfId="15500"/>
    <cellStyle name="___P58 King Process UPH=100 Rev.A  10-15_P58B_UPH50Equipmentnewline_LH Q22 work book  5" xfId="15501"/>
    <cellStyle name="___P58 King Process UPH=100 Rev.A  10-15_P58B_UPH50Equipmentnewline_LH Q22 work book  5 2" xfId="15502"/>
    <cellStyle name="___P58 King Process UPH=100 Rev.A  10-15_P58B_UPH50Equipmentnewline_LH Q22 work book  6" xfId="15503"/>
    <cellStyle name="___P58 King Process UPH=100 Rev.A  10-15_P58B_UPH50Equipmentnewline_LH Q22 work book  6 2" xfId="15504"/>
    <cellStyle name="___P58 King Process UPH=100 Rev.A  10-15_P58B_UPH50Equipmentnewline_LH Q22 work book  7" xfId="15505"/>
    <cellStyle name="___P58 King Process UPH=100 Rev.A  10-15_P58B_UPH50Equipmentnewline_LH Q22 work book  7 2" xfId="15506"/>
    <cellStyle name="___P58 King Process UPH=100 Rev.A  10-15_P58B_UPH50Equipmentnewline_LH Q22 work book  8" xfId="15507"/>
    <cellStyle name="___P58 King Process UPH=100 Rev.A  10-15_P58B_UPH50Equipmentnewline_LH Q22 work book  8 2" xfId="15508"/>
    <cellStyle name="___P58 King Process UPH=100 Rev.A  10-15_P58B_UPH50Equipmentnewline_LH Q22 work book  9" xfId="15509"/>
    <cellStyle name="___P58 King Process UPH=100 Rev.A  10-15_P58B_UPH50Equipmentnewline_LH Q77 Readiness v1.4.8" xfId="15510"/>
    <cellStyle name="___P58 King Process UPH=100 Rev.A  10-15_P58B_UPH50Equipmentnewline_LH Q77 Readiness v1.4.8 2" xfId="15511"/>
    <cellStyle name="___P58 King Process UPH=100 Rev.A  10-15_P58B_UPH50Equipmentnewline_LH Q77 Readiness v1.4.8 2 2" xfId="15512"/>
    <cellStyle name="___P58 King Process UPH=100 Rev.A  10-15_P58B_UPH50Equipmentnewline_LH Q77 Readiness v1.4.8 3" xfId="15513"/>
    <cellStyle name="___P58 King Process UPH=100 Rev.A  10-15_P58B_UPH50Equipmentnewline_LH Q77 Readiness v1.4.8 3 2" xfId="15514"/>
    <cellStyle name="___P58 King Process UPH=100 Rev.A  10-15_P58B_UPH50Equipmentnewline_LH Q77 Readiness v1.4.8 4" xfId="15515"/>
    <cellStyle name="___P58 King Process UPH=100 Rev.A  10-15_P58B_UPH50Equipmentnewline_LH Q77 Readiness v1.4.8 4 2" xfId="15516"/>
    <cellStyle name="___P58 King Process UPH=100 Rev.A  10-15_P58B_UPH50Equipmentnewline_LH Q77 Readiness v1.4.8 5" xfId="15517"/>
    <cellStyle name="___P58 King Process UPH=100 Rev.A  10-15_P58B_UPH50Equipmentnewline_LH Q77 Readiness v1.4.8 5 2" xfId="15518"/>
    <cellStyle name="___P58 King Process UPH=100 Rev.A  10-15_P58B_UPH50Equipmentnewline_LH Q77 Readiness v1.4.8 6" xfId="15519"/>
    <cellStyle name="___P58 King Process UPH=100 Rev.A  10-15_P58B_UPH50Equipmentnewline_LH Q77 Readiness v1.4.8 6 2" xfId="15520"/>
    <cellStyle name="___P58 King Process UPH=100 Rev.A  10-15_P58B_UPH50Equipmentnewline_LH Q77 Readiness v1.4.8 7" xfId="15521"/>
    <cellStyle name="___P58 King Process UPH=100 Rev.A  10-15_P58B_UPH50Equipmentnewline_LH Q77 Readiness v1.4.8 7 2" xfId="15522"/>
    <cellStyle name="___P58 King Process UPH=100 Rev.A  10-15_P58B_UPH50Equipmentnewline_LH Q77 Readiness v1.4.8 8" xfId="15523"/>
    <cellStyle name="___P58 King Process UPH=100 Rev.A  10-15_P58B_UPH50Equipmentnewline_LH Q77 Readiness v1.4.8 8 2" xfId="15524"/>
    <cellStyle name="___P58 King Process UPH=100 Rev.A  10-15_P58B_UPH50Equipmentnewline_LH Q77 Readiness v1.4.8 9" xfId="15525"/>
    <cellStyle name="___P58 King Process UPH=100 Rev.A  10-15_P58B_UPH50Equipmentnewline_Q37 Budget UPH120_2line Rev1d9" xfId="15526"/>
    <cellStyle name="___P58 King Process UPH=100 Rev.A  10-15_P58B_UPH50Equipmentnewline_Q37 Budget UPH120_2line Rev1d9 2" xfId="15527"/>
    <cellStyle name="___P58 King Process UPH=100 Rev.A  10-15_P58B_UPH50Equipmentnewline_Q37 Budget UPH120_2line Rev1d9 2 2" xfId="15528"/>
    <cellStyle name="___P58 King Process UPH=100 Rev.A  10-15_P58B_UPH50Equipmentnewline_Q37 Budget UPH120_2line Rev1d9 3" xfId="15529"/>
    <cellStyle name="___P58 King Process UPH=100 Rev.A  10-15_P58B_UPH50Equipmentnewline_Q37 Budget UPH120_2line Rev1d9 3 2" xfId="15530"/>
    <cellStyle name="___P58 King Process UPH=100 Rev.A  10-15_P58B_UPH50Equipmentnewline_Q37 Budget UPH120_2line Rev1d9 4" xfId="15531"/>
    <cellStyle name="___P58 King Process UPH=100 Rev.A  10-15_P58B_UPH50Equipmentnewline_Q37 Budget UPH120_2line Rev1d9 4 2" xfId="15532"/>
    <cellStyle name="___P58 King Process UPH=100 Rev.A  10-15_P58B_UPH50Equipmentnewline_Q37 Budget UPH120_2line Rev1d9 5" xfId="15533"/>
    <cellStyle name="___P58 King Process UPH=100 Rev.A  10-15_P58B_UPH50Equipmentnewline_Q37 Budget UPH120_2line Rev1d9 5 2" xfId="15534"/>
    <cellStyle name="___P58 King Process UPH=100 Rev.A  10-15_P58B_UPH50Equipmentnewline_Q37 Budget UPH120_2line Rev1d9 6" xfId="15535"/>
    <cellStyle name="___P58 King Process UPH=100 Rev.A  10-15_P58B_UPH50Equipmentnewline_Q37 Budget UPH120_2line Rev1d9 6 2" xfId="15536"/>
    <cellStyle name="___P58 King Process UPH=100 Rev.A  10-15_P58B_UPH50Equipmentnewline_Q37 Budget UPH120_2line Rev1d9 7" xfId="15537"/>
    <cellStyle name="___P58 King Process UPH=100 Rev.A  10-15_P58B_UPH50Equipmentnewline_Q37 Budget UPH120_2line Rev1d9 7 2" xfId="15538"/>
    <cellStyle name="___P58 King Process UPH=100 Rev.A  10-15_P58B_UPH50Equipmentnewline_Q37 Budget UPH120_2line Rev1d9 8" xfId="15539"/>
    <cellStyle name="___P58 King Process UPH=100 Rev.A  10-15_P58B_UPH50Equipmentnewline_Q37 Budget UPH120_2line Rev1d9 8 2" xfId="15540"/>
    <cellStyle name="___P58 King Process UPH=100 Rev.A  10-15_P58B_UPH50Equipmentnewline_Q37 Budget UPH120_2line Rev1d9 9" xfId="15541"/>
    <cellStyle name="___P58 King Process UPH=100 Rev.A  10-15_P58B_UPH50Equipmentnewline_Q37 Budget UPH120_2line Rev1d9_LH Q22 work book " xfId="15542"/>
    <cellStyle name="___P58 King Process UPH=100 Rev.A  10-15_P58B_UPH50Equipmentnewline_Q37 Budget UPH120_2line Rev1d9_LH Q22 work book  2" xfId="15543"/>
    <cellStyle name="___P58 King Process UPH=100 Rev.A  10-15_P58B_UPH50Equipmentnewline_Q37 Budget UPH120_2line Rev1d9_LH Q22 work book  2 2" xfId="15544"/>
    <cellStyle name="___P58 King Process UPH=100 Rev.A  10-15_P58B_UPH50Equipmentnewline_Q37 Budget UPH120_2line Rev1d9_LH Q22 work book  3" xfId="15545"/>
    <cellStyle name="___P58 King Process UPH=100 Rev.A  10-15_P58B_UPH50Equipmentnewline_Q37 Budget UPH120_2line Rev1d9_LH Q22 work book  3 2" xfId="15546"/>
    <cellStyle name="___P58 King Process UPH=100 Rev.A  10-15_P58B_UPH50Equipmentnewline_Q37 Budget UPH120_2line Rev1d9_LH Q22 work book  4" xfId="15547"/>
    <cellStyle name="___P58 King Process UPH=100 Rev.A  10-15_P58B_UPH50Equipmentnewline_Q37 Budget UPH120_2line Rev1d9_LH Q22 work book  4 2" xfId="15548"/>
    <cellStyle name="___P58 King Process UPH=100 Rev.A  10-15_P58B_UPH50Equipmentnewline_Q37 Budget UPH120_2line Rev1d9_LH Q22 work book  5" xfId="15549"/>
    <cellStyle name="___P58 King Process UPH=100 Rev.A  10-15_P58B_UPH50Equipmentnewline_Q37 Budget UPH120_2line Rev1d9_LH Q22 work book  5 2" xfId="15550"/>
    <cellStyle name="___P58 King Process UPH=100 Rev.A  10-15_P58B_UPH50Equipmentnewline_Q37 Budget UPH120_2line Rev1d9_LH Q22 work book  6" xfId="15551"/>
    <cellStyle name="___P58 King Process UPH=100 Rev.A  10-15_P58B_UPH50Equipmentnewline_Q37 Budget UPH120_2line Rev1d9_LH Q22 work book  6 2" xfId="15552"/>
    <cellStyle name="___P58 King Process UPH=100 Rev.A  10-15_P58B_UPH50Equipmentnewline_Q37 Budget UPH120_2line Rev1d9_LH Q22 work book  7" xfId="15553"/>
    <cellStyle name="___P58 King Process UPH=100 Rev.A  10-15_P58B_UPH50Equipmentnewline_Q37 Budget UPH120_2line Rev1d9_LH Q22 work book  7 2" xfId="15554"/>
    <cellStyle name="___P58 King Process UPH=100 Rev.A  10-15_P58B_UPH50Equipmentnewline_Q37 Budget UPH120_2line Rev1d9_LH Q22 work book  8" xfId="15555"/>
    <cellStyle name="___P58 King Process UPH=100 Rev.A  10-15_P58B_UPH50Equipmentnewline_Q37 Budget UPH120_2line Rev1d9_LH Q22 work book  8 2" xfId="15556"/>
    <cellStyle name="___P58 King Process UPH=100 Rev.A  10-15_P58B_UPH50Equipmentnewline_Q37 Budget UPH120_2line Rev1d9_LH Q22 work book  9" xfId="15557"/>
    <cellStyle name="___P58 King Process UPH=100 Rev.A  10-15_P58B_UPH50Equipmentnewline_Q37 Budget UPH120_2line Rev1d9_LH Q77 Readiness v1.4.8" xfId="15558"/>
    <cellStyle name="___P58 King Process UPH=100 Rev.A  10-15_P58B_UPH50Equipmentnewline_Q37 Budget UPH120_2line Rev1d9_LH Q77 Readiness v1.4.8 2" xfId="15559"/>
    <cellStyle name="___P58 King Process UPH=100 Rev.A  10-15_P58B_UPH50Equipmentnewline_Q37 Budget UPH120_2line Rev1d9_LH Q77 Readiness v1.4.8 2 2" xfId="15560"/>
    <cellStyle name="___P58 King Process UPH=100 Rev.A  10-15_P58B_UPH50Equipmentnewline_Q37 Budget UPH120_2line Rev1d9_LH Q77 Readiness v1.4.8 3" xfId="15561"/>
    <cellStyle name="___P58 King Process UPH=100 Rev.A  10-15_P58B_UPH50Equipmentnewline_Q37 Budget UPH120_2line Rev1d9_LH Q77 Readiness v1.4.8 3 2" xfId="15562"/>
    <cellStyle name="___P58 King Process UPH=100 Rev.A  10-15_P58B_UPH50Equipmentnewline_Q37 Budget UPH120_2line Rev1d9_LH Q77 Readiness v1.4.8 4" xfId="15563"/>
    <cellStyle name="___P58 King Process UPH=100 Rev.A  10-15_P58B_UPH50Equipmentnewline_Q37 Budget UPH120_2line Rev1d9_LH Q77 Readiness v1.4.8 4 2" xfId="15564"/>
    <cellStyle name="___P58 King Process UPH=100 Rev.A  10-15_P58B_UPH50Equipmentnewline_Q37 Budget UPH120_2line Rev1d9_LH Q77 Readiness v1.4.8 5" xfId="15565"/>
    <cellStyle name="___P58 King Process UPH=100 Rev.A  10-15_P58B_UPH50Equipmentnewline_Q37 Budget UPH120_2line Rev1d9_LH Q77 Readiness v1.4.8 5 2" xfId="15566"/>
    <cellStyle name="___P58 King Process UPH=100 Rev.A  10-15_P58B_UPH50Equipmentnewline_Q37 Budget UPH120_2line Rev1d9_LH Q77 Readiness v1.4.8 6" xfId="15567"/>
    <cellStyle name="___P58 King Process UPH=100 Rev.A  10-15_P58B_UPH50Equipmentnewline_Q37 Budget UPH120_2line Rev1d9_LH Q77 Readiness v1.4.8 6 2" xfId="15568"/>
    <cellStyle name="___P58 King Process UPH=100 Rev.A  10-15_P58B_UPH50Equipmentnewline_Q37 Budget UPH120_2line Rev1d9_LH Q77 Readiness v1.4.8 7" xfId="15569"/>
    <cellStyle name="___P58 King Process UPH=100 Rev.A  10-15_P58B_UPH50Equipmentnewline_Q37 Budget UPH120_2line Rev1d9_LH Q77 Readiness v1.4.8 7 2" xfId="15570"/>
    <cellStyle name="___P58 King Process UPH=100 Rev.A  10-15_P58B_UPH50Equipmentnewline_Q37 Budget UPH120_2line Rev1d9_LH Q77 Readiness v1.4.8 8" xfId="15571"/>
    <cellStyle name="___P58 King Process UPH=100 Rev.A  10-15_P58B_UPH50Equipmentnewline_Q37 Budget UPH120_2line Rev1d9_LH Q77 Readiness v1.4.8 8 2" xfId="15572"/>
    <cellStyle name="___P58 King Process UPH=100 Rev.A  10-15_P58B_UPH50Equipmentnewline_Q37 Budget UPH120_2line Rev1d9_LH Q77 Readiness v1.4.8 9" xfId="15573"/>
    <cellStyle name="___P58 King Process UPH=100 Rev.A  10-15_P58B_UPH50Equipmentnewline_Q37 Budget UPH120_2line Rev2d3" xfId="15574"/>
    <cellStyle name="___P58 King Process UPH=100 Rev.A  10-15_P58B_UPH50Equipmentnewline_Q37 Budget UPH120_2line Rev2d3 2" xfId="15575"/>
    <cellStyle name="___P58 King Process UPH=100 Rev.A  10-15_P58B_UPH50Equipmentnewline_Q37 Budget UPH120_2line Rev2d3 2 2" xfId="15576"/>
    <cellStyle name="___P58 King Process UPH=100 Rev.A  10-15_P58B_UPH50Equipmentnewline_Q37 Budget UPH120_2line Rev2d3 3" xfId="15577"/>
    <cellStyle name="___P58 King Process UPH=100 Rev.A  10-15_P58B_UPH50Equipmentnewline_Q37 Budget UPH120_2line Rev2d3 3 2" xfId="15578"/>
    <cellStyle name="___P58 King Process UPH=100 Rev.A  10-15_P58B_UPH50Equipmentnewline_Q37 Budget UPH120_2line Rev2d3 4" xfId="15579"/>
    <cellStyle name="___P58 King Process UPH=100 Rev.A  10-15_P58B_UPH50Equipmentnewline_Q37 Budget UPH120_2line Rev2d3 4 2" xfId="15580"/>
    <cellStyle name="___P58 King Process UPH=100 Rev.A  10-15_P58B_UPH50Equipmentnewline_Q37 Budget UPH120_2line Rev2d3 5" xfId="15581"/>
    <cellStyle name="___P58 King Process UPH=100 Rev.A  10-15_P58B_UPH50Equipmentnewline_Q37 Budget UPH120_2line Rev2d3 5 2" xfId="15582"/>
    <cellStyle name="___P58 King Process UPH=100 Rev.A  10-15_P58B_UPH50Equipmentnewline_Q37 Budget UPH120_2line Rev2d3 6" xfId="15583"/>
    <cellStyle name="___P58 King Process UPH=100 Rev.A  10-15_P58B_UPH50Equipmentnewline_Q37 Budget UPH120_2line Rev2d3 6 2" xfId="15584"/>
    <cellStyle name="___P58 King Process UPH=100 Rev.A  10-15_P58B_UPH50Equipmentnewline_Q37 Budget UPH120_2line Rev2d3 7" xfId="15585"/>
    <cellStyle name="___P58 King Process UPH=100 Rev.A  10-15_P58B_UPH50Equipmentnewline_Q37 Budget UPH120_2line Rev2d3 7 2" xfId="15586"/>
    <cellStyle name="___P58 King Process UPH=100 Rev.A  10-15_P58B_UPH50Equipmentnewline_Q37 Budget UPH120_2line Rev2d3 8" xfId="15587"/>
    <cellStyle name="___P58 King Process UPH=100 Rev.A  10-15_P58B_UPH50Equipmentnewline_Q37 Budget UPH120_2line Rev2d3 8 2" xfId="15588"/>
    <cellStyle name="___P58 King Process UPH=100 Rev.A  10-15_P58B_UPH50Equipmentnewline_Q37 Budget UPH120_2line Rev2d3 9" xfId="15589"/>
    <cellStyle name="___P58 King Process UPH=100 Rev.A  10-15_P58B_UPH50Equipmentnewline_Q37 Budget UPH120_2line Rev2d5" xfId="15590"/>
    <cellStyle name="___P58 King Process UPH=100 Rev.A  10-15_P58B_UPH50Equipmentnewline_Q37 Budget UPH120_2line Rev2d5 2" xfId="15591"/>
    <cellStyle name="___P58 King Process UPH=100 Rev.A  10-15_P58B_UPH50Equipmentnewline_Q37 Budget UPH120_2line Rev2d5 2 2" xfId="15592"/>
    <cellStyle name="___P58 King Process UPH=100 Rev.A  10-15_P58B_UPH50Equipmentnewline_Q37 Budget UPH120_2line Rev2d5 3" xfId="15593"/>
    <cellStyle name="___P58 King Process UPH=100 Rev.A  10-15_P58B_UPH50Equipmentnewline_Q37 Budget UPH120_2line Rev2d5 3 2" xfId="15594"/>
    <cellStyle name="___P58 King Process UPH=100 Rev.A  10-15_P58B_UPH50Equipmentnewline_Q37 Budget UPH120_2line Rev2d5 4" xfId="15595"/>
    <cellStyle name="___P58 King Process UPH=100 Rev.A  10-15_P58B_UPH50Equipmentnewline_Q37 Budget UPH120_2line Rev2d5 4 2" xfId="15596"/>
    <cellStyle name="___P58 King Process UPH=100 Rev.A  10-15_P58B_UPH50Equipmentnewline_Q37 Budget UPH120_2line Rev2d5 5" xfId="15597"/>
    <cellStyle name="___P58 King Process UPH=100 Rev.A  10-15_P58B_UPH50Equipmentnewline_Q37 Budget UPH120_2line Rev2d5 5 2" xfId="15598"/>
    <cellStyle name="___P58 King Process UPH=100 Rev.A  10-15_P58B_UPH50Equipmentnewline_Q37 Budget UPH120_2line Rev2d5 6" xfId="15599"/>
    <cellStyle name="___P58 King Process UPH=100 Rev.A  10-15_P58B_UPH50Equipmentnewline_Q37 Budget UPH120_2line Rev2d5 6 2" xfId="15600"/>
    <cellStyle name="___P58 King Process UPH=100 Rev.A  10-15_P58B_UPH50Equipmentnewline_Q37 Budget UPH120_2line Rev2d5 7" xfId="15601"/>
    <cellStyle name="___P58 King Process UPH=100 Rev.A  10-15_P58B_UPH50Equipmentnewline_Q37 Budget UPH120_2line Rev2d5 7 2" xfId="15602"/>
    <cellStyle name="___P58 King Process UPH=100 Rev.A  10-15_P58B_UPH50Equipmentnewline_Q37 Budget UPH120_2line Rev2d5 8" xfId="15603"/>
    <cellStyle name="___P58 King Process UPH=100 Rev.A  10-15_P58B_UPH50Equipmentnewline_Q37 Budget UPH120_2line Rev2d5 8 2" xfId="15604"/>
    <cellStyle name="___P58 King Process UPH=100 Rev.A  10-15_P58B_UPH50Equipmentnewline_Q37 Budget UPH120_2line Rev2d5 9" xfId="15605"/>
    <cellStyle name="___P58 King Process UPH=100 Rev.A  10-15_P58vsP86" xfId="15606"/>
    <cellStyle name="___P58 King Process UPH=100 Rev.A  10-15_P58vsP86 2" xfId="15607"/>
    <cellStyle name="___P58 King Process UPH=100 Rev.A  10-15_P58vsP86 2 2" xfId="15608"/>
    <cellStyle name="___P58 King Process UPH=100 Rev.A  10-15_P58vsP86 3" xfId="15609"/>
    <cellStyle name="___P58 King Process UPH=100 Rev.A  10-15_P58vsP86 3 2" xfId="15610"/>
    <cellStyle name="___P58 King Process UPH=100 Rev.A  10-15_P58vsP86 4" xfId="15611"/>
    <cellStyle name="___P58 King Process UPH=100 Rev.A  10-15_P58vsP86 4 2" xfId="15612"/>
    <cellStyle name="___P58 King Process UPH=100 Rev.A  10-15_P58vsP86 5" xfId="15613"/>
    <cellStyle name="___P58 King Process UPH=100 Rev.A  10-15_P58vsP86 5 2" xfId="15614"/>
    <cellStyle name="___P58 King Process UPH=100 Rev.A  10-15_P58vsP86 6" xfId="15615"/>
    <cellStyle name="___P58 King Process UPH=100 Rev.A  10-15_P58vsP86 6 2" xfId="15616"/>
    <cellStyle name="___P58 King Process UPH=100 Rev.A  10-15_P58vsP86 7" xfId="15617"/>
    <cellStyle name="___P58 King Process UPH=100 Rev.A  10-15_P58vsP86 7 2" xfId="15618"/>
    <cellStyle name="___P58 King Process UPH=100 Rev.A  10-15_P58vsP86 8" xfId="15619"/>
    <cellStyle name="___P58 King Process UPH=100 Rev.A  10-15_P58vsP86 8 2" xfId="15620"/>
    <cellStyle name="___P58 King Process UPH=100 Rev.A  10-15_P58vsP86 9" xfId="15621"/>
    <cellStyle name="___P58 King Process UPH=100 Rev.A  10-15_P58vsP86_LH Q22 work book " xfId="15622"/>
    <cellStyle name="___P58 King Process UPH=100 Rev.A  10-15_P58vsP86_LH Q22 work book  2" xfId="15623"/>
    <cellStyle name="___P58 King Process UPH=100 Rev.A  10-15_P58vsP86_LH Q22 work book  2 2" xfId="15624"/>
    <cellStyle name="___P58 King Process UPH=100 Rev.A  10-15_P58vsP86_LH Q22 work book  3" xfId="15625"/>
    <cellStyle name="___P58 King Process UPH=100 Rev.A  10-15_P58vsP86_LH Q22 work book  3 2" xfId="15626"/>
    <cellStyle name="___P58 King Process UPH=100 Rev.A  10-15_P58vsP86_LH Q22 work book  4" xfId="15627"/>
    <cellStyle name="___P58 King Process UPH=100 Rev.A  10-15_P58vsP86_LH Q22 work book  4 2" xfId="15628"/>
    <cellStyle name="___P58 King Process UPH=100 Rev.A  10-15_P58vsP86_LH Q22 work book  5" xfId="15629"/>
    <cellStyle name="___P58 King Process UPH=100 Rev.A  10-15_P58vsP86_LH Q22 work book  5 2" xfId="15630"/>
    <cellStyle name="___P58 King Process UPH=100 Rev.A  10-15_P58vsP86_LH Q22 work book  6" xfId="15631"/>
    <cellStyle name="___P58 King Process UPH=100 Rev.A  10-15_P58vsP86_LH Q22 work book  6 2" xfId="15632"/>
    <cellStyle name="___P58 King Process UPH=100 Rev.A  10-15_P58vsP86_LH Q22 work book  7" xfId="15633"/>
    <cellStyle name="___P58 King Process UPH=100 Rev.A  10-15_P58vsP86_LH Q22 work book  7 2" xfId="15634"/>
    <cellStyle name="___P58 King Process UPH=100 Rev.A  10-15_P58vsP86_LH Q22 work book  8" xfId="15635"/>
    <cellStyle name="___P58 King Process UPH=100 Rev.A  10-15_P58vsP86_LH Q22 work book  8 2" xfId="15636"/>
    <cellStyle name="___P58 King Process UPH=100 Rev.A  10-15_P58vsP86_LH Q22 work book  9" xfId="15637"/>
    <cellStyle name="___P58 King Process UPH=100 Rev.A  10-15_P58vsP86_LH Q77 Readiness v1.4.8" xfId="15638"/>
    <cellStyle name="___P58 King Process UPH=100 Rev.A  10-15_P58vsP86_LH Q77 Readiness v1.4.8 2" xfId="15639"/>
    <cellStyle name="___P58 King Process UPH=100 Rev.A  10-15_P58vsP86_LH Q77 Readiness v1.4.8 2 2" xfId="15640"/>
    <cellStyle name="___P58 King Process UPH=100 Rev.A  10-15_P58vsP86_LH Q77 Readiness v1.4.8 3" xfId="15641"/>
    <cellStyle name="___P58 King Process UPH=100 Rev.A  10-15_P58vsP86_LH Q77 Readiness v1.4.8 3 2" xfId="15642"/>
    <cellStyle name="___P58 King Process UPH=100 Rev.A  10-15_P58vsP86_LH Q77 Readiness v1.4.8 4" xfId="15643"/>
    <cellStyle name="___P58 King Process UPH=100 Rev.A  10-15_P58vsP86_LH Q77 Readiness v1.4.8 4 2" xfId="15644"/>
    <cellStyle name="___P58 King Process UPH=100 Rev.A  10-15_P58vsP86_LH Q77 Readiness v1.4.8 5" xfId="15645"/>
    <cellStyle name="___P58 King Process UPH=100 Rev.A  10-15_P58vsP86_LH Q77 Readiness v1.4.8 5 2" xfId="15646"/>
    <cellStyle name="___P58 King Process UPH=100 Rev.A  10-15_P58vsP86_LH Q77 Readiness v1.4.8 6" xfId="15647"/>
    <cellStyle name="___P58 King Process UPH=100 Rev.A  10-15_P58vsP86_LH Q77 Readiness v1.4.8 6 2" xfId="15648"/>
    <cellStyle name="___P58 King Process UPH=100 Rev.A  10-15_P58vsP86_LH Q77 Readiness v1.4.8 7" xfId="15649"/>
    <cellStyle name="___P58 King Process UPH=100 Rev.A  10-15_P58vsP86_LH Q77 Readiness v1.4.8 7 2" xfId="15650"/>
    <cellStyle name="___P58 King Process UPH=100 Rev.A  10-15_P58vsP86_LH Q77 Readiness v1.4.8 8" xfId="15651"/>
    <cellStyle name="___P58 King Process UPH=100 Rev.A  10-15_P58vsP86_LH Q77 Readiness v1.4.8 8 2" xfId="15652"/>
    <cellStyle name="___P58 King Process UPH=100 Rev.A  10-15_P58vsP86_LH Q77 Readiness v1.4.8 9" xfId="15653"/>
    <cellStyle name="___P58 King Process UPH=100 Rev.A  10-15_P58vsP86_Q37 Budget UPH120_2line Rev1d9" xfId="15654"/>
    <cellStyle name="___P58 King Process UPH=100 Rev.A  10-15_P58vsP86_Q37 Budget UPH120_2line Rev1d9 2" xfId="15655"/>
    <cellStyle name="___P58 King Process UPH=100 Rev.A  10-15_P58vsP86_Q37 Budget UPH120_2line Rev1d9 2 2" xfId="15656"/>
    <cellStyle name="___P58 King Process UPH=100 Rev.A  10-15_P58vsP86_Q37 Budget UPH120_2line Rev1d9 3" xfId="15657"/>
    <cellStyle name="___P58 King Process UPH=100 Rev.A  10-15_P58vsP86_Q37 Budget UPH120_2line Rev1d9 3 2" xfId="15658"/>
    <cellStyle name="___P58 King Process UPH=100 Rev.A  10-15_P58vsP86_Q37 Budget UPH120_2line Rev1d9 4" xfId="15659"/>
    <cellStyle name="___P58 King Process UPH=100 Rev.A  10-15_P58vsP86_Q37 Budget UPH120_2line Rev1d9 4 2" xfId="15660"/>
    <cellStyle name="___P58 King Process UPH=100 Rev.A  10-15_P58vsP86_Q37 Budget UPH120_2line Rev1d9 5" xfId="15661"/>
    <cellStyle name="___P58 King Process UPH=100 Rev.A  10-15_P58vsP86_Q37 Budget UPH120_2line Rev1d9 5 2" xfId="15662"/>
    <cellStyle name="___P58 King Process UPH=100 Rev.A  10-15_P58vsP86_Q37 Budget UPH120_2line Rev1d9 6" xfId="15663"/>
    <cellStyle name="___P58 King Process UPH=100 Rev.A  10-15_P58vsP86_Q37 Budget UPH120_2line Rev1d9 6 2" xfId="15664"/>
    <cellStyle name="___P58 King Process UPH=100 Rev.A  10-15_P58vsP86_Q37 Budget UPH120_2line Rev1d9 7" xfId="15665"/>
    <cellStyle name="___P58 King Process UPH=100 Rev.A  10-15_P58vsP86_Q37 Budget UPH120_2line Rev1d9 7 2" xfId="15666"/>
    <cellStyle name="___P58 King Process UPH=100 Rev.A  10-15_P58vsP86_Q37 Budget UPH120_2line Rev1d9 8" xfId="15667"/>
    <cellStyle name="___P58 King Process UPH=100 Rev.A  10-15_P58vsP86_Q37 Budget UPH120_2line Rev1d9 8 2" xfId="15668"/>
    <cellStyle name="___P58 King Process UPH=100 Rev.A  10-15_P58vsP86_Q37 Budget UPH120_2line Rev1d9 9" xfId="15669"/>
    <cellStyle name="___P58 King Process UPH=100 Rev.A  10-15_P58vsP86_Q37 Budget UPH120_2line Rev1d9_LH Q22 work book " xfId="15670"/>
    <cellStyle name="___P58 King Process UPH=100 Rev.A  10-15_P58vsP86_Q37 Budget UPH120_2line Rev1d9_LH Q22 work book  2" xfId="15671"/>
    <cellStyle name="___P58 King Process UPH=100 Rev.A  10-15_P58vsP86_Q37 Budget UPH120_2line Rev1d9_LH Q22 work book  2 2" xfId="15672"/>
    <cellStyle name="___P58 King Process UPH=100 Rev.A  10-15_P58vsP86_Q37 Budget UPH120_2line Rev1d9_LH Q22 work book  3" xfId="15673"/>
    <cellStyle name="___P58 King Process UPH=100 Rev.A  10-15_P58vsP86_Q37 Budget UPH120_2line Rev1d9_LH Q22 work book  3 2" xfId="15674"/>
    <cellStyle name="___P58 King Process UPH=100 Rev.A  10-15_P58vsP86_Q37 Budget UPH120_2line Rev1d9_LH Q22 work book  4" xfId="15675"/>
    <cellStyle name="___P58 King Process UPH=100 Rev.A  10-15_P58vsP86_Q37 Budget UPH120_2line Rev1d9_LH Q22 work book  4 2" xfId="15676"/>
    <cellStyle name="___P58 King Process UPH=100 Rev.A  10-15_P58vsP86_Q37 Budget UPH120_2line Rev1d9_LH Q22 work book  5" xfId="15677"/>
    <cellStyle name="___P58 King Process UPH=100 Rev.A  10-15_P58vsP86_Q37 Budget UPH120_2line Rev1d9_LH Q22 work book  5 2" xfId="15678"/>
    <cellStyle name="___P58 King Process UPH=100 Rev.A  10-15_P58vsP86_Q37 Budget UPH120_2line Rev1d9_LH Q22 work book  6" xfId="15679"/>
    <cellStyle name="___P58 King Process UPH=100 Rev.A  10-15_P58vsP86_Q37 Budget UPH120_2line Rev1d9_LH Q22 work book  6 2" xfId="15680"/>
    <cellStyle name="___P58 King Process UPH=100 Rev.A  10-15_P58vsP86_Q37 Budget UPH120_2line Rev1d9_LH Q22 work book  7" xfId="15681"/>
    <cellStyle name="___P58 King Process UPH=100 Rev.A  10-15_P58vsP86_Q37 Budget UPH120_2line Rev1d9_LH Q22 work book  7 2" xfId="15682"/>
    <cellStyle name="___P58 King Process UPH=100 Rev.A  10-15_P58vsP86_Q37 Budget UPH120_2line Rev1d9_LH Q22 work book  8" xfId="15683"/>
    <cellStyle name="___P58 King Process UPH=100 Rev.A  10-15_P58vsP86_Q37 Budget UPH120_2line Rev1d9_LH Q22 work book  8 2" xfId="15684"/>
    <cellStyle name="___P58 King Process UPH=100 Rev.A  10-15_P58vsP86_Q37 Budget UPH120_2line Rev1d9_LH Q22 work book  9" xfId="15685"/>
    <cellStyle name="___P58 King Process UPH=100 Rev.A  10-15_P58vsP86_Q37 Budget UPH120_2line Rev1d9_LH Q77 Readiness v1.4.8" xfId="15686"/>
    <cellStyle name="___P58 King Process UPH=100 Rev.A  10-15_P58vsP86_Q37 Budget UPH120_2line Rev1d9_LH Q77 Readiness v1.4.8 2" xfId="15687"/>
    <cellStyle name="___P58 King Process UPH=100 Rev.A  10-15_P58vsP86_Q37 Budget UPH120_2line Rev1d9_LH Q77 Readiness v1.4.8 2 2" xfId="15688"/>
    <cellStyle name="___P58 King Process UPH=100 Rev.A  10-15_P58vsP86_Q37 Budget UPH120_2line Rev1d9_LH Q77 Readiness v1.4.8 3" xfId="15689"/>
    <cellStyle name="___P58 King Process UPH=100 Rev.A  10-15_P58vsP86_Q37 Budget UPH120_2line Rev1d9_LH Q77 Readiness v1.4.8 3 2" xfId="15690"/>
    <cellStyle name="___P58 King Process UPH=100 Rev.A  10-15_P58vsP86_Q37 Budget UPH120_2line Rev1d9_LH Q77 Readiness v1.4.8 4" xfId="15691"/>
    <cellStyle name="___P58 King Process UPH=100 Rev.A  10-15_P58vsP86_Q37 Budget UPH120_2line Rev1d9_LH Q77 Readiness v1.4.8 4 2" xfId="15692"/>
    <cellStyle name="___P58 King Process UPH=100 Rev.A  10-15_P58vsP86_Q37 Budget UPH120_2line Rev1d9_LH Q77 Readiness v1.4.8 5" xfId="15693"/>
    <cellStyle name="___P58 King Process UPH=100 Rev.A  10-15_P58vsP86_Q37 Budget UPH120_2line Rev1d9_LH Q77 Readiness v1.4.8 5 2" xfId="15694"/>
    <cellStyle name="___P58 King Process UPH=100 Rev.A  10-15_P58vsP86_Q37 Budget UPH120_2line Rev1d9_LH Q77 Readiness v1.4.8 6" xfId="15695"/>
    <cellStyle name="___P58 King Process UPH=100 Rev.A  10-15_P58vsP86_Q37 Budget UPH120_2line Rev1d9_LH Q77 Readiness v1.4.8 6 2" xfId="15696"/>
    <cellStyle name="___P58 King Process UPH=100 Rev.A  10-15_P58vsP86_Q37 Budget UPH120_2line Rev1d9_LH Q77 Readiness v1.4.8 7" xfId="15697"/>
    <cellStyle name="___P58 King Process UPH=100 Rev.A  10-15_P58vsP86_Q37 Budget UPH120_2line Rev1d9_LH Q77 Readiness v1.4.8 7 2" xfId="15698"/>
    <cellStyle name="___P58 King Process UPH=100 Rev.A  10-15_P58vsP86_Q37 Budget UPH120_2line Rev1d9_LH Q77 Readiness v1.4.8 8" xfId="15699"/>
    <cellStyle name="___P58 King Process UPH=100 Rev.A  10-15_P58vsP86_Q37 Budget UPH120_2line Rev1d9_LH Q77 Readiness v1.4.8 8 2" xfId="15700"/>
    <cellStyle name="___P58 King Process UPH=100 Rev.A  10-15_P58vsP86_Q37 Budget UPH120_2line Rev1d9_LH Q77 Readiness v1.4.8 9" xfId="15701"/>
    <cellStyle name="___P58 King Process UPH=100 Rev.A  10-15_P58vsP86_Q37 Budget UPH120_2line Rev2d3" xfId="15702"/>
    <cellStyle name="___P58 King Process UPH=100 Rev.A  10-15_P58vsP86_Q37 Budget UPH120_2line Rev2d3 2" xfId="15703"/>
    <cellStyle name="___P58 King Process UPH=100 Rev.A  10-15_P58vsP86_Q37 Budget UPH120_2line Rev2d3 2 2" xfId="15704"/>
    <cellStyle name="___P58 King Process UPH=100 Rev.A  10-15_P58vsP86_Q37 Budget UPH120_2line Rev2d3 3" xfId="15705"/>
    <cellStyle name="___P58 King Process UPH=100 Rev.A  10-15_P58vsP86_Q37 Budget UPH120_2line Rev2d3 3 2" xfId="15706"/>
    <cellStyle name="___P58 King Process UPH=100 Rev.A  10-15_P58vsP86_Q37 Budget UPH120_2line Rev2d3 4" xfId="15707"/>
    <cellStyle name="___P58 King Process UPH=100 Rev.A  10-15_P58vsP86_Q37 Budget UPH120_2line Rev2d3 4 2" xfId="15708"/>
    <cellStyle name="___P58 King Process UPH=100 Rev.A  10-15_P58vsP86_Q37 Budget UPH120_2line Rev2d3 5" xfId="15709"/>
    <cellStyle name="___P58 King Process UPH=100 Rev.A  10-15_P58vsP86_Q37 Budget UPH120_2line Rev2d3 5 2" xfId="15710"/>
    <cellStyle name="___P58 King Process UPH=100 Rev.A  10-15_P58vsP86_Q37 Budget UPH120_2line Rev2d3 6" xfId="15711"/>
    <cellStyle name="___P58 King Process UPH=100 Rev.A  10-15_P58vsP86_Q37 Budget UPH120_2line Rev2d3 6 2" xfId="15712"/>
    <cellStyle name="___P58 King Process UPH=100 Rev.A  10-15_P58vsP86_Q37 Budget UPH120_2line Rev2d3 7" xfId="15713"/>
    <cellStyle name="___P58 King Process UPH=100 Rev.A  10-15_P58vsP86_Q37 Budget UPH120_2line Rev2d3 7 2" xfId="15714"/>
    <cellStyle name="___P58 King Process UPH=100 Rev.A  10-15_P58vsP86_Q37 Budget UPH120_2line Rev2d3 8" xfId="15715"/>
    <cellStyle name="___P58 King Process UPH=100 Rev.A  10-15_P58vsP86_Q37 Budget UPH120_2line Rev2d3 8 2" xfId="15716"/>
    <cellStyle name="___P58 King Process UPH=100 Rev.A  10-15_P58vsP86_Q37 Budget UPH120_2line Rev2d3 9" xfId="15717"/>
    <cellStyle name="___P58 King Process UPH=100 Rev.A  10-15_P58vsP86_Q37 Budget UPH120_2line Rev2d5" xfId="15718"/>
    <cellStyle name="___P58 King Process UPH=100 Rev.A  10-15_P58vsP86_Q37 Budget UPH120_2line Rev2d5 2" xfId="15719"/>
    <cellStyle name="___P58 King Process UPH=100 Rev.A  10-15_P58vsP86_Q37 Budget UPH120_2line Rev2d5 2 2" xfId="15720"/>
    <cellStyle name="___P58 King Process UPH=100 Rev.A  10-15_P58vsP86_Q37 Budget UPH120_2line Rev2d5 3" xfId="15721"/>
    <cellStyle name="___P58 King Process UPH=100 Rev.A  10-15_P58vsP86_Q37 Budget UPH120_2line Rev2d5 3 2" xfId="15722"/>
    <cellStyle name="___P58 King Process UPH=100 Rev.A  10-15_P58vsP86_Q37 Budget UPH120_2line Rev2d5 4" xfId="15723"/>
    <cellStyle name="___P58 King Process UPH=100 Rev.A  10-15_P58vsP86_Q37 Budget UPH120_2line Rev2d5 4 2" xfId="15724"/>
    <cellStyle name="___P58 King Process UPH=100 Rev.A  10-15_P58vsP86_Q37 Budget UPH120_2line Rev2d5 5" xfId="15725"/>
    <cellStyle name="___P58 King Process UPH=100 Rev.A  10-15_P58vsP86_Q37 Budget UPH120_2line Rev2d5 5 2" xfId="15726"/>
    <cellStyle name="___P58 King Process UPH=100 Rev.A  10-15_P58vsP86_Q37 Budget UPH120_2line Rev2d5 6" xfId="15727"/>
    <cellStyle name="___P58 King Process UPH=100 Rev.A  10-15_P58vsP86_Q37 Budget UPH120_2line Rev2d5 6 2" xfId="15728"/>
    <cellStyle name="___P58 King Process UPH=100 Rev.A  10-15_P58vsP86_Q37 Budget UPH120_2line Rev2d5 7" xfId="15729"/>
    <cellStyle name="___P58 King Process UPH=100 Rev.A  10-15_P58vsP86_Q37 Budget UPH120_2line Rev2d5 7 2" xfId="15730"/>
    <cellStyle name="___P58 King Process UPH=100 Rev.A  10-15_P58vsP86_Q37 Budget UPH120_2line Rev2d5 8" xfId="15731"/>
    <cellStyle name="___P58 King Process UPH=100 Rev.A  10-15_P58vsP86_Q37 Budget UPH120_2line Rev2d5 8 2" xfId="15732"/>
    <cellStyle name="___P58 King Process UPH=100 Rev.A  10-15_P58vsP86_Q37 Budget UPH120_2line Rev2d5 9" xfId="15733"/>
    <cellStyle name="___P58 King Process UPH=100 Rev.A  10-15_Q37 Budget UPH120_2line Rev1d9" xfId="15734"/>
    <cellStyle name="___P58 King Process UPH=100 Rev.A  10-15_Q37 Budget UPH120_2line Rev1d9 2" xfId="15735"/>
    <cellStyle name="___P58 King Process UPH=100 Rev.A  10-15_Q37 Budget UPH120_2line Rev1d9 2 2" xfId="15736"/>
    <cellStyle name="___P58 King Process UPH=100 Rev.A  10-15_Q37 Budget UPH120_2line Rev1d9 3" xfId="15737"/>
    <cellStyle name="___P58 King Process UPH=100 Rev.A  10-15_Q37 Budget UPH120_2line Rev1d9 3 2" xfId="15738"/>
    <cellStyle name="___P58 King Process UPH=100 Rev.A  10-15_Q37 Budget UPH120_2line Rev1d9 4" xfId="15739"/>
    <cellStyle name="___P58 King Process UPH=100 Rev.A  10-15_Q37 Budget UPH120_2line Rev1d9 4 2" xfId="15740"/>
    <cellStyle name="___P58 King Process UPH=100 Rev.A  10-15_Q37 Budget UPH120_2line Rev1d9 5" xfId="15741"/>
    <cellStyle name="___P58 King Process UPH=100 Rev.A  10-15_Q37 Budget UPH120_2line Rev1d9 5 2" xfId="15742"/>
    <cellStyle name="___P58 King Process UPH=100 Rev.A  10-15_Q37 Budget UPH120_2line Rev1d9 6" xfId="15743"/>
    <cellStyle name="___P58 King Process UPH=100 Rev.A  10-15_Q37 Budget UPH120_2line Rev1d9 6 2" xfId="15744"/>
    <cellStyle name="___P58 King Process UPH=100 Rev.A  10-15_Q37 Budget UPH120_2line Rev1d9 7" xfId="15745"/>
    <cellStyle name="___P58 King Process UPH=100 Rev.A  10-15_Q37 Budget UPH120_2line Rev1d9 7 2" xfId="15746"/>
    <cellStyle name="___P58 King Process UPH=100 Rev.A  10-15_Q37 Budget UPH120_2line Rev1d9 8" xfId="15747"/>
    <cellStyle name="___P58 King Process UPH=100 Rev.A  10-15_Q37 Budget UPH120_2line Rev1d9 8 2" xfId="15748"/>
    <cellStyle name="___P58 King Process UPH=100 Rev.A  10-15_Q37 Budget UPH120_2line Rev1d9 9" xfId="15749"/>
    <cellStyle name="___P58 King Process UPH=100 Rev.A  10-15_Q37 Budget UPH120_2line Rev1d9_LH Q22 work book " xfId="15750"/>
    <cellStyle name="___P58 King Process UPH=100 Rev.A  10-15_Q37 Budget UPH120_2line Rev1d9_LH Q22 work book  2" xfId="15751"/>
    <cellStyle name="___P58 King Process UPH=100 Rev.A  10-15_Q37 Budget UPH120_2line Rev1d9_LH Q22 work book  2 2" xfId="15752"/>
    <cellStyle name="___P58 King Process UPH=100 Rev.A  10-15_Q37 Budget UPH120_2line Rev1d9_LH Q22 work book  3" xfId="15753"/>
    <cellStyle name="___P58 King Process UPH=100 Rev.A  10-15_Q37 Budget UPH120_2line Rev1d9_LH Q22 work book  3 2" xfId="15754"/>
    <cellStyle name="___P58 King Process UPH=100 Rev.A  10-15_Q37 Budget UPH120_2line Rev1d9_LH Q22 work book  4" xfId="15755"/>
    <cellStyle name="___P58 King Process UPH=100 Rev.A  10-15_Q37 Budget UPH120_2line Rev1d9_LH Q22 work book  4 2" xfId="15756"/>
    <cellStyle name="___P58 King Process UPH=100 Rev.A  10-15_Q37 Budget UPH120_2line Rev1d9_LH Q22 work book  5" xfId="15757"/>
    <cellStyle name="___P58 King Process UPH=100 Rev.A  10-15_Q37 Budget UPH120_2line Rev1d9_LH Q22 work book  5 2" xfId="15758"/>
    <cellStyle name="___P58 King Process UPH=100 Rev.A  10-15_Q37 Budget UPH120_2line Rev1d9_LH Q22 work book  6" xfId="15759"/>
    <cellStyle name="___P58 King Process UPH=100 Rev.A  10-15_Q37 Budget UPH120_2line Rev1d9_LH Q22 work book  6 2" xfId="15760"/>
    <cellStyle name="___P58 King Process UPH=100 Rev.A  10-15_Q37 Budget UPH120_2line Rev1d9_LH Q22 work book  7" xfId="15761"/>
    <cellStyle name="___P58 King Process UPH=100 Rev.A  10-15_Q37 Budget UPH120_2line Rev1d9_LH Q22 work book  7 2" xfId="15762"/>
    <cellStyle name="___P58 King Process UPH=100 Rev.A  10-15_Q37 Budget UPH120_2line Rev1d9_LH Q22 work book  8" xfId="15763"/>
    <cellStyle name="___P58 King Process UPH=100 Rev.A  10-15_Q37 Budget UPH120_2line Rev1d9_LH Q22 work book  8 2" xfId="15764"/>
    <cellStyle name="___P58 King Process UPH=100 Rev.A  10-15_Q37 Budget UPH120_2line Rev1d9_LH Q22 work book  9" xfId="15765"/>
    <cellStyle name="___P58 King Process UPH=100 Rev.A  10-15_Q37 Budget UPH120_2line Rev1d9_LH Q77 Readiness v1.4.8" xfId="15766"/>
    <cellStyle name="___P58 King Process UPH=100 Rev.A  10-15_Q37 Budget UPH120_2line Rev1d9_LH Q77 Readiness v1.4.8 2" xfId="15767"/>
    <cellStyle name="___P58 King Process UPH=100 Rev.A  10-15_Q37 Budget UPH120_2line Rev1d9_LH Q77 Readiness v1.4.8 2 2" xfId="15768"/>
    <cellStyle name="___P58 King Process UPH=100 Rev.A  10-15_Q37 Budget UPH120_2line Rev1d9_LH Q77 Readiness v1.4.8 3" xfId="15769"/>
    <cellStyle name="___P58 King Process UPH=100 Rev.A  10-15_Q37 Budget UPH120_2line Rev1d9_LH Q77 Readiness v1.4.8 3 2" xfId="15770"/>
    <cellStyle name="___P58 King Process UPH=100 Rev.A  10-15_Q37 Budget UPH120_2line Rev1d9_LH Q77 Readiness v1.4.8 4" xfId="15771"/>
    <cellStyle name="___P58 King Process UPH=100 Rev.A  10-15_Q37 Budget UPH120_2line Rev1d9_LH Q77 Readiness v1.4.8 4 2" xfId="15772"/>
    <cellStyle name="___P58 King Process UPH=100 Rev.A  10-15_Q37 Budget UPH120_2line Rev1d9_LH Q77 Readiness v1.4.8 5" xfId="15773"/>
    <cellStyle name="___P58 King Process UPH=100 Rev.A  10-15_Q37 Budget UPH120_2line Rev1d9_LH Q77 Readiness v1.4.8 5 2" xfId="15774"/>
    <cellStyle name="___P58 King Process UPH=100 Rev.A  10-15_Q37 Budget UPH120_2line Rev1d9_LH Q77 Readiness v1.4.8 6" xfId="15775"/>
    <cellStyle name="___P58 King Process UPH=100 Rev.A  10-15_Q37 Budget UPH120_2line Rev1d9_LH Q77 Readiness v1.4.8 6 2" xfId="15776"/>
    <cellStyle name="___P58 King Process UPH=100 Rev.A  10-15_Q37 Budget UPH120_2line Rev1d9_LH Q77 Readiness v1.4.8 7" xfId="15777"/>
    <cellStyle name="___P58 King Process UPH=100 Rev.A  10-15_Q37 Budget UPH120_2line Rev1d9_LH Q77 Readiness v1.4.8 7 2" xfId="15778"/>
    <cellStyle name="___P58 King Process UPH=100 Rev.A  10-15_Q37 Budget UPH120_2line Rev1d9_LH Q77 Readiness v1.4.8 8" xfId="15779"/>
    <cellStyle name="___P58 King Process UPH=100 Rev.A  10-15_Q37 Budget UPH120_2line Rev1d9_LH Q77 Readiness v1.4.8 8 2" xfId="15780"/>
    <cellStyle name="___P58 King Process UPH=100 Rev.A  10-15_Q37 Budget UPH120_2line Rev1d9_LH Q77 Readiness v1.4.8 9" xfId="15781"/>
    <cellStyle name="___P58 King Process UPH=100 Rev.A  10-15_Q37 Budget UPH120_2line Rev2d3" xfId="15782"/>
    <cellStyle name="___P58 King Process UPH=100 Rev.A  10-15_Q37 Budget UPH120_2line Rev2d3 2" xfId="15783"/>
    <cellStyle name="___P58 King Process UPH=100 Rev.A  10-15_Q37 Budget UPH120_2line Rev2d3 2 2" xfId="15784"/>
    <cellStyle name="___P58 King Process UPH=100 Rev.A  10-15_Q37 Budget UPH120_2line Rev2d3 3" xfId="15785"/>
    <cellStyle name="___P58 King Process UPH=100 Rev.A  10-15_Q37 Budget UPH120_2line Rev2d3 3 2" xfId="15786"/>
    <cellStyle name="___P58 King Process UPH=100 Rev.A  10-15_Q37 Budget UPH120_2line Rev2d3 4" xfId="15787"/>
    <cellStyle name="___P58 King Process UPH=100 Rev.A  10-15_Q37 Budget UPH120_2line Rev2d3 4 2" xfId="15788"/>
    <cellStyle name="___P58 King Process UPH=100 Rev.A  10-15_Q37 Budget UPH120_2line Rev2d3 5" xfId="15789"/>
    <cellStyle name="___P58 King Process UPH=100 Rev.A  10-15_Q37 Budget UPH120_2line Rev2d3 5 2" xfId="15790"/>
    <cellStyle name="___P58 King Process UPH=100 Rev.A  10-15_Q37 Budget UPH120_2line Rev2d3 6" xfId="15791"/>
    <cellStyle name="___P58 King Process UPH=100 Rev.A  10-15_Q37 Budget UPH120_2line Rev2d3 6 2" xfId="15792"/>
    <cellStyle name="___P58 King Process UPH=100 Rev.A  10-15_Q37 Budget UPH120_2line Rev2d3 7" xfId="15793"/>
    <cellStyle name="___P58 King Process UPH=100 Rev.A  10-15_Q37 Budget UPH120_2line Rev2d3 7 2" xfId="15794"/>
    <cellStyle name="___P58 King Process UPH=100 Rev.A  10-15_Q37 Budget UPH120_2line Rev2d3 8" xfId="15795"/>
    <cellStyle name="___P58 King Process UPH=100 Rev.A  10-15_Q37 Budget UPH120_2line Rev2d3 8 2" xfId="15796"/>
    <cellStyle name="___P58 King Process UPH=100 Rev.A  10-15_Q37 Budget UPH120_2line Rev2d3 9" xfId="15797"/>
    <cellStyle name="___P58 King Process UPH=100 Rev.A  10-15_Q37 Budget UPH120_2line Rev2d5" xfId="15798"/>
    <cellStyle name="___P58 King Process UPH=100 Rev.A  10-15_Q37 Budget UPH120_2line Rev2d5 2" xfId="15799"/>
    <cellStyle name="___P58 King Process UPH=100 Rev.A  10-15_Q37 Budget UPH120_2line Rev2d5 2 2" xfId="15800"/>
    <cellStyle name="___P58 King Process UPH=100 Rev.A  10-15_Q37 Budget UPH120_2line Rev2d5 3" xfId="15801"/>
    <cellStyle name="___P58 King Process UPH=100 Rev.A  10-15_Q37 Budget UPH120_2line Rev2d5 3 2" xfId="15802"/>
    <cellStyle name="___P58 King Process UPH=100 Rev.A  10-15_Q37 Budget UPH120_2line Rev2d5 4" xfId="15803"/>
    <cellStyle name="___P58 King Process UPH=100 Rev.A  10-15_Q37 Budget UPH120_2line Rev2d5 4 2" xfId="15804"/>
    <cellStyle name="___P58 King Process UPH=100 Rev.A  10-15_Q37 Budget UPH120_2line Rev2d5 5" xfId="15805"/>
    <cellStyle name="___P58 King Process UPH=100 Rev.A  10-15_Q37 Budget UPH120_2line Rev2d5 5 2" xfId="15806"/>
    <cellStyle name="___P58 King Process UPH=100 Rev.A  10-15_Q37 Budget UPH120_2line Rev2d5 6" xfId="15807"/>
    <cellStyle name="___P58 King Process UPH=100 Rev.A  10-15_Q37 Budget UPH120_2line Rev2d5 6 2" xfId="15808"/>
    <cellStyle name="___P58 King Process UPH=100 Rev.A  10-15_Q37 Budget UPH120_2line Rev2d5 7" xfId="15809"/>
    <cellStyle name="___P58 King Process UPH=100 Rev.A  10-15_Q37 Budget UPH120_2line Rev2d5 7 2" xfId="15810"/>
    <cellStyle name="___P58 King Process UPH=100 Rev.A  10-15_Q37 Budget UPH120_2line Rev2d5 8" xfId="15811"/>
    <cellStyle name="___P58 King Process UPH=100 Rev.A  10-15_Q37 Budget UPH120_2line Rev2d5 8 2" xfId="15812"/>
    <cellStyle name="___P58 King Process UPH=100 Rev.A  10-15_Q37 Budget UPH120_2line Rev2d5 9" xfId="15813"/>
    <cellStyle name="___P58 King Process UPH=100 Rev.A  10-15_Q37 EVT Eng. Workbook V1.0_0331" xfId="15814"/>
    <cellStyle name="___P58 King Process UPH=100 Rev.A  10-15_Q37 EVT Eng. Workbook V1.0_0331 2" xfId="15815"/>
    <cellStyle name="___P58 King Process UPH=100 Rev.A  10-15_Q37 EVT Eng. Workbook V1.0_0331 2 2" xfId="15816"/>
    <cellStyle name="___P58 King Process UPH=100 Rev.A  10-15_Q37 EVT Eng. Workbook V1.0_0331 3" xfId="15817"/>
    <cellStyle name="___P58 King Process UPH=100 Rev.A  10-15_Q37 EVT Eng. Workbook V1.0_0331 3 2" xfId="15818"/>
    <cellStyle name="___P58 King Process UPH=100 Rev.A  10-15_Q37 EVT Eng. Workbook V1.0_0331 4" xfId="15819"/>
    <cellStyle name="___P58 King Process UPH=100 Rev.A  10-15_Q37 EVT Eng. Workbook V1.0_0331 4 2" xfId="15820"/>
    <cellStyle name="___P58 King Process UPH=100 Rev.A  10-15_Q37 EVT Eng. Workbook V1.0_0331 5" xfId="15821"/>
    <cellStyle name="___P58 King Process UPH=100 Rev.A  10-15_Q37 EVT Eng. Workbook V1.0_0331 5 2" xfId="15822"/>
    <cellStyle name="___P58 King Process UPH=100 Rev.A  10-15_Q37 EVT Eng. Workbook V1.0_0331 6" xfId="15823"/>
    <cellStyle name="___P58 King Process UPH=100 Rev.A  10-15_Q37 EVT Eng. Workbook V1.0_0331 6 2" xfId="15824"/>
    <cellStyle name="___P58 King Process UPH=100 Rev.A  10-15_Q37 EVT Eng. Workbook V1.0_0331 7" xfId="15825"/>
    <cellStyle name="___P58 King Process UPH=100 Rev.A  10-15_Q37 EVT Eng. Workbook V1.0_0331 7 2" xfId="15826"/>
    <cellStyle name="___P58 King Process UPH=100 Rev.A  10-15_Q37 EVT Eng. Workbook V1.0_0331 8" xfId="15827"/>
    <cellStyle name="___P58 King Process UPH=100 Rev.A  10-15_Q37 EVT Eng. Workbook V1.0_0331 8 2" xfId="15828"/>
    <cellStyle name="___P58 King Process UPH=100 Rev.A  10-15_Q37 EVT Eng. Workbook V1.0_0331 9" xfId="15829"/>
    <cellStyle name="___P58 King Process UPH=100 Rev.A  10-15_Q37 EVT Eng. Workbook V1.0_0331_LH Q22 work book " xfId="15830"/>
    <cellStyle name="___P58 King Process UPH=100 Rev.A  10-15_Q37 EVT Eng. Workbook V1.0_0331_LH Q22 work book  2" xfId="15831"/>
    <cellStyle name="___P58 King Process UPH=100 Rev.A  10-15_Q37 EVT Eng. Workbook V1.0_0331_LH Q22 work book  2 2" xfId="15832"/>
    <cellStyle name="___P58 King Process UPH=100 Rev.A  10-15_Q37 EVT Eng. Workbook V1.0_0331_LH Q22 work book  3" xfId="15833"/>
    <cellStyle name="___P58 King Process UPH=100 Rev.A  10-15_Q37 EVT Eng. Workbook V1.0_0331_LH Q22 work book  3 2" xfId="15834"/>
    <cellStyle name="___P58 King Process UPH=100 Rev.A  10-15_Q37 EVT Eng. Workbook V1.0_0331_LH Q22 work book  4" xfId="15835"/>
    <cellStyle name="___P58 King Process UPH=100 Rev.A  10-15_Q37 EVT Eng. Workbook V1.0_0331_LH Q22 work book  4 2" xfId="15836"/>
    <cellStyle name="___P58 King Process UPH=100 Rev.A  10-15_Q37 EVT Eng. Workbook V1.0_0331_LH Q22 work book  5" xfId="15837"/>
    <cellStyle name="___P58 King Process UPH=100 Rev.A  10-15_Q37 EVT Eng. Workbook V1.0_0331_LH Q22 work book  5 2" xfId="15838"/>
    <cellStyle name="___P58 King Process UPH=100 Rev.A  10-15_Q37 EVT Eng. Workbook V1.0_0331_LH Q22 work book  6" xfId="15839"/>
    <cellStyle name="___P58 King Process UPH=100 Rev.A  10-15_Q37 EVT Eng. Workbook V1.0_0331_LH Q22 work book  6 2" xfId="15840"/>
    <cellStyle name="___P58 King Process UPH=100 Rev.A  10-15_Q37 EVT Eng. Workbook V1.0_0331_LH Q22 work book  7" xfId="15841"/>
    <cellStyle name="___P58 King Process UPH=100 Rev.A  10-15_Q37 EVT Eng. Workbook V1.0_0331_LH Q22 work book  7 2" xfId="15842"/>
    <cellStyle name="___P58 King Process UPH=100 Rev.A  10-15_Q37 EVT Eng. Workbook V1.0_0331_LH Q22 work book  8" xfId="15843"/>
    <cellStyle name="___P58 King Process UPH=100 Rev.A  10-15_Q37 EVT Eng. Workbook V1.0_0331_LH Q22 work book  8 2" xfId="15844"/>
    <cellStyle name="___P58 King Process UPH=100 Rev.A  10-15_Q37 EVT Eng. Workbook V1.0_0331_LH Q22 work book  9" xfId="15845"/>
    <cellStyle name="___P58 King Process UPH=100 Rev.A  10-15_Q37 EVT Eng. Workbook V1.0_0331_LH Q77 Readiness v1.4.8" xfId="15846"/>
    <cellStyle name="___P58 King Process UPH=100 Rev.A  10-15_Q37 EVT Eng. Workbook V1.0_0331_LH Q77 Readiness v1.4.8 2" xfId="15847"/>
    <cellStyle name="___P58 King Process UPH=100 Rev.A  10-15_Q37 EVT Eng. Workbook V1.0_0331_LH Q77 Readiness v1.4.8 2 2" xfId="15848"/>
    <cellStyle name="___P58 King Process UPH=100 Rev.A  10-15_Q37 EVT Eng. Workbook V1.0_0331_LH Q77 Readiness v1.4.8 3" xfId="15849"/>
    <cellStyle name="___P58 King Process UPH=100 Rev.A  10-15_Q37 EVT Eng. Workbook V1.0_0331_LH Q77 Readiness v1.4.8 3 2" xfId="15850"/>
    <cellStyle name="___P58 King Process UPH=100 Rev.A  10-15_Q37 EVT Eng. Workbook V1.0_0331_LH Q77 Readiness v1.4.8 4" xfId="15851"/>
    <cellStyle name="___P58 King Process UPH=100 Rev.A  10-15_Q37 EVT Eng. Workbook V1.0_0331_LH Q77 Readiness v1.4.8 4 2" xfId="15852"/>
    <cellStyle name="___P58 King Process UPH=100 Rev.A  10-15_Q37 EVT Eng. Workbook V1.0_0331_LH Q77 Readiness v1.4.8 5" xfId="15853"/>
    <cellStyle name="___P58 King Process UPH=100 Rev.A  10-15_Q37 EVT Eng. Workbook V1.0_0331_LH Q77 Readiness v1.4.8 5 2" xfId="15854"/>
    <cellStyle name="___P58 King Process UPH=100 Rev.A  10-15_Q37 EVT Eng. Workbook V1.0_0331_LH Q77 Readiness v1.4.8 6" xfId="15855"/>
    <cellStyle name="___P58 King Process UPH=100 Rev.A  10-15_Q37 EVT Eng. Workbook V1.0_0331_LH Q77 Readiness v1.4.8 6 2" xfId="15856"/>
    <cellStyle name="___P58 King Process UPH=100 Rev.A  10-15_Q37 EVT Eng. Workbook V1.0_0331_LH Q77 Readiness v1.4.8 7" xfId="15857"/>
    <cellStyle name="___P58 King Process UPH=100 Rev.A  10-15_Q37 EVT Eng. Workbook V1.0_0331_LH Q77 Readiness v1.4.8 7 2" xfId="15858"/>
    <cellStyle name="___P58 King Process UPH=100 Rev.A  10-15_Q37 EVT Eng. Workbook V1.0_0331_LH Q77 Readiness v1.4.8 8" xfId="15859"/>
    <cellStyle name="___P58 King Process UPH=100 Rev.A  10-15_Q37 EVT Eng. Workbook V1.0_0331_LH Q77 Readiness v1.4.8 8 2" xfId="15860"/>
    <cellStyle name="___P58 King Process UPH=100 Rev.A  10-15_Q37 EVT Eng. Workbook V1.0_0331_LH Q77 Readiness v1.4.8 9" xfId="15861"/>
    <cellStyle name="___P58 King Process UPH=100 Rev.A  10-15_Q37 EVT Eng. Workbook V1.0_0331_Q37 Budget UPH120_2line Rev1d9" xfId="15862"/>
    <cellStyle name="___P58 King Process UPH=100 Rev.A  10-15_Q37 EVT Eng. Workbook V1.0_0331_Q37 Budget UPH120_2line Rev1d9 2" xfId="15863"/>
    <cellStyle name="___P58 King Process UPH=100 Rev.A  10-15_Q37 EVT Eng. Workbook V1.0_0331_Q37 Budget UPH120_2line Rev1d9 2 2" xfId="15864"/>
    <cellStyle name="___P58 King Process UPH=100 Rev.A  10-15_Q37 EVT Eng. Workbook V1.0_0331_Q37 Budget UPH120_2line Rev1d9 3" xfId="15865"/>
    <cellStyle name="___P58 King Process UPH=100 Rev.A  10-15_Q37 EVT Eng. Workbook V1.0_0331_Q37 Budget UPH120_2line Rev1d9 3 2" xfId="15866"/>
    <cellStyle name="___P58 King Process UPH=100 Rev.A  10-15_Q37 EVT Eng. Workbook V1.0_0331_Q37 Budget UPH120_2line Rev1d9 4" xfId="15867"/>
    <cellStyle name="___P58 King Process UPH=100 Rev.A  10-15_Q37 EVT Eng. Workbook V1.0_0331_Q37 Budget UPH120_2line Rev1d9 4 2" xfId="15868"/>
    <cellStyle name="___P58 King Process UPH=100 Rev.A  10-15_Q37 EVT Eng. Workbook V1.0_0331_Q37 Budget UPH120_2line Rev1d9 5" xfId="15869"/>
    <cellStyle name="___P58 King Process UPH=100 Rev.A  10-15_Q37 EVT Eng. Workbook V1.0_0331_Q37 Budget UPH120_2line Rev1d9 5 2" xfId="15870"/>
    <cellStyle name="___P58 King Process UPH=100 Rev.A  10-15_Q37 EVT Eng. Workbook V1.0_0331_Q37 Budget UPH120_2line Rev1d9 6" xfId="15871"/>
    <cellStyle name="___P58 King Process UPH=100 Rev.A  10-15_Q37 EVT Eng. Workbook V1.0_0331_Q37 Budget UPH120_2line Rev1d9 6 2" xfId="15872"/>
    <cellStyle name="___P58 King Process UPH=100 Rev.A  10-15_Q37 EVT Eng. Workbook V1.0_0331_Q37 Budget UPH120_2line Rev1d9 7" xfId="15873"/>
    <cellStyle name="___P58 King Process UPH=100 Rev.A  10-15_Q37 EVT Eng. Workbook V1.0_0331_Q37 Budget UPH120_2line Rev1d9 7 2" xfId="15874"/>
    <cellStyle name="___P58 King Process UPH=100 Rev.A  10-15_Q37 EVT Eng. Workbook V1.0_0331_Q37 Budget UPH120_2line Rev1d9 8" xfId="15875"/>
    <cellStyle name="___P58 King Process UPH=100 Rev.A  10-15_Q37 EVT Eng. Workbook V1.0_0331_Q37 Budget UPH120_2line Rev1d9 8 2" xfId="15876"/>
    <cellStyle name="___P58 King Process UPH=100 Rev.A  10-15_Q37 EVT Eng. Workbook V1.0_0331_Q37 Budget UPH120_2line Rev1d9 9" xfId="15877"/>
    <cellStyle name="___P58 King Process UPH=100 Rev.A  10-15_Q37 EVT Eng. Workbook V1.0_0331_Q37 Budget UPH120_2line Rev1d9_LH Q22 work book " xfId="15878"/>
    <cellStyle name="___P58 King Process UPH=100 Rev.A  10-15_Q37 EVT Eng. Workbook V1.0_0331_Q37 Budget UPH120_2line Rev1d9_LH Q22 work book  2" xfId="15879"/>
    <cellStyle name="___P58 King Process UPH=100 Rev.A  10-15_Q37 EVT Eng. Workbook V1.0_0331_Q37 Budget UPH120_2line Rev1d9_LH Q22 work book  2 2" xfId="15880"/>
    <cellStyle name="___P58 King Process UPH=100 Rev.A  10-15_Q37 EVT Eng. Workbook V1.0_0331_Q37 Budget UPH120_2line Rev1d9_LH Q22 work book  3" xfId="15881"/>
    <cellStyle name="___P58 King Process UPH=100 Rev.A  10-15_Q37 EVT Eng. Workbook V1.0_0331_Q37 Budget UPH120_2line Rev1d9_LH Q22 work book  3 2" xfId="15882"/>
    <cellStyle name="___P58 King Process UPH=100 Rev.A  10-15_Q37 EVT Eng. Workbook V1.0_0331_Q37 Budget UPH120_2line Rev1d9_LH Q22 work book  4" xfId="15883"/>
    <cellStyle name="___P58 King Process UPH=100 Rev.A  10-15_Q37 EVT Eng. Workbook V1.0_0331_Q37 Budget UPH120_2line Rev1d9_LH Q22 work book  4 2" xfId="15884"/>
    <cellStyle name="___P58 King Process UPH=100 Rev.A  10-15_Q37 EVT Eng. Workbook V1.0_0331_Q37 Budget UPH120_2line Rev1d9_LH Q22 work book  5" xfId="15885"/>
    <cellStyle name="___P58 King Process UPH=100 Rev.A  10-15_Q37 EVT Eng. Workbook V1.0_0331_Q37 Budget UPH120_2line Rev1d9_LH Q22 work book  5 2" xfId="15886"/>
    <cellStyle name="___P58 King Process UPH=100 Rev.A  10-15_Q37 EVT Eng. Workbook V1.0_0331_Q37 Budget UPH120_2line Rev1d9_LH Q22 work book  6" xfId="15887"/>
    <cellStyle name="___P58 King Process UPH=100 Rev.A  10-15_Q37 EVT Eng. Workbook V1.0_0331_Q37 Budget UPH120_2line Rev1d9_LH Q22 work book  6 2" xfId="15888"/>
    <cellStyle name="___P58 King Process UPH=100 Rev.A  10-15_Q37 EVT Eng. Workbook V1.0_0331_Q37 Budget UPH120_2line Rev1d9_LH Q22 work book  7" xfId="15889"/>
    <cellStyle name="___P58 King Process UPH=100 Rev.A  10-15_Q37 EVT Eng. Workbook V1.0_0331_Q37 Budget UPH120_2line Rev1d9_LH Q22 work book  7 2" xfId="15890"/>
    <cellStyle name="___P58 King Process UPH=100 Rev.A  10-15_Q37 EVT Eng. Workbook V1.0_0331_Q37 Budget UPH120_2line Rev1d9_LH Q22 work book  8" xfId="15891"/>
    <cellStyle name="___P58 King Process UPH=100 Rev.A  10-15_Q37 EVT Eng. Workbook V1.0_0331_Q37 Budget UPH120_2line Rev1d9_LH Q22 work book  8 2" xfId="15892"/>
    <cellStyle name="___P58 King Process UPH=100 Rev.A  10-15_Q37 EVT Eng. Workbook V1.0_0331_Q37 Budget UPH120_2line Rev1d9_LH Q22 work book  9" xfId="15893"/>
    <cellStyle name="___P58 King Process UPH=100 Rev.A  10-15_Q37 EVT Eng. Workbook V1.0_0331_Q37 Budget UPH120_2line Rev1d9_LH Q77 Readiness v1.4.8" xfId="15894"/>
    <cellStyle name="___P58 King Process UPH=100 Rev.A  10-15_Q37 EVT Eng. Workbook V1.0_0331_Q37 Budget UPH120_2line Rev1d9_LH Q77 Readiness v1.4.8 2" xfId="15895"/>
    <cellStyle name="___P58 King Process UPH=100 Rev.A  10-15_Q37 EVT Eng. Workbook V1.0_0331_Q37 Budget UPH120_2line Rev1d9_LH Q77 Readiness v1.4.8 2 2" xfId="15896"/>
    <cellStyle name="___P58 King Process UPH=100 Rev.A  10-15_Q37 EVT Eng. Workbook V1.0_0331_Q37 Budget UPH120_2line Rev1d9_LH Q77 Readiness v1.4.8 3" xfId="15897"/>
    <cellStyle name="___P58 King Process UPH=100 Rev.A  10-15_Q37 EVT Eng. Workbook V1.0_0331_Q37 Budget UPH120_2line Rev1d9_LH Q77 Readiness v1.4.8 3 2" xfId="15898"/>
    <cellStyle name="___P58 King Process UPH=100 Rev.A  10-15_Q37 EVT Eng. Workbook V1.0_0331_Q37 Budget UPH120_2line Rev1d9_LH Q77 Readiness v1.4.8 4" xfId="15899"/>
    <cellStyle name="___P58 King Process UPH=100 Rev.A  10-15_Q37 EVT Eng. Workbook V1.0_0331_Q37 Budget UPH120_2line Rev1d9_LH Q77 Readiness v1.4.8 4 2" xfId="15900"/>
    <cellStyle name="___P58 King Process UPH=100 Rev.A  10-15_Q37 EVT Eng. Workbook V1.0_0331_Q37 Budget UPH120_2line Rev1d9_LH Q77 Readiness v1.4.8 5" xfId="15901"/>
    <cellStyle name="___P58 King Process UPH=100 Rev.A  10-15_Q37 EVT Eng. Workbook V1.0_0331_Q37 Budget UPH120_2line Rev1d9_LH Q77 Readiness v1.4.8 5 2" xfId="15902"/>
    <cellStyle name="___P58 King Process UPH=100 Rev.A  10-15_Q37 EVT Eng. Workbook V1.0_0331_Q37 Budget UPH120_2line Rev1d9_LH Q77 Readiness v1.4.8 6" xfId="15903"/>
    <cellStyle name="___P58 King Process UPH=100 Rev.A  10-15_Q37 EVT Eng. Workbook V1.0_0331_Q37 Budget UPH120_2line Rev1d9_LH Q77 Readiness v1.4.8 6 2" xfId="15904"/>
    <cellStyle name="___P58 King Process UPH=100 Rev.A  10-15_Q37 EVT Eng. Workbook V1.0_0331_Q37 Budget UPH120_2line Rev1d9_LH Q77 Readiness v1.4.8 7" xfId="15905"/>
    <cellStyle name="___P58 King Process UPH=100 Rev.A  10-15_Q37 EVT Eng. Workbook V1.0_0331_Q37 Budget UPH120_2line Rev1d9_LH Q77 Readiness v1.4.8 7 2" xfId="15906"/>
    <cellStyle name="___P58 King Process UPH=100 Rev.A  10-15_Q37 EVT Eng. Workbook V1.0_0331_Q37 Budget UPH120_2line Rev1d9_LH Q77 Readiness v1.4.8 8" xfId="15907"/>
    <cellStyle name="___P58 King Process UPH=100 Rev.A  10-15_Q37 EVT Eng. Workbook V1.0_0331_Q37 Budget UPH120_2line Rev1d9_LH Q77 Readiness v1.4.8 8 2" xfId="15908"/>
    <cellStyle name="___P58 King Process UPH=100 Rev.A  10-15_Q37 EVT Eng. Workbook V1.0_0331_Q37 Budget UPH120_2line Rev1d9_LH Q77 Readiness v1.4.8 9" xfId="15909"/>
    <cellStyle name="___P58 King Process UPH=100 Rev.A  10-15_Q37 EVT Eng. Workbook V1.0_0331_Q37 Budget UPH120_2line Rev2d3" xfId="15910"/>
    <cellStyle name="___P58 King Process UPH=100 Rev.A  10-15_Q37 EVT Eng. Workbook V1.0_0331_Q37 Budget UPH120_2line Rev2d3 2" xfId="15911"/>
    <cellStyle name="___P58 King Process UPH=100 Rev.A  10-15_Q37 EVT Eng. Workbook V1.0_0331_Q37 Budget UPH120_2line Rev2d3 2 2" xfId="15912"/>
    <cellStyle name="___P58 King Process UPH=100 Rev.A  10-15_Q37 EVT Eng. Workbook V1.0_0331_Q37 Budget UPH120_2line Rev2d3 3" xfId="15913"/>
    <cellStyle name="___P58 King Process UPH=100 Rev.A  10-15_Q37 EVT Eng. Workbook V1.0_0331_Q37 Budget UPH120_2line Rev2d3 3 2" xfId="15914"/>
    <cellStyle name="___P58 King Process UPH=100 Rev.A  10-15_Q37 EVT Eng. Workbook V1.0_0331_Q37 Budget UPH120_2line Rev2d3 4" xfId="15915"/>
    <cellStyle name="___P58 King Process UPH=100 Rev.A  10-15_Q37 EVT Eng. Workbook V1.0_0331_Q37 Budget UPH120_2line Rev2d3 4 2" xfId="15916"/>
    <cellStyle name="___P58 King Process UPH=100 Rev.A  10-15_Q37 EVT Eng. Workbook V1.0_0331_Q37 Budget UPH120_2line Rev2d3 5" xfId="15917"/>
    <cellStyle name="___P58 King Process UPH=100 Rev.A  10-15_Q37 EVT Eng. Workbook V1.0_0331_Q37 Budget UPH120_2line Rev2d3 5 2" xfId="15918"/>
    <cellStyle name="___P58 King Process UPH=100 Rev.A  10-15_Q37 EVT Eng. Workbook V1.0_0331_Q37 Budget UPH120_2line Rev2d3 6" xfId="15919"/>
    <cellStyle name="___P58 King Process UPH=100 Rev.A  10-15_Q37 EVT Eng. Workbook V1.0_0331_Q37 Budget UPH120_2line Rev2d3 6 2" xfId="15920"/>
    <cellStyle name="___P58 King Process UPH=100 Rev.A  10-15_Q37 EVT Eng. Workbook V1.0_0331_Q37 Budget UPH120_2line Rev2d3 7" xfId="15921"/>
    <cellStyle name="___P58 King Process UPH=100 Rev.A  10-15_Q37 EVT Eng. Workbook V1.0_0331_Q37 Budget UPH120_2line Rev2d3 7 2" xfId="15922"/>
    <cellStyle name="___P58 King Process UPH=100 Rev.A  10-15_Q37 EVT Eng. Workbook V1.0_0331_Q37 Budget UPH120_2line Rev2d3 8" xfId="15923"/>
    <cellStyle name="___P58 King Process UPH=100 Rev.A  10-15_Q37 EVT Eng. Workbook V1.0_0331_Q37 Budget UPH120_2line Rev2d3 8 2" xfId="15924"/>
    <cellStyle name="___P58 King Process UPH=100 Rev.A  10-15_Q37 EVT Eng. Workbook V1.0_0331_Q37 Budget UPH120_2line Rev2d3 9" xfId="15925"/>
    <cellStyle name="___P58 King Process UPH=100 Rev.A  10-15_Q37 EVT Eng. Workbook V1.0_0331_Q37 Budget UPH120_2line Rev2d5" xfId="15926"/>
    <cellStyle name="___P58 King Process UPH=100 Rev.A  10-15_Q37 EVT Eng. Workbook V1.0_0331_Q37 Budget UPH120_2line Rev2d5 2" xfId="15927"/>
    <cellStyle name="___P58 King Process UPH=100 Rev.A  10-15_Q37 EVT Eng. Workbook V1.0_0331_Q37 Budget UPH120_2line Rev2d5 2 2" xfId="15928"/>
    <cellStyle name="___P58 King Process UPH=100 Rev.A  10-15_Q37 EVT Eng. Workbook V1.0_0331_Q37 Budget UPH120_2line Rev2d5 3" xfId="15929"/>
    <cellStyle name="___P58 King Process UPH=100 Rev.A  10-15_Q37 EVT Eng. Workbook V1.0_0331_Q37 Budget UPH120_2line Rev2d5 3 2" xfId="15930"/>
    <cellStyle name="___P58 King Process UPH=100 Rev.A  10-15_Q37 EVT Eng. Workbook V1.0_0331_Q37 Budget UPH120_2line Rev2d5 4" xfId="15931"/>
    <cellStyle name="___P58 King Process UPH=100 Rev.A  10-15_Q37 EVT Eng. Workbook V1.0_0331_Q37 Budget UPH120_2line Rev2d5 4 2" xfId="15932"/>
    <cellStyle name="___P58 King Process UPH=100 Rev.A  10-15_Q37 EVT Eng. Workbook V1.0_0331_Q37 Budget UPH120_2line Rev2d5 5" xfId="15933"/>
    <cellStyle name="___P58 King Process UPH=100 Rev.A  10-15_Q37 EVT Eng. Workbook V1.0_0331_Q37 Budget UPH120_2line Rev2d5 5 2" xfId="15934"/>
    <cellStyle name="___P58 King Process UPH=100 Rev.A  10-15_Q37 EVT Eng. Workbook V1.0_0331_Q37 Budget UPH120_2line Rev2d5 6" xfId="15935"/>
    <cellStyle name="___P58 King Process UPH=100 Rev.A  10-15_Q37 EVT Eng. Workbook V1.0_0331_Q37 Budget UPH120_2line Rev2d5 6 2" xfId="15936"/>
    <cellStyle name="___P58 King Process UPH=100 Rev.A  10-15_Q37 EVT Eng. Workbook V1.0_0331_Q37 Budget UPH120_2line Rev2d5 7" xfId="15937"/>
    <cellStyle name="___P58 King Process UPH=100 Rev.A  10-15_Q37 EVT Eng. Workbook V1.0_0331_Q37 Budget UPH120_2line Rev2d5 7 2" xfId="15938"/>
    <cellStyle name="___P58 King Process UPH=100 Rev.A  10-15_Q37 EVT Eng. Workbook V1.0_0331_Q37 Budget UPH120_2line Rev2d5 8" xfId="15939"/>
    <cellStyle name="___P58 King Process UPH=100 Rev.A  10-15_Q37 EVT Eng. Workbook V1.0_0331_Q37 Budget UPH120_2line Rev2d5 8 2" xfId="15940"/>
    <cellStyle name="___P58 King Process UPH=100 Rev.A  10-15_Q37 EVT Eng. Workbook V1.0_0331_Q37 Budget UPH120_2line Rev2d5 9" xfId="15941"/>
    <cellStyle name="___P58 King Process UPH=100 Rev.A  10-15_Q37 EVT Incremental Equipment List for 30UPH V1.0_0329" xfId="15942"/>
    <cellStyle name="___P58 King Process UPH=100 Rev.A  10-15_Q37 EVT Incremental Equipment List for 30UPH V1.0_0329 2" xfId="15943"/>
    <cellStyle name="___P58 King Process UPH=100 Rev.A  10-15_Q37 EVT Incremental Equipment List for 30UPH V1.0_0329 2 2" xfId="15944"/>
    <cellStyle name="___P58 King Process UPH=100 Rev.A  10-15_Q37 EVT Incremental Equipment List for 30UPH V1.0_0329 3" xfId="15945"/>
    <cellStyle name="___P58 King Process UPH=100 Rev.A  10-15_Q37 EVT Incremental Equipment List for 30UPH V1.0_0329 3 2" xfId="15946"/>
    <cellStyle name="___P58 King Process UPH=100 Rev.A  10-15_Q37 EVT Incremental Equipment List for 30UPH V1.0_0329 4" xfId="15947"/>
    <cellStyle name="___P58 King Process UPH=100 Rev.A  10-15_Q37 EVT Incremental Equipment List for 30UPH V1.0_0329 4 2" xfId="15948"/>
    <cellStyle name="___P58 King Process UPH=100 Rev.A  10-15_Q37 EVT Incremental Equipment List for 30UPH V1.0_0329 5" xfId="15949"/>
    <cellStyle name="___P58 King Process UPH=100 Rev.A  10-15_Q37 EVT Incremental Equipment List for 30UPH V1.0_0329 5 2" xfId="15950"/>
    <cellStyle name="___P58 King Process UPH=100 Rev.A  10-15_Q37 EVT Incremental Equipment List for 30UPH V1.0_0329 6" xfId="15951"/>
    <cellStyle name="___P58 King Process UPH=100 Rev.A  10-15_Q37 EVT Incremental Equipment List for 30UPH V1.0_0329 6 2" xfId="15952"/>
    <cellStyle name="___P58 King Process UPH=100 Rev.A  10-15_Q37 EVT Incremental Equipment List for 30UPH V1.0_0329 7" xfId="15953"/>
    <cellStyle name="___P58 King Process UPH=100 Rev.A  10-15_Q37 EVT Incremental Equipment List for 30UPH V1.0_0329 7 2" xfId="15954"/>
    <cellStyle name="___P58 King Process UPH=100 Rev.A  10-15_Q37 EVT Incremental Equipment List for 30UPH V1.0_0329 8" xfId="15955"/>
    <cellStyle name="___P58 King Process UPH=100 Rev.A  10-15_Q37 EVT Incremental Equipment List for 30UPH V1.0_0329 8 2" xfId="15956"/>
    <cellStyle name="___P58 King Process UPH=100 Rev.A  10-15_Q37 EVT Incremental Equipment List for 30UPH V1.0_0329 9" xfId="15957"/>
    <cellStyle name="___P58 King Process UPH=100 Rev.A  10-15_Q37 EVT Incremental Equipment List for 30UPH V1.0_0329_LH Q22 work book " xfId="15958"/>
    <cellStyle name="___P58 King Process UPH=100 Rev.A  10-15_Q37 EVT Incremental Equipment List for 30UPH V1.0_0329_LH Q22 work book  2" xfId="15959"/>
    <cellStyle name="___P58 King Process UPH=100 Rev.A  10-15_Q37 EVT Incremental Equipment List for 30UPH V1.0_0329_LH Q22 work book  2 2" xfId="15960"/>
    <cellStyle name="___P58 King Process UPH=100 Rev.A  10-15_Q37 EVT Incremental Equipment List for 30UPH V1.0_0329_LH Q22 work book  3" xfId="15961"/>
    <cellStyle name="___P58 King Process UPH=100 Rev.A  10-15_Q37 EVT Incremental Equipment List for 30UPH V1.0_0329_LH Q22 work book  3 2" xfId="15962"/>
    <cellStyle name="___P58 King Process UPH=100 Rev.A  10-15_Q37 EVT Incremental Equipment List for 30UPH V1.0_0329_LH Q22 work book  4" xfId="15963"/>
    <cellStyle name="___P58 King Process UPH=100 Rev.A  10-15_Q37 EVT Incremental Equipment List for 30UPH V1.0_0329_LH Q22 work book  4 2" xfId="15964"/>
    <cellStyle name="___P58 King Process UPH=100 Rev.A  10-15_Q37 EVT Incremental Equipment List for 30UPH V1.0_0329_LH Q22 work book  5" xfId="15965"/>
    <cellStyle name="___P58 King Process UPH=100 Rev.A  10-15_Q37 EVT Incremental Equipment List for 30UPH V1.0_0329_LH Q22 work book  5 2" xfId="15966"/>
    <cellStyle name="___P58 King Process UPH=100 Rev.A  10-15_Q37 EVT Incremental Equipment List for 30UPH V1.0_0329_LH Q22 work book  6" xfId="15967"/>
    <cellStyle name="___P58 King Process UPH=100 Rev.A  10-15_Q37 EVT Incremental Equipment List for 30UPH V1.0_0329_LH Q22 work book  6 2" xfId="15968"/>
    <cellStyle name="___P58 King Process UPH=100 Rev.A  10-15_Q37 EVT Incremental Equipment List for 30UPH V1.0_0329_LH Q22 work book  7" xfId="15969"/>
    <cellStyle name="___P58 King Process UPH=100 Rev.A  10-15_Q37 EVT Incremental Equipment List for 30UPH V1.0_0329_LH Q22 work book  7 2" xfId="15970"/>
    <cellStyle name="___P58 King Process UPH=100 Rev.A  10-15_Q37 EVT Incremental Equipment List for 30UPH V1.0_0329_LH Q22 work book  8" xfId="15971"/>
    <cellStyle name="___P58 King Process UPH=100 Rev.A  10-15_Q37 EVT Incremental Equipment List for 30UPH V1.0_0329_LH Q22 work book  8 2" xfId="15972"/>
    <cellStyle name="___P58 King Process UPH=100 Rev.A  10-15_Q37 EVT Incremental Equipment List for 30UPH V1.0_0329_LH Q22 work book  9" xfId="15973"/>
    <cellStyle name="___P58 King Process UPH=100 Rev.A  10-15_Q37 EVT Incremental Equipment List for 30UPH V1.0_0329_LH Q77 Readiness v1.4.8" xfId="15974"/>
    <cellStyle name="___P58 King Process UPH=100 Rev.A  10-15_Q37 EVT Incremental Equipment List for 30UPH V1.0_0329_LH Q77 Readiness v1.4.8 2" xfId="15975"/>
    <cellStyle name="___P58 King Process UPH=100 Rev.A  10-15_Q37 EVT Incremental Equipment List for 30UPH V1.0_0329_LH Q77 Readiness v1.4.8 2 2" xfId="15976"/>
    <cellStyle name="___P58 King Process UPH=100 Rev.A  10-15_Q37 EVT Incremental Equipment List for 30UPH V1.0_0329_LH Q77 Readiness v1.4.8 3" xfId="15977"/>
    <cellStyle name="___P58 King Process UPH=100 Rev.A  10-15_Q37 EVT Incremental Equipment List for 30UPH V1.0_0329_LH Q77 Readiness v1.4.8 3 2" xfId="15978"/>
    <cellStyle name="___P58 King Process UPH=100 Rev.A  10-15_Q37 EVT Incremental Equipment List for 30UPH V1.0_0329_LH Q77 Readiness v1.4.8 4" xfId="15979"/>
    <cellStyle name="___P58 King Process UPH=100 Rev.A  10-15_Q37 EVT Incremental Equipment List for 30UPH V1.0_0329_LH Q77 Readiness v1.4.8 4 2" xfId="15980"/>
    <cellStyle name="___P58 King Process UPH=100 Rev.A  10-15_Q37 EVT Incremental Equipment List for 30UPH V1.0_0329_LH Q77 Readiness v1.4.8 5" xfId="15981"/>
    <cellStyle name="___P58 King Process UPH=100 Rev.A  10-15_Q37 EVT Incremental Equipment List for 30UPH V1.0_0329_LH Q77 Readiness v1.4.8 5 2" xfId="15982"/>
    <cellStyle name="___P58 King Process UPH=100 Rev.A  10-15_Q37 EVT Incremental Equipment List for 30UPH V1.0_0329_LH Q77 Readiness v1.4.8 6" xfId="15983"/>
    <cellStyle name="___P58 King Process UPH=100 Rev.A  10-15_Q37 EVT Incremental Equipment List for 30UPH V1.0_0329_LH Q77 Readiness v1.4.8 6 2" xfId="15984"/>
    <cellStyle name="___P58 King Process UPH=100 Rev.A  10-15_Q37 EVT Incremental Equipment List for 30UPH V1.0_0329_LH Q77 Readiness v1.4.8 7" xfId="15985"/>
    <cellStyle name="___P58 King Process UPH=100 Rev.A  10-15_Q37 EVT Incremental Equipment List for 30UPH V1.0_0329_LH Q77 Readiness v1.4.8 7 2" xfId="15986"/>
    <cellStyle name="___P58 King Process UPH=100 Rev.A  10-15_Q37 EVT Incremental Equipment List for 30UPH V1.0_0329_LH Q77 Readiness v1.4.8 8" xfId="15987"/>
    <cellStyle name="___P58 King Process UPH=100 Rev.A  10-15_Q37 EVT Incremental Equipment List for 30UPH V1.0_0329_LH Q77 Readiness v1.4.8 8 2" xfId="15988"/>
    <cellStyle name="___P58 King Process UPH=100 Rev.A  10-15_Q37 EVT Incremental Equipment List for 30UPH V1.0_0329_LH Q77 Readiness v1.4.8 9" xfId="15989"/>
    <cellStyle name="___P58 King Process UPH=100 Rev.A  10-15_Q37 EVT Incremental Equipment List for 30UPH V1.0_0329_Q37 Budget UPH120_2line Rev1d9" xfId="15990"/>
    <cellStyle name="___P58 King Process UPH=100 Rev.A  10-15_Q37 EVT Incremental Equipment List for 30UPH V1.0_0329_Q37 Budget UPH120_2line Rev1d9 2" xfId="15991"/>
    <cellStyle name="___P58 King Process UPH=100 Rev.A  10-15_Q37 EVT Incremental Equipment List for 30UPH V1.0_0329_Q37 Budget UPH120_2line Rev1d9 2 2" xfId="15992"/>
    <cellStyle name="___P58 King Process UPH=100 Rev.A  10-15_Q37 EVT Incremental Equipment List for 30UPH V1.0_0329_Q37 Budget UPH120_2line Rev1d9 3" xfId="15993"/>
    <cellStyle name="___P58 King Process UPH=100 Rev.A  10-15_Q37 EVT Incremental Equipment List for 30UPH V1.0_0329_Q37 Budget UPH120_2line Rev1d9 3 2" xfId="15994"/>
    <cellStyle name="___P58 King Process UPH=100 Rev.A  10-15_Q37 EVT Incremental Equipment List for 30UPH V1.0_0329_Q37 Budget UPH120_2line Rev1d9 4" xfId="15995"/>
    <cellStyle name="___P58 King Process UPH=100 Rev.A  10-15_Q37 EVT Incremental Equipment List for 30UPH V1.0_0329_Q37 Budget UPH120_2line Rev1d9 4 2" xfId="15996"/>
    <cellStyle name="___P58 King Process UPH=100 Rev.A  10-15_Q37 EVT Incremental Equipment List for 30UPH V1.0_0329_Q37 Budget UPH120_2line Rev1d9 5" xfId="15997"/>
    <cellStyle name="___P58 King Process UPH=100 Rev.A  10-15_Q37 EVT Incremental Equipment List for 30UPH V1.0_0329_Q37 Budget UPH120_2line Rev1d9 5 2" xfId="15998"/>
    <cellStyle name="___P58 King Process UPH=100 Rev.A  10-15_Q37 EVT Incremental Equipment List for 30UPH V1.0_0329_Q37 Budget UPH120_2line Rev1d9 6" xfId="15999"/>
    <cellStyle name="___P58 King Process UPH=100 Rev.A  10-15_Q37 EVT Incremental Equipment List for 30UPH V1.0_0329_Q37 Budget UPH120_2line Rev1d9 6 2" xfId="16000"/>
    <cellStyle name="___P58 King Process UPH=100 Rev.A  10-15_Q37 EVT Incremental Equipment List for 30UPH V1.0_0329_Q37 Budget UPH120_2line Rev1d9 7" xfId="16001"/>
    <cellStyle name="___P58 King Process UPH=100 Rev.A  10-15_Q37 EVT Incremental Equipment List for 30UPH V1.0_0329_Q37 Budget UPH120_2line Rev1d9 7 2" xfId="16002"/>
    <cellStyle name="___P58 King Process UPH=100 Rev.A  10-15_Q37 EVT Incremental Equipment List for 30UPH V1.0_0329_Q37 Budget UPH120_2line Rev1d9 8" xfId="16003"/>
    <cellStyle name="___P58 King Process UPH=100 Rev.A  10-15_Q37 EVT Incremental Equipment List for 30UPH V1.0_0329_Q37 Budget UPH120_2line Rev1d9 8 2" xfId="16004"/>
    <cellStyle name="___P58 King Process UPH=100 Rev.A  10-15_Q37 EVT Incremental Equipment List for 30UPH V1.0_0329_Q37 Budget UPH120_2line Rev1d9 9" xfId="16005"/>
    <cellStyle name="___P58 King Process UPH=100 Rev.A  10-15_Q37 EVT Incremental Equipment List for 30UPH V1.0_0329_Q37 Budget UPH120_2line Rev1d9_LH Q22 work book " xfId="16006"/>
    <cellStyle name="___P58 King Process UPH=100 Rev.A  10-15_Q37 EVT Incremental Equipment List for 30UPH V1.0_0329_Q37 Budget UPH120_2line Rev1d9_LH Q22 work book  2" xfId="16007"/>
    <cellStyle name="___P58 King Process UPH=100 Rev.A  10-15_Q37 EVT Incremental Equipment List for 30UPH V1.0_0329_Q37 Budget UPH120_2line Rev1d9_LH Q22 work book  2 2" xfId="16008"/>
    <cellStyle name="___P58 King Process UPH=100 Rev.A  10-15_Q37 EVT Incremental Equipment List for 30UPH V1.0_0329_Q37 Budget UPH120_2line Rev1d9_LH Q22 work book  3" xfId="16009"/>
    <cellStyle name="___P58 King Process UPH=100 Rev.A  10-15_Q37 EVT Incremental Equipment List for 30UPH V1.0_0329_Q37 Budget UPH120_2line Rev1d9_LH Q22 work book  3 2" xfId="16010"/>
    <cellStyle name="___P58 King Process UPH=100 Rev.A  10-15_Q37 EVT Incremental Equipment List for 30UPH V1.0_0329_Q37 Budget UPH120_2line Rev1d9_LH Q22 work book  4" xfId="16011"/>
    <cellStyle name="___P58 King Process UPH=100 Rev.A  10-15_Q37 EVT Incremental Equipment List for 30UPH V1.0_0329_Q37 Budget UPH120_2line Rev1d9_LH Q22 work book  4 2" xfId="16012"/>
    <cellStyle name="___P58 King Process UPH=100 Rev.A  10-15_Q37 EVT Incremental Equipment List for 30UPH V1.0_0329_Q37 Budget UPH120_2line Rev1d9_LH Q22 work book  5" xfId="16013"/>
    <cellStyle name="___P58 King Process UPH=100 Rev.A  10-15_Q37 EVT Incremental Equipment List for 30UPH V1.0_0329_Q37 Budget UPH120_2line Rev1d9_LH Q22 work book  5 2" xfId="16014"/>
    <cellStyle name="___P58 King Process UPH=100 Rev.A  10-15_Q37 EVT Incremental Equipment List for 30UPH V1.0_0329_Q37 Budget UPH120_2line Rev1d9_LH Q22 work book  6" xfId="16015"/>
    <cellStyle name="___P58 King Process UPH=100 Rev.A  10-15_Q37 EVT Incremental Equipment List for 30UPH V1.0_0329_Q37 Budget UPH120_2line Rev1d9_LH Q22 work book  6 2" xfId="16016"/>
    <cellStyle name="___P58 King Process UPH=100 Rev.A  10-15_Q37 EVT Incremental Equipment List for 30UPH V1.0_0329_Q37 Budget UPH120_2line Rev1d9_LH Q22 work book  7" xfId="16017"/>
    <cellStyle name="___P58 King Process UPH=100 Rev.A  10-15_Q37 EVT Incremental Equipment List for 30UPH V1.0_0329_Q37 Budget UPH120_2line Rev1d9_LH Q22 work book  7 2" xfId="16018"/>
    <cellStyle name="___P58 King Process UPH=100 Rev.A  10-15_Q37 EVT Incremental Equipment List for 30UPH V1.0_0329_Q37 Budget UPH120_2line Rev1d9_LH Q22 work book  8" xfId="16019"/>
    <cellStyle name="___P58 King Process UPH=100 Rev.A  10-15_Q37 EVT Incremental Equipment List for 30UPH V1.0_0329_Q37 Budget UPH120_2line Rev1d9_LH Q22 work book  8 2" xfId="16020"/>
    <cellStyle name="___P58 King Process UPH=100 Rev.A  10-15_Q37 EVT Incremental Equipment List for 30UPH V1.0_0329_Q37 Budget UPH120_2line Rev1d9_LH Q22 work book  9" xfId="16021"/>
    <cellStyle name="___P58 King Process UPH=100 Rev.A  10-15_Q37 EVT Incremental Equipment List for 30UPH V1.0_0329_Q37 Budget UPH120_2line Rev1d9_LH Q77 Readiness v1.4.8" xfId="16022"/>
    <cellStyle name="___P58 King Process UPH=100 Rev.A  10-15_Q37 EVT Incremental Equipment List for 30UPH V1.0_0329_Q37 Budget UPH120_2line Rev1d9_LH Q77 Readiness v1.4.8 2" xfId="16023"/>
    <cellStyle name="___P58 King Process UPH=100 Rev.A  10-15_Q37 EVT Incremental Equipment List for 30UPH V1.0_0329_Q37 Budget UPH120_2line Rev1d9_LH Q77 Readiness v1.4.8 2 2" xfId="16024"/>
    <cellStyle name="___P58 King Process UPH=100 Rev.A  10-15_Q37 EVT Incremental Equipment List for 30UPH V1.0_0329_Q37 Budget UPH120_2line Rev1d9_LH Q77 Readiness v1.4.8 3" xfId="16025"/>
    <cellStyle name="___P58 King Process UPH=100 Rev.A  10-15_Q37 EVT Incremental Equipment List for 30UPH V1.0_0329_Q37 Budget UPH120_2line Rev1d9_LH Q77 Readiness v1.4.8 3 2" xfId="16026"/>
    <cellStyle name="___P58 King Process UPH=100 Rev.A  10-15_Q37 EVT Incremental Equipment List for 30UPH V1.0_0329_Q37 Budget UPH120_2line Rev1d9_LH Q77 Readiness v1.4.8 4" xfId="16027"/>
    <cellStyle name="___P58 King Process UPH=100 Rev.A  10-15_Q37 EVT Incremental Equipment List for 30UPH V1.0_0329_Q37 Budget UPH120_2line Rev1d9_LH Q77 Readiness v1.4.8 4 2" xfId="16028"/>
    <cellStyle name="___P58 King Process UPH=100 Rev.A  10-15_Q37 EVT Incremental Equipment List for 30UPH V1.0_0329_Q37 Budget UPH120_2line Rev1d9_LH Q77 Readiness v1.4.8 5" xfId="16029"/>
    <cellStyle name="___P58 King Process UPH=100 Rev.A  10-15_Q37 EVT Incremental Equipment List for 30UPH V1.0_0329_Q37 Budget UPH120_2line Rev1d9_LH Q77 Readiness v1.4.8 5 2" xfId="16030"/>
    <cellStyle name="___P58 King Process UPH=100 Rev.A  10-15_Q37 EVT Incremental Equipment List for 30UPH V1.0_0329_Q37 Budget UPH120_2line Rev1d9_LH Q77 Readiness v1.4.8 6" xfId="16031"/>
    <cellStyle name="___P58 King Process UPH=100 Rev.A  10-15_Q37 EVT Incremental Equipment List for 30UPH V1.0_0329_Q37 Budget UPH120_2line Rev1d9_LH Q77 Readiness v1.4.8 6 2" xfId="16032"/>
    <cellStyle name="___P58 King Process UPH=100 Rev.A  10-15_Q37 EVT Incremental Equipment List for 30UPH V1.0_0329_Q37 Budget UPH120_2line Rev1d9_LH Q77 Readiness v1.4.8 7" xfId="16033"/>
    <cellStyle name="___P58 King Process UPH=100 Rev.A  10-15_Q37 EVT Incremental Equipment List for 30UPH V1.0_0329_Q37 Budget UPH120_2line Rev1d9_LH Q77 Readiness v1.4.8 7 2" xfId="16034"/>
    <cellStyle name="___P58 King Process UPH=100 Rev.A  10-15_Q37 EVT Incremental Equipment List for 30UPH V1.0_0329_Q37 Budget UPH120_2line Rev1d9_LH Q77 Readiness v1.4.8 8" xfId="16035"/>
    <cellStyle name="___P58 King Process UPH=100 Rev.A  10-15_Q37 EVT Incremental Equipment List for 30UPH V1.0_0329_Q37 Budget UPH120_2line Rev1d9_LH Q77 Readiness v1.4.8 8 2" xfId="16036"/>
    <cellStyle name="___P58 King Process UPH=100 Rev.A  10-15_Q37 EVT Incremental Equipment List for 30UPH V1.0_0329_Q37 Budget UPH120_2line Rev1d9_LH Q77 Readiness v1.4.8 9" xfId="16037"/>
    <cellStyle name="___P58 King Process UPH=100 Rev.A  10-15_Q37 EVT Incremental Equipment List for 30UPH V1.0_0329_Q37 Budget UPH120_2line Rev2d3" xfId="16038"/>
    <cellStyle name="___P58 King Process UPH=100 Rev.A  10-15_Q37 EVT Incremental Equipment List for 30UPH V1.0_0329_Q37 Budget UPH120_2line Rev2d3 2" xfId="16039"/>
    <cellStyle name="___P58 King Process UPH=100 Rev.A  10-15_Q37 EVT Incremental Equipment List for 30UPH V1.0_0329_Q37 Budget UPH120_2line Rev2d3 2 2" xfId="16040"/>
    <cellStyle name="___P58 King Process UPH=100 Rev.A  10-15_Q37 EVT Incremental Equipment List for 30UPH V1.0_0329_Q37 Budget UPH120_2line Rev2d3 3" xfId="16041"/>
    <cellStyle name="___P58 King Process UPH=100 Rev.A  10-15_Q37 EVT Incremental Equipment List for 30UPH V1.0_0329_Q37 Budget UPH120_2line Rev2d3 3 2" xfId="16042"/>
    <cellStyle name="___P58 King Process UPH=100 Rev.A  10-15_Q37 EVT Incremental Equipment List for 30UPH V1.0_0329_Q37 Budget UPH120_2line Rev2d3 4" xfId="16043"/>
    <cellStyle name="___P58 King Process UPH=100 Rev.A  10-15_Q37 EVT Incremental Equipment List for 30UPH V1.0_0329_Q37 Budget UPH120_2line Rev2d3 4 2" xfId="16044"/>
    <cellStyle name="___P58 King Process UPH=100 Rev.A  10-15_Q37 EVT Incremental Equipment List for 30UPH V1.0_0329_Q37 Budget UPH120_2line Rev2d3 5" xfId="16045"/>
    <cellStyle name="___P58 King Process UPH=100 Rev.A  10-15_Q37 EVT Incremental Equipment List for 30UPH V1.0_0329_Q37 Budget UPH120_2line Rev2d3 5 2" xfId="16046"/>
    <cellStyle name="___P58 King Process UPH=100 Rev.A  10-15_Q37 EVT Incremental Equipment List for 30UPH V1.0_0329_Q37 Budget UPH120_2line Rev2d3 6" xfId="16047"/>
    <cellStyle name="___P58 King Process UPH=100 Rev.A  10-15_Q37 EVT Incremental Equipment List for 30UPH V1.0_0329_Q37 Budget UPH120_2line Rev2d3 6 2" xfId="16048"/>
    <cellStyle name="___P58 King Process UPH=100 Rev.A  10-15_Q37 EVT Incremental Equipment List for 30UPH V1.0_0329_Q37 Budget UPH120_2line Rev2d3 7" xfId="16049"/>
    <cellStyle name="___P58 King Process UPH=100 Rev.A  10-15_Q37 EVT Incremental Equipment List for 30UPH V1.0_0329_Q37 Budget UPH120_2line Rev2d3 7 2" xfId="16050"/>
    <cellStyle name="___P58 King Process UPH=100 Rev.A  10-15_Q37 EVT Incremental Equipment List for 30UPH V1.0_0329_Q37 Budget UPH120_2line Rev2d3 8" xfId="16051"/>
    <cellStyle name="___P58 King Process UPH=100 Rev.A  10-15_Q37 EVT Incremental Equipment List for 30UPH V1.0_0329_Q37 Budget UPH120_2line Rev2d3 8 2" xfId="16052"/>
    <cellStyle name="___P58 King Process UPH=100 Rev.A  10-15_Q37 EVT Incremental Equipment List for 30UPH V1.0_0329_Q37 Budget UPH120_2line Rev2d3 9" xfId="16053"/>
    <cellStyle name="___P58 King Process UPH=100 Rev.A  10-15_Q37 EVT Incremental Equipment List for 30UPH V1.0_0329_Q37 Budget UPH120_2line Rev2d5" xfId="16054"/>
    <cellStyle name="___P58 King Process UPH=100 Rev.A  10-15_Q37 EVT Incremental Equipment List for 30UPH V1.0_0329_Q37 Budget UPH120_2line Rev2d5 2" xfId="16055"/>
    <cellStyle name="___P58 King Process UPH=100 Rev.A  10-15_Q37 EVT Incremental Equipment List for 30UPH V1.0_0329_Q37 Budget UPH120_2line Rev2d5 2 2" xfId="16056"/>
    <cellStyle name="___P58 King Process UPH=100 Rev.A  10-15_Q37 EVT Incremental Equipment List for 30UPH V1.0_0329_Q37 Budget UPH120_2line Rev2d5 3" xfId="16057"/>
    <cellStyle name="___P58 King Process UPH=100 Rev.A  10-15_Q37 EVT Incremental Equipment List for 30UPH V1.0_0329_Q37 Budget UPH120_2line Rev2d5 3 2" xfId="16058"/>
    <cellStyle name="___P58 King Process UPH=100 Rev.A  10-15_Q37 EVT Incremental Equipment List for 30UPH V1.0_0329_Q37 Budget UPH120_2line Rev2d5 4" xfId="16059"/>
    <cellStyle name="___P58 King Process UPH=100 Rev.A  10-15_Q37 EVT Incremental Equipment List for 30UPH V1.0_0329_Q37 Budget UPH120_2line Rev2d5 4 2" xfId="16060"/>
    <cellStyle name="___P58 King Process UPH=100 Rev.A  10-15_Q37 EVT Incremental Equipment List for 30UPH V1.0_0329_Q37 Budget UPH120_2line Rev2d5 5" xfId="16061"/>
    <cellStyle name="___P58 King Process UPH=100 Rev.A  10-15_Q37 EVT Incremental Equipment List for 30UPH V1.0_0329_Q37 Budget UPH120_2line Rev2d5 5 2" xfId="16062"/>
    <cellStyle name="___P58 King Process UPH=100 Rev.A  10-15_Q37 EVT Incremental Equipment List for 30UPH V1.0_0329_Q37 Budget UPH120_2line Rev2d5 6" xfId="16063"/>
    <cellStyle name="___P58 King Process UPH=100 Rev.A  10-15_Q37 EVT Incremental Equipment List for 30UPH V1.0_0329_Q37 Budget UPH120_2line Rev2d5 6 2" xfId="16064"/>
    <cellStyle name="___P58 King Process UPH=100 Rev.A  10-15_Q37 EVT Incremental Equipment List for 30UPH V1.0_0329_Q37 Budget UPH120_2line Rev2d5 7" xfId="16065"/>
    <cellStyle name="___P58 King Process UPH=100 Rev.A  10-15_Q37 EVT Incremental Equipment List for 30UPH V1.0_0329_Q37 Budget UPH120_2line Rev2d5 7 2" xfId="16066"/>
    <cellStyle name="___P58 King Process UPH=100 Rev.A  10-15_Q37 EVT Incremental Equipment List for 30UPH V1.0_0329_Q37 Budget UPH120_2line Rev2d5 8" xfId="16067"/>
    <cellStyle name="___P58 King Process UPH=100 Rev.A  10-15_Q37 EVT Incremental Equipment List for 30UPH V1.0_0329_Q37 Budget UPH120_2line Rev2d5 8 2" xfId="16068"/>
    <cellStyle name="___P58 King Process UPH=100 Rev.A  10-15_Q37 EVT Incremental Equipment List for 30UPH V1.0_0329_Q37 Budget UPH120_2line Rev2d5 9" xfId="16069"/>
    <cellStyle name="___P58 King Process UPH=100 Rev.A  10-15_Q37 EVT Investment Workbook V1.2_0401" xfId="16070"/>
    <cellStyle name="___P58 King Process UPH=100 Rev.A  10-15_Q37 EVT Investment Workbook V1.2_0401 2" xfId="16071"/>
    <cellStyle name="___P58 King Process UPH=100 Rev.A  10-15_Q37 EVT Investment Workbook V1.2_0401 2 2" xfId="16072"/>
    <cellStyle name="___P58 King Process UPH=100 Rev.A  10-15_Q37 EVT Investment Workbook V1.2_0401 3" xfId="16073"/>
    <cellStyle name="___P58 King Process UPH=100 Rev.A  10-15_Q37 EVT Investment Workbook V1.2_0401 3 2" xfId="16074"/>
    <cellStyle name="___P58 King Process UPH=100 Rev.A  10-15_Q37 EVT Investment Workbook V1.2_0401 4" xfId="16075"/>
    <cellStyle name="___P58 King Process UPH=100 Rev.A  10-15_Q37 EVT Investment Workbook V1.2_0401 4 2" xfId="16076"/>
    <cellStyle name="___P58 King Process UPH=100 Rev.A  10-15_Q37 EVT Investment Workbook V1.2_0401 5" xfId="16077"/>
    <cellStyle name="___P58 King Process UPH=100 Rev.A  10-15_Q37 EVT Investment Workbook V1.2_0401 5 2" xfId="16078"/>
    <cellStyle name="___P58 King Process UPH=100 Rev.A  10-15_Q37 EVT Investment Workbook V1.2_0401 6" xfId="16079"/>
    <cellStyle name="___P58 King Process UPH=100 Rev.A  10-15_Q37 EVT Investment Workbook V1.2_0401 6 2" xfId="16080"/>
    <cellStyle name="___P58 King Process UPH=100 Rev.A  10-15_Q37 EVT Investment Workbook V1.2_0401 7" xfId="16081"/>
    <cellStyle name="___P58 King Process UPH=100 Rev.A  10-15_Q37 EVT Investment Workbook V1.2_0401 7 2" xfId="16082"/>
    <cellStyle name="___P58 King Process UPH=100 Rev.A  10-15_Q37 EVT Investment Workbook V1.2_0401 8" xfId="16083"/>
    <cellStyle name="___P58 King Process UPH=100 Rev.A  10-15_Q37 EVT Investment Workbook V1.2_0401 8 2" xfId="16084"/>
    <cellStyle name="___P58 King Process UPH=100 Rev.A  10-15_Q37 EVT Investment Workbook V1.2_0401 9" xfId="16085"/>
    <cellStyle name="___P58 King Process UPH=100 Rev.A  10-15_Q37 EVT Investment Workbook V1.2_0401_LH Q22 work book " xfId="16086"/>
    <cellStyle name="___P58 King Process UPH=100 Rev.A  10-15_Q37 EVT Investment Workbook V1.2_0401_LH Q22 work book  2" xfId="16087"/>
    <cellStyle name="___P58 King Process UPH=100 Rev.A  10-15_Q37 EVT Investment Workbook V1.2_0401_LH Q22 work book  2 2" xfId="16088"/>
    <cellStyle name="___P58 King Process UPH=100 Rev.A  10-15_Q37 EVT Investment Workbook V1.2_0401_LH Q22 work book  3" xfId="16089"/>
    <cellStyle name="___P58 King Process UPH=100 Rev.A  10-15_Q37 EVT Investment Workbook V1.2_0401_LH Q22 work book  3 2" xfId="16090"/>
    <cellStyle name="___P58 King Process UPH=100 Rev.A  10-15_Q37 EVT Investment Workbook V1.2_0401_LH Q22 work book  4" xfId="16091"/>
    <cellStyle name="___P58 King Process UPH=100 Rev.A  10-15_Q37 EVT Investment Workbook V1.2_0401_LH Q22 work book  4 2" xfId="16092"/>
    <cellStyle name="___P58 King Process UPH=100 Rev.A  10-15_Q37 EVT Investment Workbook V1.2_0401_LH Q22 work book  5" xfId="16093"/>
    <cellStyle name="___P58 King Process UPH=100 Rev.A  10-15_Q37 EVT Investment Workbook V1.2_0401_LH Q22 work book  5 2" xfId="16094"/>
    <cellStyle name="___P58 King Process UPH=100 Rev.A  10-15_Q37 EVT Investment Workbook V1.2_0401_LH Q22 work book  6" xfId="16095"/>
    <cellStyle name="___P58 King Process UPH=100 Rev.A  10-15_Q37 EVT Investment Workbook V1.2_0401_LH Q22 work book  6 2" xfId="16096"/>
    <cellStyle name="___P58 King Process UPH=100 Rev.A  10-15_Q37 EVT Investment Workbook V1.2_0401_LH Q22 work book  7" xfId="16097"/>
    <cellStyle name="___P58 King Process UPH=100 Rev.A  10-15_Q37 EVT Investment Workbook V1.2_0401_LH Q22 work book  7 2" xfId="16098"/>
    <cellStyle name="___P58 King Process UPH=100 Rev.A  10-15_Q37 EVT Investment Workbook V1.2_0401_LH Q22 work book  8" xfId="16099"/>
    <cellStyle name="___P58 King Process UPH=100 Rev.A  10-15_Q37 EVT Investment Workbook V1.2_0401_LH Q22 work book  8 2" xfId="16100"/>
    <cellStyle name="___P58 King Process UPH=100 Rev.A  10-15_Q37 EVT Investment Workbook V1.2_0401_LH Q22 work book  9" xfId="16101"/>
    <cellStyle name="___P58 King Process UPH=100 Rev.A  10-15_Q37 EVT Investment Workbook V1.2_0401_LH Q77 Readiness v1.4.8" xfId="16102"/>
    <cellStyle name="___P58 King Process UPH=100 Rev.A  10-15_Q37 EVT Investment Workbook V1.2_0401_LH Q77 Readiness v1.4.8 2" xfId="16103"/>
    <cellStyle name="___P58 King Process UPH=100 Rev.A  10-15_Q37 EVT Investment Workbook V1.2_0401_LH Q77 Readiness v1.4.8 2 2" xfId="16104"/>
    <cellStyle name="___P58 King Process UPH=100 Rev.A  10-15_Q37 EVT Investment Workbook V1.2_0401_LH Q77 Readiness v1.4.8 3" xfId="16105"/>
    <cellStyle name="___P58 King Process UPH=100 Rev.A  10-15_Q37 EVT Investment Workbook V1.2_0401_LH Q77 Readiness v1.4.8 3 2" xfId="16106"/>
    <cellStyle name="___P58 King Process UPH=100 Rev.A  10-15_Q37 EVT Investment Workbook V1.2_0401_LH Q77 Readiness v1.4.8 4" xfId="16107"/>
    <cellStyle name="___P58 King Process UPH=100 Rev.A  10-15_Q37 EVT Investment Workbook V1.2_0401_LH Q77 Readiness v1.4.8 4 2" xfId="16108"/>
    <cellStyle name="___P58 King Process UPH=100 Rev.A  10-15_Q37 EVT Investment Workbook V1.2_0401_LH Q77 Readiness v1.4.8 5" xfId="16109"/>
    <cellStyle name="___P58 King Process UPH=100 Rev.A  10-15_Q37 EVT Investment Workbook V1.2_0401_LH Q77 Readiness v1.4.8 5 2" xfId="16110"/>
    <cellStyle name="___P58 King Process UPH=100 Rev.A  10-15_Q37 EVT Investment Workbook V1.2_0401_LH Q77 Readiness v1.4.8 6" xfId="16111"/>
    <cellStyle name="___P58 King Process UPH=100 Rev.A  10-15_Q37 EVT Investment Workbook V1.2_0401_LH Q77 Readiness v1.4.8 6 2" xfId="16112"/>
    <cellStyle name="___P58 King Process UPH=100 Rev.A  10-15_Q37 EVT Investment Workbook V1.2_0401_LH Q77 Readiness v1.4.8 7" xfId="16113"/>
    <cellStyle name="___P58 King Process UPH=100 Rev.A  10-15_Q37 EVT Investment Workbook V1.2_0401_LH Q77 Readiness v1.4.8 7 2" xfId="16114"/>
    <cellStyle name="___P58 King Process UPH=100 Rev.A  10-15_Q37 EVT Investment Workbook V1.2_0401_LH Q77 Readiness v1.4.8 8" xfId="16115"/>
    <cellStyle name="___P58 King Process UPH=100 Rev.A  10-15_Q37 EVT Investment Workbook V1.2_0401_LH Q77 Readiness v1.4.8 8 2" xfId="16116"/>
    <cellStyle name="___P58 King Process UPH=100 Rev.A  10-15_Q37 EVT Investment Workbook V1.2_0401_LH Q77 Readiness v1.4.8 9" xfId="16117"/>
    <cellStyle name="___P58 King Process UPH=100 Rev.A  10-15_Q37 EVT Investment Workbook V1.2_0401_Q37 Budget UPH120_2line Rev1d9" xfId="16118"/>
    <cellStyle name="___P58 King Process UPH=100 Rev.A  10-15_Q37 EVT Investment Workbook V1.2_0401_Q37 Budget UPH120_2line Rev1d9 2" xfId="16119"/>
    <cellStyle name="___P58 King Process UPH=100 Rev.A  10-15_Q37 EVT Investment Workbook V1.2_0401_Q37 Budget UPH120_2line Rev1d9 2 2" xfId="16120"/>
    <cellStyle name="___P58 King Process UPH=100 Rev.A  10-15_Q37 EVT Investment Workbook V1.2_0401_Q37 Budget UPH120_2line Rev1d9 3" xfId="16121"/>
    <cellStyle name="___P58 King Process UPH=100 Rev.A  10-15_Q37 EVT Investment Workbook V1.2_0401_Q37 Budget UPH120_2line Rev1d9 3 2" xfId="16122"/>
    <cellStyle name="___P58 King Process UPH=100 Rev.A  10-15_Q37 EVT Investment Workbook V1.2_0401_Q37 Budget UPH120_2line Rev1d9 4" xfId="16123"/>
    <cellStyle name="___P58 King Process UPH=100 Rev.A  10-15_Q37 EVT Investment Workbook V1.2_0401_Q37 Budget UPH120_2line Rev1d9 4 2" xfId="16124"/>
    <cellStyle name="___P58 King Process UPH=100 Rev.A  10-15_Q37 EVT Investment Workbook V1.2_0401_Q37 Budget UPH120_2line Rev1d9 5" xfId="16125"/>
    <cellStyle name="___P58 King Process UPH=100 Rev.A  10-15_Q37 EVT Investment Workbook V1.2_0401_Q37 Budget UPH120_2line Rev1d9 5 2" xfId="16126"/>
    <cellStyle name="___P58 King Process UPH=100 Rev.A  10-15_Q37 EVT Investment Workbook V1.2_0401_Q37 Budget UPH120_2line Rev1d9 6" xfId="16127"/>
    <cellStyle name="___P58 King Process UPH=100 Rev.A  10-15_Q37 EVT Investment Workbook V1.2_0401_Q37 Budget UPH120_2line Rev1d9 6 2" xfId="16128"/>
    <cellStyle name="___P58 King Process UPH=100 Rev.A  10-15_Q37 EVT Investment Workbook V1.2_0401_Q37 Budget UPH120_2line Rev1d9 7" xfId="16129"/>
    <cellStyle name="___P58 King Process UPH=100 Rev.A  10-15_Q37 EVT Investment Workbook V1.2_0401_Q37 Budget UPH120_2line Rev1d9 7 2" xfId="16130"/>
    <cellStyle name="___P58 King Process UPH=100 Rev.A  10-15_Q37 EVT Investment Workbook V1.2_0401_Q37 Budget UPH120_2line Rev1d9 8" xfId="16131"/>
    <cellStyle name="___P58 King Process UPH=100 Rev.A  10-15_Q37 EVT Investment Workbook V1.2_0401_Q37 Budget UPH120_2line Rev1d9 8 2" xfId="16132"/>
    <cellStyle name="___P58 King Process UPH=100 Rev.A  10-15_Q37 EVT Investment Workbook V1.2_0401_Q37 Budget UPH120_2line Rev1d9 9" xfId="16133"/>
    <cellStyle name="___P58 King Process UPH=100 Rev.A  10-15_Q37 EVT Investment Workbook V1.2_0401_Q37 Budget UPH120_2line Rev1d9_LH Q22 work book " xfId="16134"/>
    <cellStyle name="___P58 King Process UPH=100 Rev.A  10-15_Q37 EVT Investment Workbook V1.2_0401_Q37 Budget UPH120_2line Rev1d9_LH Q22 work book  2" xfId="16135"/>
    <cellStyle name="___P58 King Process UPH=100 Rev.A  10-15_Q37 EVT Investment Workbook V1.2_0401_Q37 Budget UPH120_2line Rev1d9_LH Q22 work book  2 2" xfId="16136"/>
    <cellStyle name="___P58 King Process UPH=100 Rev.A  10-15_Q37 EVT Investment Workbook V1.2_0401_Q37 Budget UPH120_2line Rev1d9_LH Q22 work book  3" xfId="16137"/>
    <cellStyle name="___P58 King Process UPH=100 Rev.A  10-15_Q37 EVT Investment Workbook V1.2_0401_Q37 Budget UPH120_2line Rev1d9_LH Q22 work book  3 2" xfId="16138"/>
    <cellStyle name="___P58 King Process UPH=100 Rev.A  10-15_Q37 EVT Investment Workbook V1.2_0401_Q37 Budget UPH120_2line Rev1d9_LH Q22 work book  4" xfId="16139"/>
    <cellStyle name="___P58 King Process UPH=100 Rev.A  10-15_Q37 EVT Investment Workbook V1.2_0401_Q37 Budget UPH120_2line Rev1d9_LH Q22 work book  4 2" xfId="16140"/>
    <cellStyle name="___P58 King Process UPH=100 Rev.A  10-15_Q37 EVT Investment Workbook V1.2_0401_Q37 Budget UPH120_2line Rev1d9_LH Q22 work book  5" xfId="16141"/>
    <cellStyle name="___P58 King Process UPH=100 Rev.A  10-15_Q37 EVT Investment Workbook V1.2_0401_Q37 Budget UPH120_2line Rev1d9_LH Q22 work book  5 2" xfId="16142"/>
    <cellStyle name="___P58 King Process UPH=100 Rev.A  10-15_Q37 EVT Investment Workbook V1.2_0401_Q37 Budget UPH120_2line Rev1d9_LH Q22 work book  6" xfId="16143"/>
    <cellStyle name="___P58 King Process UPH=100 Rev.A  10-15_Q37 EVT Investment Workbook V1.2_0401_Q37 Budget UPH120_2line Rev1d9_LH Q22 work book  6 2" xfId="16144"/>
    <cellStyle name="___P58 King Process UPH=100 Rev.A  10-15_Q37 EVT Investment Workbook V1.2_0401_Q37 Budget UPH120_2line Rev1d9_LH Q22 work book  7" xfId="16145"/>
    <cellStyle name="___P58 King Process UPH=100 Rev.A  10-15_Q37 EVT Investment Workbook V1.2_0401_Q37 Budget UPH120_2line Rev1d9_LH Q22 work book  7 2" xfId="16146"/>
    <cellStyle name="___P58 King Process UPH=100 Rev.A  10-15_Q37 EVT Investment Workbook V1.2_0401_Q37 Budget UPH120_2line Rev1d9_LH Q22 work book  8" xfId="16147"/>
    <cellStyle name="___P58 King Process UPH=100 Rev.A  10-15_Q37 EVT Investment Workbook V1.2_0401_Q37 Budget UPH120_2line Rev1d9_LH Q22 work book  8 2" xfId="16148"/>
    <cellStyle name="___P58 King Process UPH=100 Rev.A  10-15_Q37 EVT Investment Workbook V1.2_0401_Q37 Budget UPH120_2line Rev1d9_LH Q22 work book  9" xfId="16149"/>
    <cellStyle name="___P58 King Process UPH=100 Rev.A  10-15_Q37 EVT Investment Workbook V1.2_0401_Q37 Budget UPH120_2line Rev1d9_LH Q77 Readiness v1.4.8" xfId="16150"/>
    <cellStyle name="___P58 King Process UPH=100 Rev.A  10-15_Q37 EVT Investment Workbook V1.2_0401_Q37 Budget UPH120_2line Rev1d9_LH Q77 Readiness v1.4.8 2" xfId="16151"/>
    <cellStyle name="___P58 King Process UPH=100 Rev.A  10-15_Q37 EVT Investment Workbook V1.2_0401_Q37 Budget UPH120_2line Rev1d9_LH Q77 Readiness v1.4.8 2 2" xfId="16152"/>
    <cellStyle name="___P58 King Process UPH=100 Rev.A  10-15_Q37 EVT Investment Workbook V1.2_0401_Q37 Budget UPH120_2line Rev1d9_LH Q77 Readiness v1.4.8 3" xfId="16153"/>
    <cellStyle name="___P58 King Process UPH=100 Rev.A  10-15_Q37 EVT Investment Workbook V1.2_0401_Q37 Budget UPH120_2line Rev1d9_LH Q77 Readiness v1.4.8 3 2" xfId="16154"/>
    <cellStyle name="___P58 King Process UPH=100 Rev.A  10-15_Q37 EVT Investment Workbook V1.2_0401_Q37 Budget UPH120_2line Rev1d9_LH Q77 Readiness v1.4.8 4" xfId="16155"/>
    <cellStyle name="___P58 King Process UPH=100 Rev.A  10-15_Q37 EVT Investment Workbook V1.2_0401_Q37 Budget UPH120_2line Rev1d9_LH Q77 Readiness v1.4.8 4 2" xfId="16156"/>
    <cellStyle name="___P58 King Process UPH=100 Rev.A  10-15_Q37 EVT Investment Workbook V1.2_0401_Q37 Budget UPH120_2line Rev1d9_LH Q77 Readiness v1.4.8 5" xfId="16157"/>
    <cellStyle name="___P58 King Process UPH=100 Rev.A  10-15_Q37 EVT Investment Workbook V1.2_0401_Q37 Budget UPH120_2line Rev1d9_LH Q77 Readiness v1.4.8 5 2" xfId="16158"/>
    <cellStyle name="___P58 King Process UPH=100 Rev.A  10-15_Q37 EVT Investment Workbook V1.2_0401_Q37 Budget UPH120_2line Rev1d9_LH Q77 Readiness v1.4.8 6" xfId="16159"/>
    <cellStyle name="___P58 King Process UPH=100 Rev.A  10-15_Q37 EVT Investment Workbook V1.2_0401_Q37 Budget UPH120_2line Rev1d9_LH Q77 Readiness v1.4.8 6 2" xfId="16160"/>
    <cellStyle name="___P58 King Process UPH=100 Rev.A  10-15_Q37 EVT Investment Workbook V1.2_0401_Q37 Budget UPH120_2line Rev1d9_LH Q77 Readiness v1.4.8 7" xfId="16161"/>
    <cellStyle name="___P58 King Process UPH=100 Rev.A  10-15_Q37 EVT Investment Workbook V1.2_0401_Q37 Budget UPH120_2line Rev1d9_LH Q77 Readiness v1.4.8 7 2" xfId="16162"/>
    <cellStyle name="___P58 King Process UPH=100 Rev.A  10-15_Q37 EVT Investment Workbook V1.2_0401_Q37 Budget UPH120_2line Rev1d9_LH Q77 Readiness v1.4.8 8" xfId="16163"/>
    <cellStyle name="___P58 King Process UPH=100 Rev.A  10-15_Q37 EVT Investment Workbook V1.2_0401_Q37 Budget UPH120_2line Rev1d9_LH Q77 Readiness v1.4.8 8 2" xfId="16164"/>
    <cellStyle name="___P58 King Process UPH=100 Rev.A  10-15_Q37 EVT Investment Workbook V1.2_0401_Q37 Budget UPH120_2line Rev1d9_LH Q77 Readiness v1.4.8 9" xfId="16165"/>
    <cellStyle name="___P58 King Process UPH=100 Rev.A  10-15_Q37 EVT Investment Workbook V1.2_0401_Q37 Budget UPH120_2line Rev2d3" xfId="16166"/>
    <cellStyle name="___P58 King Process UPH=100 Rev.A  10-15_Q37 EVT Investment Workbook V1.2_0401_Q37 Budget UPH120_2line Rev2d3 2" xfId="16167"/>
    <cellStyle name="___P58 King Process UPH=100 Rev.A  10-15_Q37 EVT Investment Workbook V1.2_0401_Q37 Budget UPH120_2line Rev2d3 2 2" xfId="16168"/>
    <cellStyle name="___P58 King Process UPH=100 Rev.A  10-15_Q37 EVT Investment Workbook V1.2_0401_Q37 Budget UPH120_2line Rev2d3 3" xfId="16169"/>
    <cellStyle name="___P58 King Process UPH=100 Rev.A  10-15_Q37 EVT Investment Workbook V1.2_0401_Q37 Budget UPH120_2line Rev2d3 3 2" xfId="16170"/>
    <cellStyle name="___P58 King Process UPH=100 Rev.A  10-15_Q37 EVT Investment Workbook V1.2_0401_Q37 Budget UPH120_2line Rev2d3 4" xfId="16171"/>
    <cellStyle name="___P58 King Process UPH=100 Rev.A  10-15_Q37 EVT Investment Workbook V1.2_0401_Q37 Budget UPH120_2line Rev2d3 4 2" xfId="16172"/>
    <cellStyle name="___P58 King Process UPH=100 Rev.A  10-15_Q37 EVT Investment Workbook V1.2_0401_Q37 Budget UPH120_2line Rev2d3 5" xfId="16173"/>
    <cellStyle name="___P58 King Process UPH=100 Rev.A  10-15_Q37 EVT Investment Workbook V1.2_0401_Q37 Budget UPH120_2line Rev2d3 5 2" xfId="16174"/>
    <cellStyle name="___P58 King Process UPH=100 Rev.A  10-15_Q37 EVT Investment Workbook V1.2_0401_Q37 Budget UPH120_2line Rev2d3 6" xfId="16175"/>
    <cellStyle name="___P58 King Process UPH=100 Rev.A  10-15_Q37 EVT Investment Workbook V1.2_0401_Q37 Budget UPH120_2line Rev2d3 6 2" xfId="16176"/>
    <cellStyle name="___P58 King Process UPH=100 Rev.A  10-15_Q37 EVT Investment Workbook V1.2_0401_Q37 Budget UPH120_2line Rev2d3 7" xfId="16177"/>
    <cellStyle name="___P58 King Process UPH=100 Rev.A  10-15_Q37 EVT Investment Workbook V1.2_0401_Q37 Budget UPH120_2line Rev2d3 7 2" xfId="16178"/>
    <cellStyle name="___P58 King Process UPH=100 Rev.A  10-15_Q37 EVT Investment Workbook V1.2_0401_Q37 Budget UPH120_2line Rev2d3 8" xfId="16179"/>
    <cellStyle name="___P58 King Process UPH=100 Rev.A  10-15_Q37 EVT Investment Workbook V1.2_0401_Q37 Budget UPH120_2line Rev2d3 8 2" xfId="16180"/>
    <cellStyle name="___P58 King Process UPH=100 Rev.A  10-15_Q37 EVT Investment Workbook V1.2_0401_Q37 Budget UPH120_2line Rev2d3 9" xfId="16181"/>
    <cellStyle name="___P58 King Process UPH=100 Rev.A  10-15_Q37 EVT Investment Workbook V1.2_0401_Q37 Budget UPH120_2line Rev2d5" xfId="16182"/>
    <cellStyle name="___P58 King Process UPH=100 Rev.A  10-15_Q37 EVT Investment Workbook V1.2_0401_Q37 Budget UPH120_2line Rev2d5 2" xfId="16183"/>
    <cellStyle name="___P58 King Process UPH=100 Rev.A  10-15_Q37 EVT Investment Workbook V1.2_0401_Q37 Budget UPH120_2line Rev2d5 2 2" xfId="16184"/>
    <cellStyle name="___P58 King Process UPH=100 Rev.A  10-15_Q37 EVT Investment Workbook V1.2_0401_Q37 Budget UPH120_2line Rev2d5 3" xfId="16185"/>
    <cellStyle name="___P58 King Process UPH=100 Rev.A  10-15_Q37 EVT Investment Workbook V1.2_0401_Q37 Budget UPH120_2line Rev2d5 3 2" xfId="16186"/>
    <cellStyle name="___P58 King Process UPH=100 Rev.A  10-15_Q37 EVT Investment Workbook V1.2_0401_Q37 Budget UPH120_2line Rev2d5 4" xfId="16187"/>
    <cellStyle name="___P58 King Process UPH=100 Rev.A  10-15_Q37 EVT Investment Workbook V1.2_0401_Q37 Budget UPH120_2line Rev2d5 4 2" xfId="16188"/>
    <cellStyle name="___P58 King Process UPH=100 Rev.A  10-15_Q37 EVT Investment Workbook V1.2_0401_Q37 Budget UPH120_2line Rev2d5 5" xfId="16189"/>
    <cellStyle name="___P58 King Process UPH=100 Rev.A  10-15_Q37 EVT Investment Workbook V1.2_0401_Q37 Budget UPH120_2line Rev2d5 5 2" xfId="16190"/>
    <cellStyle name="___P58 King Process UPH=100 Rev.A  10-15_Q37 EVT Investment Workbook V1.2_0401_Q37 Budget UPH120_2line Rev2d5 6" xfId="16191"/>
    <cellStyle name="___P58 King Process UPH=100 Rev.A  10-15_Q37 EVT Investment Workbook V1.2_0401_Q37 Budget UPH120_2line Rev2d5 6 2" xfId="16192"/>
    <cellStyle name="___P58 King Process UPH=100 Rev.A  10-15_Q37 EVT Investment Workbook V1.2_0401_Q37 Budget UPH120_2line Rev2d5 7" xfId="16193"/>
    <cellStyle name="___P58 King Process UPH=100 Rev.A  10-15_Q37 EVT Investment Workbook V1.2_0401_Q37 Budget UPH120_2line Rev2d5 7 2" xfId="16194"/>
    <cellStyle name="___P58 King Process UPH=100 Rev.A  10-15_Q37 EVT Investment Workbook V1.2_0401_Q37 Budget UPH120_2line Rev2d5 8" xfId="16195"/>
    <cellStyle name="___P58 King Process UPH=100 Rev.A  10-15_Q37 EVT Investment Workbook V1.2_0401_Q37 Budget UPH120_2line Rev2d5 8 2" xfId="16196"/>
    <cellStyle name="___P58 King Process UPH=100 Rev.A  10-15_Q37 EVT Investment Workbook V1.2_0401_Q37 Budget UPH120_2line Rev2d5 9" xfId="16197"/>
    <cellStyle name="___P58 King Process UPH=100 Rev.A  10-15_Q37 Process uph 150 &amp;2003-04-29 Rev.1.1" xfId="16198"/>
    <cellStyle name="___P58 King Process UPH=100 Rev.A  10-15_Q37 Process uph 150 &amp;2003-04-29 Rev.1.1 2" xfId="16199"/>
    <cellStyle name="___P58 King Process UPH=100 Rev.A  10-15_Q37 Process uph 150 &amp;2003-04-29 Rev.1.1 2 2" xfId="16200"/>
    <cellStyle name="___P58 King Process UPH=100 Rev.A  10-15_Q37 Process uph 150 &amp;2003-04-29 Rev.1.1 3" xfId="16201"/>
    <cellStyle name="___P58 King Process UPH=100 Rev.A  10-15_Q37 Process uph 150 &amp;2003-04-29 Rev.1.1 3 2" xfId="16202"/>
    <cellStyle name="___P58 King Process UPH=100 Rev.A  10-15_Q37 Process uph 150 &amp;2003-04-29 Rev.1.1 4" xfId="16203"/>
    <cellStyle name="___P58 King Process UPH=100 Rev.A  10-15_Q37 Process uph 150 &amp;2003-04-29 Rev.1.1 4 2" xfId="16204"/>
    <cellStyle name="___P58 King Process UPH=100 Rev.A  10-15_Q37 Process uph 150 &amp;2003-04-29 Rev.1.1 5" xfId="16205"/>
    <cellStyle name="___P58 King Process UPH=100 Rev.A  10-15_Q37 Process uph 150 &amp;2003-04-29 Rev.1.1 5 2" xfId="16206"/>
    <cellStyle name="___P58 King Process UPH=100 Rev.A  10-15_Q37 Process uph 150 &amp;2003-04-29 Rev.1.1 6" xfId="16207"/>
    <cellStyle name="___P58 King Process UPH=100 Rev.A  10-15_Q37 Process uph 150 &amp;2003-04-29 Rev.1.1 6 2" xfId="16208"/>
    <cellStyle name="___P58 King Process UPH=100 Rev.A  10-15_Q37 Process uph 150 &amp;2003-04-29 Rev.1.1 7" xfId="16209"/>
    <cellStyle name="___P58 King Process UPH=100 Rev.A  10-15_Q37 Process uph 150 &amp;2003-04-29 Rev.1.1 7 2" xfId="16210"/>
    <cellStyle name="___P58 King Process UPH=100 Rev.A  10-15_Q37 Process uph 150 &amp;2003-04-29 Rev.1.1 8" xfId="16211"/>
    <cellStyle name="___P58 King Process UPH=100 Rev.A  10-15_Q37 Process uph 150 &amp;2003-04-29 Rev.1.1 8 2" xfId="16212"/>
    <cellStyle name="___P58 King Process UPH=100 Rev.A  10-15_Q37 Process uph 150 &amp;2003-04-29 Rev.1.1 9" xfId="16213"/>
    <cellStyle name="___P58 King Process UPH=100 Rev.A  10-15_Q37 Process uph 150 &amp;2003-04-29 Rev.1.1_LH Q22 work book " xfId="16214"/>
    <cellStyle name="___P58 King Process UPH=100 Rev.A  10-15_Q37 Process uph 150 &amp;2003-04-29 Rev.1.1_LH Q22 work book  2" xfId="16215"/>
    <cellStyle name="___P58 King Process UPH=100 Rev.A  10-15_Q37 Process uph 150 &amp;2003-04-29 Rev.1.1_LH Q22 work book  2 2" xfId="16216"/>
    <cellStyle name="___P58 King Process UPH=100 Rev.A  10-15_Q37 Process uph 150 &amp;2003-04-29 Rev.1.1_LH Q22 work book  3" xfId="16217"/>
    <cellStyle name="___P58 King Process UPH=100 Rev.A  10-15_Q37 Process uph 150 &amp;2003-04-29 Rev.1.1_LH Q22 work book  3 2" xfId="16218"/>
    <cellStyle name="___P58 King Process UPH=100 Rev.A  10-15_Q37 Process uph 150 &amp;2003-04-29 Rev.1.1_LH Q22 work book  4" xfId="16219"/>
    <cellStyle name="___P58 King Process UPH=100 Rev.A  10-15_Q37 Process uph 150 &amp;2003-04-29 Rev.1.1_LH Q22 work book  4 2" xfId="16220"/>
    <cellStyle name="___P58 King Process UPH=100 Rev.A  10-15_Q37 Process uph 150 &amp;2003-04-29 Rev.1.1_LH Q22 work book  5" xfId="16221"/>
    <cellStyle name="___P58 King Process UPH=100 Rev.A  10-15_Q37 Process uph 150 &amp;2003-04-29 Rev.1.1_LH Q22 work book  5 2" xfId="16222"/>
    <cellStyle name="___P58 King Process UPH=100 Rev.A  10-15_Q37 Process uph 150 &amp;2003-04-29 Rev.1.1_LH Q22 work book  6" xfId="16223"/>
    <cellStyle name="___P58 King Process UPH=100 Rev.A  10-15_Q37 Process uph 150 &amp;2003-04-29 Rev.1.1_LH Q22 work book  6 2" xfId="16224"/>
    <cellStyle name="___P58 King Process UPH=100 Rev.A  10-15_Q37 Process uph 150 &amp;2003-04-29 Rev.1.1_LH Q22 work book  7" xfId="16225"/>
    <cellStyle name="___P58 King Process UPH=100 Rev.A  10-15_Q37 Process uph 150 &amp;2003-04-29 Rev.1.1_LH Q22 work book  7 2" xfId="16226"/>
    <cellStyle name="___P58 King Process UPH=100 Rev.A  10-15_Q37 Process uph 150 &amp;2003-04-29 Rev.1.1_LH Q22 work book  8" xfId="16227"/>
    <cellStyle name="___P58 King Process UPH=100 Rev.A  10-15_Q37 Process uph 150 &amp;2003-04-29 Rev.1.1_LH Q22 work book  8 2" xfId="16228"/>
    <cellStyle name="___P58 King Process UPH=100 Rev.A  10-15_Q37 Process uph 150 &amp;2003-04-29 Rev.1.1_LH Q22 work book  9" xfId="16229"/>
    <cellStyle name="___P58 King Process UPH=100 Rev.A  10-15_Q37 Process uph 150 &amp;2003-04-29 Rev.1.1_LH Q77 Readiness v1.4.8" xfId="16230"/>
    <cellStyle name="___P58 King Process UPH=100 Rev.A  10-15_Q37 Process uph 150 &amp;2003-04-29 Rev.1.1_LH Q77 Readiness v1.4.8 2" xfId="16231"/>
    <cellStyle name="___P58 King Process UPH=100 Rev.A  10-15_Q37 Process uph 150 &amp;2003-04-29 Rev.1.1_LH Q77 Readiness v1.4.8 2 2" xfId="16232"/>
    <cellStyle name="___P58 King Process UPH=100 Rev.A  10-15_Q37 Process uph 150 &amp;2003-04-29 Rev.1.1_LH Q77 Readiness v1.4.8 3" xfId="16233"/>
    <cellStyle name="___P58 King Process UPH=100 Rev.A  10-15_Q37 Process uph 150 &amp;2003-04-29 Rev.1.1_LH Q77 Readiness v1.4.8 3 2" xfId="16234"/>
    <cellStyle name="___P58 King Process UPH=100 Rev.A  10-15_Q37 Process uph 150 &amp;2003-04-29 Rev.1.1_LH Q77 Readiness v1.4.8 4" xfId="16235"/>
    <cellStyle name="___P58 King Process UPH=100 Rev.A  10-15_Q37 Process uph 150 &amp;2003-04-29 Rev.1.1_LH Q77 Readiness v1.4.8 4 2" xfId="16236"/>
    <cellStyle name="___P58 King Process UPH=100 Rev.A  10-15_Q37 Process uph 150 &amp;2003-04-29 Rev.1.1_LH Q77 Readiness v1.4.8 5" xfId="16237"/>
    <cellStyle name="___P58 King Process UPH=100 Rev.A  10-15_Q37 Process uph 150 &amp;2003-04-29 Rev.1.1_LH Q77 Readiness v1.4.8 5 2" xfId="16238"/>
    <cellStyle name="___P58 King Process UPH=100 Rev.A  10-15_Q37 Process uph 150 &amp;2003-04-29 Rev.1.1_LH Q77 Readiness v1.4.8 6" xfId="16239"/>
    <cellStyle name="___P58 King Process UPH=100 Rev.A  10-15_Q37 Process uph 150 &amp;2003-04-29 Rev.1.1_LH Q77 Readiness v1.4.8 6 2" xfId="16240"/>
    <cellStyle name="___P58 King Process UPH=100 Rev.A  10-15_Q37 Process uph 150 &amp;2003-04-29 Rev.1.1_LH Q77 Readiness v1.4.8 7" xfId="16241"/>
    <cellStyle name="___P58 King Process UPH=100 Rev.A  10-15_Q37 Process uph 150 &amp;2003-04-29 Rev.1.1_LH Q77 Readiness v1.4.8 7 2" xfId="16242"/>
    <cellStyle name="___P58 King Process UPH=100 Rev.A  10-15_Q37 Process uph 150 &amp;2003-04-29 Rev.1.1_LH Q77 Readiness v1.4.8 8" xfId="16243"/>
    <cellStyle name="___P58 King Process UPH=100 Rev.A  10-15_Q37 Process uph 150 &amp;2003-04-29 Rev.1.1_LH Q77 Readiness v1.4.8 8 2" xfId="16244"/>
    <cellStyle name="___P58 King Process UPH=100 Rev.A  10-15_Q37 Process uph 150 &amp;2003-04-29 Rev.1.1_LH Q77 Readiness v1.4.8 9" xfId="16245"/>
    <cellStyle name="___P58 King Process UPH=100 Rev.A  10-15_Q37 Process uph 150 &amp;2003-04-29 Rev.1.1_Q37 Budget UPH120_2line Rev1d9" xfId="16246"/>
    <cellStyle name="___P58 King Process UPH=100 Rev.A  10-15_Q37 Process uph 150 &amp;2003-04-29 Rev.1.1_Q37 Budget UPH120_2line Rev1d9 2" xfId="16247"/>
    <cellStyle name="___P58 King Process UPH=100 Rev.A  10-15_Q37 Process uph 150 &amp;2003-04-29 Rev.1.1_Q37 Budget UPH120_2line Rev1d9 2 2" xfId="16248"/>
    <cellStyle name="___P58 King Process UPH=100 Rev.A  10-15_Q37 Process uph 150 &amp;2003-04-29 Rev.1.1_Q37 Budget UPH120_2line Rev1d9 3" xfId="16249"/>
    <cellStyle name="___P58 King Process UPH=100 Rev.A  10-15_Q37 Process uph 150 &amp;2003-04-29 Rev.1.1_Q37 Budget UPH120_2line Rev1d9 3 2" xfId="16250"/>
    <cellStyle name="___P58 King Process UPH=100 Rev.A  10-15_Q37 Process uph 150 &amp;2003-04-29 Rev.1.1_Q37 Budget UPH120_2line Rev1d9 4" xfId="16251"/>
    <cellStyle name="___P58 King Process UPH=100 Rev.A  10-15_Q37 Process uph 150 &amp;2003-04-29 Rev.1.1_Q37 Budget UPH120_2line Rev1d9 4 2" xfId="16252"/>
    <cellStyle name="___P58 King Process UPH=100 Rev.A  10-15_Q37 Process uph 150 &amp;2003-04-29 Rev.1.1_Q37 Budget UPH120_2line Rev1d9 5" xfId="16253"/>
    <cellStyle name="___P58 King Process UPH=100 Rev.A  10-15_Q37 Process uph 150 &amp;2003-04-29 Rev.1.1_Q37 Budget UPH120_2line Rev1d9 5 2" xfId="16254"/>
    <cellStyle name="___P58 King Process UPH=100 Rev.A  10-15_Q37 Process uph 150 &amp;2003-04-29 Rev.1.1_Q37 Budget UPH120_2line Rev1d9 6" xfId="16255"/>
    <cellStyle name="___P58 King Process UPH=100 Rev.A  10-15_Q37 Process uph 150 &amp;2003-04-29 Rev.1.1_Q37 Budget UPH120_2line Rev1d9 6 2" xfId="16256"/>
    <cellStyle name="___P58 King Process UPH=100 Rev.A  10-15_Q37 Process uph 150 &amp;2003-04-29 Rev.1.1_Q37 Budget UPH120_2line Rev1d9 7" xfId="16257"/>
    <cellStyle name="___P58 King Process UPH=100 Rev.A  10-15_Q37 Process uph 150 &amp;2003-04-29 Rev.1.1_Q37 Budget UPH120_2line Rev1d9 7 2" xfId="16258"/>
    <cellStyle name="___P58 King Process UPH=100 Rev.A  10-15_Q37 Process uph 150 &amp;2003-04-29 Rev.1.1_Q37 Budget UPH120_2line Rev1d9 8" xfId="16259"/>
    <cellStyle name="___P58 King Process UPH=100 Rev.A  10-15_Q37 Process uph 150 &amp;2003-04-29 Rev.1.1_Q37 Budget UPH120_2line Rev1d9 8 2" xfId="16260"/>
    <cellStyle name="___P58 King Process UPH=100 Rev.A  10-15_Q37 Process uph 150 &amp;2003-04-29 Rev.1.1_Q37 Budget UPH120_2line Rev1d9 9" xfId="16261"/>
    <cellStyle name="___P58 King Process UPH=100 Rev.A  10-15_Q37 Process uph 150 &amp;2003-04-29 Rev.1.1_Q37 Budget UPH120_2line Rev1d9_LH Q22 work book " xfId="16262"/>
    <cellStyle name="___P58 King Process UPH=100 Rev.A  10-15_Q37 Process uph 150 &amp;2003-04-29 Rev.1.1_Q37 Budget UPH120_2line Rev1d9_LH Q22 work book  2" xfId="16263"/>
    <cellStyle name="___P58 King Process UPH=100 Rev.A  10-15_Q37 Process uph 150 &amp;2003-04-29 Rev.1.1_Q37 Budget UPH120_2line Rev1d9_LH Q22 work book  2 2" xfId="16264"/>
    <cellStyle name="___P58 King Process UPH=100 Rev.A  10-15_Q37 Process uph 150 &amp;2003-04-29 Rev.1.1_Q37 Budget UPH120_2line Rev1d9_LH Q22 work book  3" xfId="16265"/>
    <cellStyle name="___P58 King Process UPH=100 Rev.A  10-15_Q37 Process uph 150 &amp;2003-04-29 Rev.1.1_Q37 Budget UPH120_2line Rev1d9_LH Q22 work book  3 2" xfId="16266"/>
    <cellStyle name="___P58 King Process UPH=100 Rev.A  10-15_Q37 Process uph 150 &amp;2003-04-29 Rev.1.1_Q37 Budget UPH120_2line Rev1d9_LH Q22 work book  4" xfId="16267"/>
    <cellStyle name="___P58 King Process UPH=100 Rev.A  10-15_Q37 Process uph 150 &amp;2003-04-29 Rev.1.1_Q37 Budget UPH120_2line Rev1d9_LH Q22 work book  4 2" xfId="16268"/>
    <cellStyle name="___P58 King Process UPH=100 Rev.A  10-15_Q37 Process uph 150 &amp;2003-04-29 Rev.1.1_Q37 Budget UPH120_2line Rev1d9_LH Q22 work book  5" xfId="16269"/>
    <cellStyle name="___P58 King Process UPH=100 Rev.A  10-15_Q37 Process uph 150 &amp;2003-04-29 Rev.1.1_Q37 Budget UPH120_2line Rev1d9_LH Q22 work book  5 2" xfId="16270"/>
    <cellStyle name="___P58 King Process UPH=100 Rev.A  10-15_Q37 Process uph 150 &amp;2003-04-29 Rev.1.1_Q37 Budget UPH120_2line Rev1d9_LH Q22 work book  6" xfId="16271"/>
    <cellStyle name="___P58 King Process UPH=100 Rev.A  10-15_Q37 Process uph 150 &amp;2003-04-29 Rev.1.1_Q37 Budget UPH120_2line Rev1d9_LH Q22 work book  6 2" xfId="16272"/>
    <cellStyle name="___P58 King Process UPH=100 Rev.A  10-15_Q37 Process uph 150 &amp;2003-04-29 Rev.1.1_Q37 Budget UPH120_2line Rev1d9_LH Q22 work book  7" xfId="16273"/>
    <cellStyle name="___P58 King Process UPH=100 Rev.A  10-15_Q37 Process uph 150 &amp;2003-04-29 Rev.1.1_Q37 Budget UPH120_2line Rev1d9_LH Q22 work book  7 2" xfId="16274"/>
    <cellStyle name="___P58 King Process UPH=100 Rev.A  10-15_Q37 Process uph 150 &amp;2003-04-29 Rev.1.1_Q37 Budget UPH120_2line Rev1d9_LH Q22 work book  8" xfId="16275"/>
    <cellStyle name="___P58 King Process UPH=100 Rev.A  10-15_Q37 Process uph 150 &amp;2003-04-29 Rev.1.1_Q37 Budget UPH120_2line Rev1d9_LH Q22 work book  8 2" xfId="16276"/>
    <cellStyle name="___P58 King Process UPH=100 Rev.A  10-15_Q37 Process uph 150 &amp;2003-04-29 Rev.1.1_Q37 Budget UPH120_2line Rev1d9_LH Q22 work book  9" xfId="16277"/>
    <cellStyle name="___P58 King Process UPH=100 Rev.A  10-15_Q37 Process uph 150 &amp;2003-04-29 Rev.1.1_Q37 Budget UPH120_2line Rev1d9_LH Q77 Readiness v1.4.8" xfId="16278"/>
    <cellStyle name="___P58 King Process UPH=100 Rev.A  10-15_Q37 Process uph 150 &amp;2003-04-29 Rev.1.1_Q37 Budget UPH120_2line Rev1d9_LH Q77 Readiness v1.4.8 2" xfId="16279"/>
    <cellStyle name="___P58 King Process UPH=100 Rev.A  10-15_Q37 Process uph 150 &amp;2003-04-29 Rev.1.1_Q37 Budget UPH120_2line Rev1d9_LH Q77 Readiness v1.4.8 2 2" xfId="16280"/>
    <cellStyle name="___P58 King Process UPH=100 Rev.A  10-15_Q37 Process uph 150 &amp;2003-04-29 Rev.1.1_Q37 Budget UPH120_2line Rev1d9_LH Q77 Readiness v1.4.8 3" xfId="16281"/>
    <cellStyle name="___P58 King Process UPH=100 Rev.A  10-15_Q37 Process uph 150 &amp;2003-04-29 Rev.1.1_Q37 Budget UPH120_2line Rev1d9_LH Q77 Readiness v1.4.8 3 2" xfId="16282"/>
    <cellStyle name="___P58 King Process UPH=100 Rev.A  10-15_Q37 Process uph 150 &amp;2003-04-29 Rev.1.1_Q37 Budget UPH120_2line Rev1d9_LH Q77 Readiness v1.4.8 4" xfId="16283"/>
    <cellStyle name="___P58 King Process UPH=100 Rev.A  10-15_Q37 Process uph 150 &amp;2003-04-29 Rev.1.1_Q37 Budget UPH120_2line Rev1d9_LH Q77 Readiness v1.4.8 4 2" xfId="16284"/>
    <cellStyle name="___P58 King Process UPH=100 Rev.A  10-15_Q37 Process uph 150 &amp;2003-04-29 Rev.1.1_Q37 Budget UPH120_2line Rev1d9_LH Q77 Readiness v1.4.8 5" xfId="16285"/>
    <cellStyle name="___P58 King Process UPH=100 Rev.A  10-15_Q37 Process uph 150 &amp;2003-04-29 Rev.1.1_Q37 Budget UPH120_2line Rev1d9_LH Q77 Readiness v1.4.8 5 2" xfId="16286"/>
    <cellStyle name="___P58 King Process UPH=100 Rev.A  10-15_Q37 Process uph 150 &amp;2003-04-29 Rev.1.1_Q37 Budget UPH120_2line Rev1d9_LH Q77 Readiness v1.4.8 6" xfId="16287"/>
    <cellStyle name="___P58 King Process UPH=100 Rev.A  10-15_Q37 Process uph 150 &amp;2003-04-29 Rev.1.1_Q37 Budget UPH120_2line Rev1d9_LH Q77 Readiness v1.4.8 6 2" xfId="16288"/>
    <cellStyle name="___P58 King Process UPH=100 Rev.A  10-15_Q37 Process uph 150 &amp;2003-04-29 Rev.1.1_Q37 Budget UPH120_2line Rev1d9_LH Q77 Readiness v1.4.8 7" xfId="16289"/>
    <cellStyle name="___P58 King Process UPH=100 Rev.A  10-15_Q37 Process uph 150 &amp;2003-04-29 Rev.1.1_Q37 Budget UPH120_2line Rev1d9_LH Q77 Readiness v1.4.8 7 2" xfId="16290"/>
    <cellStyle name="___P58 King Process UPH=100 Rev.A  10-15_Q37 Process uph 150 &amp;2003-04-29 Rev.1.1_Q37 Budget UPH120_2line Rev1d9_LH Q77 Readiness v1.4.8 8" xfId="16291"/>
    <cellStyle name="___P58 King Process UPH=100 Rev.A  10-15_Q37 Process uph 150 &amp;2003-04-29 Rev.1.1_Q37 Budget UPH120_2line Rev1d9_LH Q77 Readiness v1.4.8 8 2" xfId="16292"/>
    <cellStyle name="___P58 King Process UPH=100 Rev.A  10-15_Q37 Process uph 150 &amp;2003-04-29 Rev.1.1_Q37 Budget UPH120_2line Rev1d9_LH Q77 Readiness v1.4.8 9" xfId="16293"/>
    <cellStyle name="___P58 King Process UPH=100 Rev.A  10-15_Q37 Process uph 150 &amp;2003-04-29 Rev.1.1_Q37 Budget UPH120_2line Rev2d3" xfId="16294"/>
    <cellStyle name="___P58 King Process UPH=100 Rev.A  10-15_Q37 Process uph 150 &amp;2003-04-29 Rev.1.1_Q37 Budget UPH120_2line Rev2d3 2" xfId="16295"/>
    <cellStyle name="___P58 King Process UPH=100 Rev.A  10-15_Q37 Process uph 150 &amp;2003-04-29 Rev.1.1_Q37 Budget UPH120_2line Rev2d3 2 2" xfId="16296"/>
    <cellStyle name="___P58 King Process UPH=100 Rev.A  10-15_Q37 Process uph 150 &amp;2003-04-29 Rev.1.1_Q37 Budget UPH120_2line Rev2d3 3" xfId="16297"/>
    <cellStyle name="___P58 King Process UPH=100 Rev.A  10-15_Q37 Process uph 150 &amp;2003-04-29 Rev.1.1_Q37 Budget UPH120_2line Rev2d3 3 2" xfId="16298"/>
    <cellStyle name="___P58 King Process UPH=100 Rev.A  10-15_Q37 Process uph 150 &amp;2003-04-29 Rev.1.1_Q37 Budget UPH120_2line Rev2d3 4" xfId="16299"/>
    <cellStyle name="___P58 King Process UPH=100 Rev.A  10-15_Q37 Process uph 150 &amp;2003-04-29 Rev.1.1_Q37 Budget UPH120_2line Rev2d3 4 2" xfId="16300"/>
    <cellStyle name="___P58 King Process UPH=100 Rev.A  10-15_Q37 Process uph 150 &amp;2003-04-29 Rev.1.1_Q37 Budget UPH120_2line Rev2d3 5" xfId="16301"/>
    <cellStyle name="___P58 King Process UPH=100 Rev.A  10-15_Q37 Process uph 150 &amp;2003-04-29 Rev.1.1_Q37 Budget UPH120_2line Rev2d3 5 2" xfId="16302"/>
    <cellStyle name="___P58 King Process UPH=100 Rev.A  10-15_Q37 Process uph 150 &amp;2003-04-29 Rev.1.1_Q37 Budget UPH120_2line Rev2d3 6" xfId="16303"/>
    <cellStyle name="___P58 King Process UPH=100 Rev.A  10-15_Q37 Process uph 150 &amp;2003-04-29 Rev.1.1_Q37 Budget UPH120_2line Rev2d3 6 2" xfId="16304"/>
    <cellStyle name="___P58 King Process UPH=100 Rev.A  10-15_Q37 Process uph 150 &amp;2003-04-29 Rev.1.1_Q37 Budget UPH120_2line Rev2d3 7" xfId="16305"/>
    <cellStyle name="___P58 King Process UPH=100 Rev.A  10-15_Q37 Process uph 150 &amp;2003-04-29 Rev.1.1_Q37 Budget UPH120_2line Rev2d3 7 2" xfId="16306"/>
    <cellStyle name="___P58 King Process UPH=100 Rev.A  10-15_Q37 Process uph 150 &amp;2003-04-29 Rev.1.1_Q37 Budget UPH120_2line Rev2d3 8" xfId="16307"/>
    <cellStyle name="___P58 King Process UPH=100 Rev.A  10-15_Q37 Process uph 150 &amp;2003-04-29 Rev.1.1_Q37 Budget UPH120_2line Rev2d3 8 2" xfId="16308"/>
    <cellStyle name="___P58 King Process UPH=100 Rev.A  10-15_Q37 Process uph 150 &amp;2003-04-29 Rev.1.1_Q37 Budget UPH120_2line Rev2d3 9" xfId="16309"/>
    <cellStyle name="___P58 King Process UPH=100 Rev.A  10-15_Q37 Process uph 150 &amp;2003-04-29 Rev.1.1_Q37 Budget UPH120_2line Rev2d5" xfId="16310"/>
    <cellStyle name="___P58 King Process UPH=100 Rev.A  10-15_Q37 Process uph 150 &amp;2003-04-29 Rev.1.1_Q37 Budget UPH120_2line Rev2d5 2" xfId="16311"/>
    <cellStyle name="___P58 King Process UPH=100 Rev.A  10-15_Q37 Process uph 150 &amp;2003-04-29 Rev.1.1_Q37 Budget UPH120_2line Rev2d5 2 2" xfId="16312"/>
    <cellStyle name="___P58 King Process UPH=100 Rev.A  10-15_Q37 Process uph 150 &amp;2003-04-29 Rev.1.1_Q37 Budget UPH120_2line Rev2d5 3" xfId="16313"/>
    <cellStyle name="___P58 King Process UPH=100 Rev.A  10-15_Q37 Process uph 150 &amp;2003-04-29 Rev.1.1_Q37 Budget UPH120_2line Rev2d5 3 2" xfId="16314"/>
    <cellStyle name="___P58 King Process UPH=100 Rev.A  10-15_Q37 Process uph 150 &amp;2003-04-29 Rev.1.1_Q37 Budget UPH120_2line Rev2d5 4" xfId="16315"/>
    <cellStyle name="___P58 King Process UPH=100 Rev.A  10-15_Q37 Process uph 150 &amp;2003-04-29 Rev.1.1_Q37 Budget UPH120_2line Rev2d5 4 2" xfId="16316"/>
    <cellStyle name="___P58 King Process UPH=100 Rev.A  10-15_Q37 Process uph 150 &amp;2003-04-29 Rev.1.1_Q37 Budget UPH120_2line Rev2d5 5" xfId="16317"/>
    <cellStyle name="___P58 King Process UPH=100 Rev.A  10-15_Q37 Process uph 150 &amp;2003-04-29 Rev.1.1_Q37 Budget UPH120_2line Rev2d5 5 2" xfId="16318"/>
    <cellStyle name="___P58 King Process UPH=100 Rev.A  10-15_Q37 Process uph 150 &amp;2003-04-29 Rev.1.1_Q37 Budget UPH120_2line Rev2d5 6" xfId="16319"/>
    <cellStyle name="___P58 King Process UPH=100 Rev.A  10-15_Q37 Process uph 150 &amp;2003-04-29 Rev.1.1_Q37 Budget UPH120_2line Rev2d5 6 2" xfId="16320"/>
    <cellStyle name="___P58 King Process UPH=100 Rev.A  10-15_Q37 Process uph 150 &amp;2003-04-29 Rev.1.1_Q37 Budget UPH120_2line Rev2d5 7" xfId="16321"/>
    <cellStyle name="___P58 King Process UPH=100 Rev.A  10-15_Q37 Process uph 150 &amp;2003-04-29 Rev.1.1_Q37 Budget UPH120_2line Rev2d5 7 2" xfId="16322"/>
    <cellStyle name="___P58 King Process UPH=100 Rev.A  10-15_Q37 Process uph 150 &amp;2003-04-29 Rev.1.1_Q37 Budget UPH120_2line Rev2d5 8" xfId="16323"/>
    <cellStyle name="___P58 King Process UPH=100 Rev.A  10-15_Q37 Process uph 150 &amp;2003-04-29 Rev.1.1_Q37 Budget UPH120_2line Rev2d5 8 2" xfId="16324"/>
    <cellStyle name="___P58 King Process UPH=100 Rev.A  10-15_Q37 Process uph 150 &amp;2003-04-29 Rev.1.1_Q37 Budget UPH120_2line Rev2d5 9" xfId="16325"/>
    <cellStyle name="___P58 King Process UPH=100 Rev.A  10-15_Q37_P58B_UPH50EList_1d2" xfId="16326"/>
    <cellStyle name="___P58 King Process UPH=100 Rev.A  10-15_Q37_P58B_UPH50EList_1d2 2" xfId="16327"/>
    <cellStyle name="___P58 King Process UPH=100 Rev.A  10-15_Q37_P58B_UPH50EList_1d2 2 2" xfId="16328"/>
    <cellStyle name="___P58 King Process UPH=100 Rev.A  10-15_Q37_P58B_UPH50EList_1d2 3" xfId="16329"/>
    <cellStyle name="___P58 King Process UPH=100 Rev.A  10-15_Q37_P58B_UPH50EList_1d2 3 2" xfId="16330"/>
    <cellStyle name="___P58 King Process UPH=100 Rev.A  10-15_Q37_P58B_UPH50EList_1d2 4" xfId="16331"/>
    <cellStyle name="___P58 King Process UPH=100 Rev.A  10-15_Q37_P58B_UPH50EList_1d2 4 2" xfId="16332"/>
    <cellStyle name="___P58 King Process UPH=100 Rev.A  10-15_Q37_P58B_UPH50EList_1d2 5" xfId="16333"/>
    <cellStyle name="___P58 King Process UPH=100 Rev.A  10-15_Q37_P58B_UPH50EList_1d2 5 2" xfId="16334"/>
    <cellStyle name="___P58 King Process UPH=100 Rev.A  10-15_Q37_P58B_UPH50EList_1d2 6" xfId="16335"/>
    <cellStyle name="___P58 King Process UPH=100 Rev.A  10-15_Q37_P58B_UPH50EList_1d2 6 2" xfId="16336"/>
    <cellStyle name="___P58 King Process UPH=100 Rev.A  10-15_Q37_P58B_UPH50EList_1d2 7" xfId="16337"/>
    <cellStyle name="___P58 King Process UPH=100 Rev.A  10-15_Q37_P58B_UPH50EList_1d2 7 2" xfId="16338"/>
    <cellStyle name="___P58 King Process UPH=100 Rev.A  10-15_Q37_P58B_UPH50EList_1d2 8" xfId="16339"/>
    <cellStyle name="___P58 King Process UPH=100 Rev.A  10-15_Q37_P58B_UPH50EList_1d2 8 2" xfId="16340"/>
    <cellStyle name="___P58 King Process UPH=100 Rev.A  10-15_Q37_P58B_UPH50EList_1d2 9" xfId="16341"/>
    <cellStyle name="___P58 King Process UPH=100 Rev.A  10-15_Q37_P58B_UPH50EList_1d2_LH Q22 work book " xfId="16342"/>
    <cellStyle name="___P58 King Process UPH=100 Rev.A  10-15_Q37_P58B_UPH50EList_1d2_LH Q22 work book  2" xfId="16343"/>
    <cellStyle name="___P58 King Process UPH=100 Rev.A  10-15_Q37_P58B_UPH50EList_1d2_LH Q22 work book  2 2" xfId="16344"/>
    <cellStyle name="___P58 King Process UPH=100 Rev.A  10-15_Q37_P58B_UPH50EList_1d2_LH Q22 work book  3" xfId="16345"/>
    <cellStyle name="___P58 King Process UPH=100 Rev.A  10-15_Q37_P58B_UPH50EList_1d2_LH Q22 work book  3 2" xfId="16346"/>
    <cellStyle name="___P58 King Process UPH=100 Rev.A  10-15_Q37_P58B_UPH50EList_1d2_LH Q22 work book  4" xfId="16347"/>
    <cellStyle name="___P58 King Process UPH=100 Rev.A  10-15_Q37_P58B_UPH50EList_1d2_LH Q22 work book  4 2" xfId="16348"/>
    <cellStyle name="___P58 King Process UPH=100 Rev.A  10-15_Q37_P58B_UPH50EList_1d2_LH Q22 work book  5" xfId="16349"/>
    <cellStyle name="___P58 King Process UPH=100 Rev.A  10-15_Q37_P58B_UPH50EList_1d2_LH Q22 work book  5 2" xfId="16350"/>
    <cellStyle name="___P58 King Process UPH=100 Rev.A  10-15_Q37_P58B_UPH50EList_1d2_LH Q22 work book  6" xfId="16351"/>
    <cellStyle name="___P58 King Process UPH=100 Rev.A  10-15_Q37_P58B_UPH50EList_1d2_LH Q22 work book  6 2" xfId="16352"/>
    <cellStyle name="___P58 King Process UPH=100 Rev.A  10-15_Q37_P58B_UPH50EList_1d2_LH Q22 work book  7" xfId="16353"/>
    <cellStyle name="___P58 King Process UPH=100 Rev.A  10-15_Q37_P58B_UPH50EList_1d2_LH Q22 work book  7 2" xfId="16354"/>
    <cellStyle name="___P58 King Process UPH=100 Rev.A  10-15_Q37_P58B_UPH50EList_1d2_LH Q22 work book  8" xfId="16355"/>
    <cellStyle name="___P58 King Process UPH=100 Rev.A  10-15_Q37_P58B_UPH50EList_1d2_LH Q22 work book  8 2" xfId="16356"/>
    <cellStyle name="___P58 King Process UPH=100 Rev.A  10-15_Q37_P58B_UPH50EList_1d2_LH Q22 work book  9" xfId="16357"/>
    <cellStyle name="___P58 King Process UPH=100 Rev.A  10-15_Q37_P58B_UPH50EList_1d2_LH Q77 Readiness v1.4.8" xfId="16358"/>
    <cellStyle name="___P58 King Process UPH=100 Rev.A  10-15_Q37_P58B_UPH50EList_1d2_LH Q77 Readiness v1.4.8 2" xfId="16359"/>
    <cellStyle name="___P58 King Process UPH=100 Rev.A  10-15_Q37_P58B_UPH50EList_1d2_LH Q77 Readiness v1.4.8 2 2" xfId="16360"/>
    <cellStyle name="___P58 King Process UPH=100 Rev.A  10-15_Q37_P58B_UPH50EList_1d2_LH Q77 Readiness v1.4.8 3" xfId="16361"/>
    <cellStyle name="___P58 King Process UPH=100 Rev.A  10-15_Q37_P58B_UPH50EList_1d2_LH Q77 Readiness v1.4.8 3 2" xfId="16362"/>
    <cellStyle name="___P58 King Process UPH=100 Rev.A  10-15_Q37_P58B_UPH50EList_1d2_LH Q77 Readiness v1.4.8 4" xfId="16363"/>
    <cellStyle name="___P58 King Process UPH=100 Rev.A  10-15_Q37_P58B_UPH50EList_1d2_LH Q77 Readiness v1.4.8 4 2" xfId="16364"/>
    <cellStyle name="___P58 King Process UPH=100 Rev.A  10-15_Q37_P58B_UPH50EList_1d2_LH Q77 Readiness v1.4.8 5" xfId="16365"/>
    <cellStyle name="___P58 King Process UPH=100 Rev.A  10-15_Q37_P58B_UPH50EList_1d2_LH Q77 Readiness v1.4.8 5 2" xfId="16366"/>
    <cellStyle name="___P58 King Process UPH=100 Rev.A  10-15_Q37_P58B_UPH50EList_1d2_LH Q77 Readiness v1.4.8 6" xfId="16367"/>
    <cellStyle name="___P58 King Process UPH=100 Rev.A  10-15_Q37_P58B_UPH50EList_1d2_LH Q77 Readiness v1.4.8 6 2" xfId="16368"/>
    <cellStyle name="___P58 King Process UPH=100 Rev.A  10-15_Q37_P58B_UPH50EList_1d2_LH Q77 Readiness v1.4.8 7" xfId="16369"/>
    <cellStyle name="___P58 King Process UPH=100 Rev.A  10-15_Q37_P58B_UPH50EList_1d2_LH Q77 Readiness v1.4.8 7 2" xfId="16370"/>
    <cellStyle name="___P58 King Process UPH=100 Rev.A  10-15_Q37_P58B_UPH50EList_1d2_LH Q77 Readiness v1.4.8 8" xfId="16371"/>
    <cellStyle name="___P58 King Process UPH=100 Rev.A  10-15_Q37_P58B_UPH50EList_1d2_LH Q77 Readiness v1.4.8 8 2" xfId="16372"/>
    <cellStyle name="___P58 King Process UPH=100 Rev.A  10-15_Q37_P58B_UPH50EList_1d2_LH Q77 Readiness v1.4.8 9" xfId="16373"/>
    <cellStyle name="___P58 King Process UPH=100 Rev.A  10-15_Q37_P58B_UPH50EList_1d2_Q37 Budget UPH120_2line Rev1d9" xfId="16374"/>
    <cellStyle name="___P58 King Process UPH=100 Rev.A  10-15_Q37_P58B_UPH50EList_1d2_Q37 Budget UPH120_2line Rev1d9 2" xfId="16375"/>
    <cellStyle name="___P58 King Process UPH=100 Rev.A  10-15_Q37_P58B_UPH50EList_1d2_Q37 Budget UPH120_2line Rev1d9 2 2" xfId="16376"/>
    <cellStyle name="___P58 King Process UPH=100 Rev.A  10-15_Q37_P58B_UPH50EList_1d2_Q37 Budget UPH120_2line Rev1d9 3" xfId="16377"/>
    <cellStyle name="___P58 King Process UPH=100 Rev.A  10-15_Q37_P58B_UPH50EList_1d2_Q37 Budget UPH120_2line Rev1d9 3 2" xfId="16378"/>
    <cellStyle name="___P58 King Process UPH=100 Rev.A  10-15_Q37_P58B_UPH50EList_1d2_Q37 Budget UPH120_2line Rev1d9 4" xfId="16379"/>
    <cellStyle name="___P58 King Process UPH=100 Rev.A  10-15_Q37_P58B_UPH50EList_1d2_Q37 Budget UPH120_2line Rev1d9 4 2" xfId="16380"/>
    <cellStyle name="___P58 King Process UPH=100 Rev.A  10-15_Q37_P58B_UPH50EList_1d2_Q37 Budget UPH120_2line Rev1d9 5" xfId="16381"/>
    <cellStyle name="___P58 King Process UPH=100 Rev.A  10-15_Q37_P58B_UPH50EList_1d2_Q37 Budget UPH120_2line Rev1d9 5 2" xfId="16382"/>
    <cellStyle name="___P58 King Process UPH=100 Rev.A  10-15_Q37_P58B_UPH50EList_1d2_Q37 Budget UPH120_2line Rev1d9 6" xfId="16383"/>
    <cellStyle name="___P58 King Process UPH=100 Rev.A  10-15_Q37_P58B_UPH50EList_1d2_Q37 Budget UPH120_2line Rev1d9 6 2" xfId="16384"/>
    <cellStyle name="___P58 King Process UPH=100 Rev.A  10-15_Q37_P58B_UPH50EList_1d2_Q37 Budget UPH120_2line Rev1d9 7" xfId="16385"/>
    <cellStyle name="___P58 King Process UPH=100 Rev.A  10-15_Q37_P58B_UPH50EList_1d2_Q37 Budget UPH120_2line Rev1d9 7 2" xfId="16386"/>
    <cellStyle name="___P58 King Process UPH=100 Rev.A  10-15_Q37_P58B_UPH50EList_1d2_Q37 Budget UPH120_2line Rev1d9 8" xfId="16387"/>
    <cellStyle name="___P58 King Process UPH=100 Rev.A  10-15_Q37_P58B_UPH50EList_1d2_Q37 Budget UPH120_2line Rev1d9 8 2" xfId="16388"/>
    <cellStyle name="___P58 King Process UPH=100 Rev.A  10-15_Q37_P58B_UPH50EList_1d2_Q37 Budget UPH120_2line Rev1d9 9" xfId="16389"/>
    <cellStyle name="___P58 King Process UPH=100 Rev.A  10-15_Q37_P58B_UPH50EList_1d2_Q37 Budget UPH120_2line Rev1d9_LH Q22 work book " xfId="16390"/>
    <cellStyle name="___P58 King Process UPH=100 Rev.A  10-15_Q37_P58B_UPH50EList_1d2_Q37 Budget UPH120_2line Rev1d9_LH Q22 work book  2" xfId="16391"/>
    <cellStyle name="___P58 King Process UPH=100 Rev.A  10-15_Q37_P58B_UPH50EList_1d2_Q37 Budget UPH120_2line Rev1d9_LH Q22 work book  2 2" xfId="16392"/>
    <cellStyle name="___P58 King Process UPH=100 Rev.A  10-15_Q37_P58B_UPH50EList_1d2_Q37 Budget UPH120_2line Rev1d9_LH Q22 work book  3" xfId="16393"/>
    <cellStyle name="___P58 King Process UPH=100 Rev.A  10-15_Q37_P58B_UPH50EList_1d2_Q37 Budget UPH120_2line Rev1d9_LH Q22 work book  3 2" xfId="16394"/>
    <cellStyle name="___P58 King Process UPH=100 Rev.A  10-15_Q37_P58B_UPH50EList_1d2_Q37 Budget UPH120_2line Rev1d9_LH Q22 work book  4" xfId="16395"/>
    <cellStyle name="___P58 King Process UPH=100 Rev.A  10-15_Q37_P58B_UPH50EList_1d2_Q37 Budget UPH120_2line Rev1d9_LH Q22 work book  4 2" xfId="16396"/>
    <cellStyle name="___P58 King Process UPH=100 Rev.A  10-15_Q37_P58B_UPH50EList_1d2_Q37 Budget UPH120_2line Rev1d9_LH Q22 work book  5" xfId="16397"/>
    <cellStyle name="___P58 King Process UPH=100 Rev.A  10-15_Q37_P58B_UPH50EList_1d2_Q37 Budget UPH120_2line Rev1d9_LH Q22 work book  5 2" xfId="16398"/>
    <cellStyle name="___P58 King Process UPH=100 Rev.A  10-15_Q37_P58B_UPH50EList_1d2_Q37 Budget UPH120_2line Rev1d9_LH Q22 work book  6" xfId="16399"/>
    <cellStyle name="___P58 King Process UPH=100 Rev.A  10-15_Q37_P58B_UPH50EList_1d2_Q37 Budget UPH120_2line Rev1d9_LH Q22 work book  6 2" xfId="16400"/>
    <cellStyle name="___P58 King Process UPH=100 Rev.A  10-15_Q37_P58B_UPH50EList_1d2_Q37 Budget UPH120_2line Rev1d9_LH Q22 work book  7" xfId="16401"/>
    <cellStyle name="___P58 King Process UPH=100 Rev.A  10-15_Q37_P58B_UPH50EList_1d2_Q37 Budget UPH120_2line Rev1d9_LH Q22 work book  7 2" xfId="16402"/>
    <cellStyle name="___P58 King Process UPH=100 Rev.A  10-15_Q37_P58B_UPH50EList_1d2_Q37 Budget UPH120_2line Rev1d9_LH Q22 work book  8" xfId="16403"/>
    <cellStyle name="___P58 King Process UPH=100 Rev.A  10-15_Q37_P58B_UPH50EList_1d2_Q37 Budget UPH120_2line Rev1d9_LH Q22 work book  8 2" xfId="16404"/>
    <cellStyle name="___P58 King Process UPH=100 Rev.A  10-15_Q37_P58B_UPH50EList_1d2_Q37 Budget UPH120_2line Rev1d9_LH Q22 work book  9" xfId="16405"/>
    <cellStyle name="___P58 King Process UPH=100 Rev.A  10-15_Q37_P58B_UPH50EList_1d2_Q37 Budget UPH120_2line Rev1d9_LH Q77 Readiness v1.4.8" xfId="16406"/>
    <cellStyle name="___P58 King Process UPH=100 Rev.A  10-15_Q37_P58B_UPH50EList_1d2_Q37 Budget UPH120_2line Rev1d9_LH Q77 Readiness v1.4.8 2" xfId="16407"/>
    <cellStyle name="___P58 King Process UPH=100 Rev.A  10-15_Q37_P58B_UPH50EList_1d2_Q37 Budget UPH120_2line Rev1d9_LH Q77 Readiness v1.4.8 2 2" xfId="16408"/>
    <cellStyle name="___P58 King Process UPH=100 Rev.A  10-15_Q37_P58B_UPH50EList_1d2_Q37 Budget UPH120_2line Rev1d9_LH Q77 Readiness v1.4.8 3" xfId="16409"/>
    <cellStyle name="___P58 King Process UPH=100 Rev.A  10-15_Q37_P58B_UPH50EList_1d2_Q37 Budget UPH120_2line Rev1d9_LH Q77 Readiness v1.4.8 3 2" xfId="16410"/>
    <cellStyle name="___P58 King Process UPH=100 Rev.A  10-15_Q37_P58B_UPH50EList_1d2_Q37 Budget UPH120_2line Rev1d9_LH Q77 Readiness v1.4.8 4" xfId="16411"/>
    <cellStyle name="___P58 King Process UPH=100 Rev.A  10-15_Q37_P58B_UPH50EList_1d2_Q37 Budget UPH120_2line Rev1d9_LH Q77 Readiness v1.4.8 4 2" xfId="16412"/>
    <cellStyle name="___P58 King Process UPH=100 Rev.A  10-15_Q37_P58B_UPH50EList_1d2_Q37 Budget UPH120_2line Rev1d9_LH Q77 Readiness v1.4.8 5" xfId="16413"/>
    <cellStyle name="___P58 King Process UPH=100 Rev.A  10-15_Q37_P58B_UPH50EList_1d2_Q37 Budget UPH120_2line Rev1d9_LH Q77 Readiness v1.4.8 5 2" xfId="16414"/>
    <cellStyle name="___P58 King Process UPH=100 Rev.A  10-15_Q37_P58B_UPH50EList_1d2_Q37 Budget UPH120_2line Rev1d9_LH Q77 Readiness v1.4.8 6" xfId="16415"/>
    <cellStyle name="___P58 King Process UPH=100 Rev.A  10-15_Q37_P58B_UPH50EList_1d2_Q37 Budget UPH120_2line Rev1d9_LH Q77 Readiness v1.4.8 6 2" xfId="16416"/>
    <cellStyle name="___P58 King Process UPH=100 Rev.A  10-15_Q37_P58B_UPH50EList_1d2_Q37 Budget UPH120_2line Rev1d9_LH Q77 Readiness v1.4.8 7" xfId="16417"/>
    <cellStyle name="___P58 King Process UPH=100 Rev.A  10-15_Q37_P58B_UPH50EList_1d2_Q37 Budget UPH120_2line Rev1d9_LH Q77 Readiness v1.4.8 7 2" xfId="16418"/>
    <cellStyle name="___P58 King Process UPH=100 Rev.A  10-15_Q37_P58B_UPH50EList_1d2_Q37 Budget UPH120_2line Rev1d9_LH Q77 Readiness v1.4.8 8" xfId="16419"/>
    <cellStyle name="___P58 King Process UPH=100 Rev.A  10-15_Q37_P58B_UPH50EList_1d2_Q37 Budget UPH120_2line Rev1d9_LH Q77 Readiness v1.4.8 8 2" xfId="16420"/>
    <cellStyle name="___P58 King Process UPH=100 Rev.A  10-15_Q37_P58B_UPH50EList_1d2_Q37 Budget UPH120_2line Rev1d9_LH Q77 Readiness v1.4.8 9" xfId="16421"/>
    <cellStyle name="___P58 King Process UPH=100 Rev.A  10-15_Q37_P58B_UPH50EList_1d2_Q37 Budget UPH120_2line Rev2d3" xfId="16422"/>
    <cellStyle name="___P58 King Process UPH=100 Rev.A  10-15_Q37_P58B_UPH50EList_1d2_Q37 Budget UPH120_2line Rev2d3 2" xfId="16423"/>
    <cellStyle name="___P58 King Process UPH=100 Rev.A  10-15_Q37_P58B_UPH50EList_1d2_Q37 Budget UPH120_2line Rev2d3 2 2" xfId="16424"/>
    <cellStyle name="___P58 King Process UPH=100 Rev.A  10-15_Q37_P58B_UPH50EList_1d2_Q37 Budget UPH120_2line Rev2d3 3" xfId="16425"/>
    <cellStyle name="___P58 King Process UPH=100 Rev.A  10-15_Q37_P58B_UPH50EList_1d2_Q37 Budget UPH120_2line Rev2d3 3 2" xfId="16426"/>
    <cellStyle name="___P58 King Process UPH=100 Rev.A  10-15_Q37_P58B_UPH50EList_1d2_Q37 Budget UPH120_2line Rev2d3 4" xfId="16427"/>
    <cellStyle name="___P58 King Process UPH=100 Rev.A  10-15_Q37_P58B_UPH50EList_1d2_Q37 Budget UPH120_2line Rev2d3 4 2" xfId="16428"/>
    <cellStyle name="___P58 King Process UPH=100 Rev.A  10-15_Q37_P58B_UPH50EList_1d2_Q37 Budget UPH120_2line Rev2d3 5" xfId="16429"/>
    <cellStyle name="___P58 King Process UPH=100 Rev.A  10-15_Q37_P58B_UPH50EList_1d2_Q37 Budget UPH120_2line Rev2d3 5 2" xfId="16430"/>
    <cellStyle name="___P58 King Process UPH=100 Rev.A  10-15_Q37_P58B_UPH50EList_1d2_Q37 Budget UPH120_2line Rev2d3 6" xfId="16431"/>
    <cellStyle name="___P58 King Process UPH=100 Rev.A  10-15_Q37_P58B_UPH50EList_1d2_Q37 Budget UPH120_2line Rev2d3 6 2" xfId="16432"/>
    <cellStyle name="___P58 King Process UPH=100 Rev.A  10-15_Q37_P58B_UPH50EList_1d2_Q37 Budget UPH120_2line Rev2d3 7" xfId="16433"/>
    <cellStyle name="___P58 King Process UPH=100 Rev.A  10-15_Q37_P58B_UPH50EList_1d2_Q37 Budget UPH120_2line Rev2d3 7 2" xfId="16434"/>
    <cellStyle name="___P58 King Process UPH=100 Rev.A  10-15_Q37_P58B_UPH50EList_1d2_Q37 Budget UPH120_2line Rev2d3 8" xfId="16435"/>
    <cellStyle name="___P58 King Process UPH=100 Rev.A  10-15_Q37_P58B_UPH50EList_1d2_Q37 Budget UPH120_2line Rev2d3 8 2" xfId="16436"/>
    <cellStyle name="___P58 King Process UPH=100 Rev.A  10-15_Q37_P58B_UPH50EList_1d2_Q37 Budget UPH120_2line Rev2d3 9" xfId="16437"/>
    <cellStyle name="___P58 King Process UPH=100 Rev.A  10-15_Q37_P58B_UPH50EList_1d2_Q37 Budget UPH120_2line Rev2d5" xfId="16438"/>
    <cellStyle name="___P58 King Process UPH=100 Rev.A  10-15_Q37_P58B_UPH50EList_1d2_Q37 Budget UPH120_2line Rev2d5 2" xfId="16439"/>
    <cellStyle name="___P58 King Process UPH=100 Rev.A  10-15_Q37_P58B_UPH50EList_1d2_Q37 Budget UPH120_2line Rev2d5 2 2" xfId="16440"/>
    <cellStyle name="___P58 King Process UPH=100 Rev.A  10-15_Q37_P58B_UPH50EList_1d2_Q37 Budget UPH120_2line Rev2d5 3" xfId="16441"/>
    <cellStyle name="___P58 King Process UPH=100 Rev.A  10-15_Q37_P58B_UPH50EList_1d2_Q37 Budget UPH120_2line Rev2d5 3 2" xfId="16442"/>
    <cellStyle name="___P58 King Process UPH=100 Rev.A  10-15_Q37_P58B_UPH50EList_1d2_Q37 Budget UPH120_2line Rev2d5 4" xfId="16443"/>
    <cellStyle name="___P58 King Process UPH=100 Rev.A  10-15_Q37_P58B_UPH50EList_1d2_Q37 Budget UPH120_2line Rev2d5 4 2" xfId="16444"/>
    <cellStyle name="___P58 King Process UPH=100 Rev.A  10-15_Q37_P58B_UPH50EList_1d2_Q37 Budget UPH120_2line Rev2d5 5" xfId="16445"/>
    <cellStyle name="___P58 King Process UPH=100 Rev.A  10-15_Q37_P58B_UPH50EList_1d2_Q37 Budget UPH120_2line Rev2d5 5 2" xfId="16446"/>
    <cellStyle name="___P58 King Process UPH=100 Rev.A  10-15_Q37_P58B_UPH50EList_1d2_Q37 Budget UPH120_2line Rev2d5 6" xfId="16447"/>
    <cellStyle name="___P58 King Process UPH=100 Rev.A  10-15_Q37_P58B_UPH50EList_1d2_Q37 Budget UPH120_2line Rev2d5 6 2" xfId="16448"/>
    <cellStyle name="___P58 King Process UPH=100 Rev.A  10-15_Q37_P58B_UPH50EList_1d2_Q37 Budget UPH120_2line Rev2d5 7" xfId="16449"/>
    <cellStyle name="___P58 King Process UPH=100 Rev.A  10-15_Q37_P58B_UPH50EList_1d2_Q37 Budget UPH120_2line Rev2d5 7 2" xfId="16450"/>
    <cellStyle name="___P58 King Process UPH=100 Rev.A  10-15_Q37_P58B_UPH50EList_1d2_Q37 Budget UPH120_2line Rev2d5 8" xfId="16451"/>
    <cellStyle name="___P58 King Process UPH=100 Rev.A  10-15_Q37_P58B_UPH50EList_1d2_Q37 Budget UPH120_2line Rev2d5 8 2" xfId="16452"/>
    <cellStyle name="___P58 King Process UPH=100 Rev.A  10-15_Q37_P58B_UPH50EList_1d2_Q37 Budget UPH120_2line Rev2d5 9" xfId="16453"/>
    <cellStyle name="___P58 King Process UPH=100 Rev.A  10-15_Q37CapacityPlanRev0d5" xfId="16454"/>
    <cellStyle name="___P58 King Process UPH=100 Rev.A  10-15_Q37CapacityPlanRev0d5 2" xfId="16455"/>
    <cellStyle name="___P58 King Process UPH=100 Rev.A  10-15_Q37CapacityPlanRev0d5 2 2" xfId="16456"/>
    <cellStyle name="___P58 King Process UPH=100 Rev.A  10-15_Q37CapacityPlanRev0d5 3" xfId="16457"/>
    <cellStyle name="___P58 King Process UPH=100 Rev.A  10-15_Q37CapacityPlanRev0d5 3 2" xfId="16458"/>
    <cellStyle name="___P58 King Process UPH=100 Rev.A  10-15_Q37CapacityPlanRev0d5 4" xfId="16459"/>
    <cellStyle name="___P58 King Process UPH=100 Rev.A  10-15_Q37CapacityPlanRev0d5 4 2" xfId="16460"/>
    <cellStyle name="___P58 King Process UPH=100 Rev.A  10-15_Q37CapacityPlanRev0d5 5" xfId="16461"/>
    <cellStyle name="___P58 King Process UPH=100 Rev.A  10-15_Q37CapacityPlanRev0d5 5 2" xfId="16462"/>
    <cellStyle name="___P58 King Process UPH=100 Rev.A  10-15_Q37CapacityPlanRev0d5 6" xfId="16463"/>
    <cellStyle name="___P58 King Process UPH=100 Rev.A  10-15_Q37CapacityPlanRev0d5 6 2" xfId="16464"/>
    <cellStyle name="___P58 King Process UPH=100 Rev.A  10-15_Q37CapacityPlanRev0d5 7" xfId="16465"/>
    <cellStyle name="___P58 King Process UPH=100 Rev.A  10-15_Q37CapacityPlanRev0d5 7 2" xfId="16466"/>
    <cellStyle name="___P58 King Process UPH=100 Rev.A  10-15_Q37CapacityPlanRev0d5 8" xfId="16467"/>
    <cellStyle name="___P58 King Process UPH=100 Rev.A  10-15_Q37CapacityPlanRev0d5 8 2" xfId="16468"/>
    <cellStyle name="___P58 King Process UPH=100 Rev.A  10-15_Q37CapacityPlanRev0d5 9" xfId="16469"/>
    <cellStyle name="___P58 King Process UPH=100 Rev.A  10-15_Q37CapacityPlanRev0d5_LH Q22 work book " xfId="16470"/>
    <cellStyle name="___P58 King Process UPH=100 Rev.A  10-15_Q37CapacityPlanRev0d5_LH Q22 work book  2" xfId="16471"/>
    <cellStyle name="___P58 King Process UPH=100 Rev.A  10-15_Q37CapacityPlanRev0d5_LH Q22 work book  2 2" xfId="16472"/>
    <cellStyle name="___P58 King Process UPH=100 Rev.A  10-15_Q37CapacityPlanRev0d5_LH Q22 work book  3" xfId="16473"/>
    <cellStyle name="___P58 King Process UPH=100 Rev.A  10-15_Q37CapacityPlanRev0d5_LH Q22 work book  3 2" xfId="16474"/>
    <cellStyle name="___P58 King Process UPH=100 Rev.A  10-15_Q37CapacityPlanRev0d5_LH Q22 work book  4" xfId="16475"/>
    <cellStyle name="___P58 King Process UPH=100 Rev.A  10-15_Q37CapacityPlanRev0d5_LH Q22 work book  4 2" xfId="16476"/>
    <cellStyle name="___P58 King Process UPH=100 Rev.A  10-15_Q37CapacityPlanRev0d5_LH Q22 work book  5" xfId="16477"/>
    <cellStyle name="___P58 King Process UPH=100 Rev.A  10-15_Q37CapacityPlanRev0d5_LH Q22 work book  5 2" xfId="16478"/>
    <cellStyle name="___P58 King Process UPH=100 Rev.A  10-15_Q37CapacityPlanRev0d5_LH Q22 work book  6" xfId="16479"/>
    <cellStyle name="___P58 King Process UPH=100 Rev.A  10-15_Q37CapacityPlanRev0d5_LH Q22 work book  6 2" xfId="16480"/>
    <cellStyle name="___P58 King Process UPH=100 Rev.A  10-15_Q37CapacityPlanRev0d5_LH Q22 work book  7" xfId="16481"/>
    <cellStyle name="___P58 King Process UPH=100 Rev.A  10-15_Q37CapacityPlanRev0d5_LH Q22 work book  7 2" xfId="16482"/>
    <cellStyle name="___P58 King Process UPH=100 Rev.A  10-15_Q37CapacityPlanRev0d5_LH Q22 work book  8" xfId="16483"/>
    <cellStyle name="___P58 King Process UPH=100 Rev.A  10-15_Q37CapacityPlanRev0d5_LH Q22 work book  8 2" xfId="16484"/>
    <cellStyle name="___P58 King Process UPH=100 Rev.A  10-15_Q37CapacityPlanRev0d5_LH Q22 work book  9" xfId="16485"/>
    <cellStyle name="___P58 King Process UPH=100 Rev.A  10-15_Q37CapacityPlanRev0d5_LH Q77 Readiness v1.4.8" xfId="16486"/>
    <cellStyle name="___P58 King Process UPH=100 Rev.A  10-15_Q37CapacityPlanRev0d5_LH Q77 Readiness v1.4.8 2" xfId="16487"/>
    <cellStyle name="___P58 King Process UPH=100 Rev.A  10-15_Q37CapacityPlanRev0d5_LH Q77 Readiness v1.4.8 2 2" xfId="16488"/>
    <cellStyle name="___P58 King Process UPH=100 Rev.A  10-15_Q37CapacityPlanRev0d5_LH Q77 Readiness v1.4.8 3" xfId="16489"/>
    <cellStyle name="___P58 King Process UPH=100 Rev.A  10-15_Q37CapacityPlanRev0d5_LH Q77 Readiness v1.4.8 3 2" xfId="16490"/>
    <cellStyle name="___P58 King Process UPH=100 Rev.A  10-15_Q37CapacityPlanRev0d5_LH Q77 Readiness v1.4.8 4" xfId="16491"/>
    <cellStyle name="___P58 King Process UPH=100 Rev.A  10-15_Q37CapacityPlanRev0d5_LH Q77 Readiness v1.4.8 4 2" xfId="16492"/>
    <cellStyle name="___P58 King Process UPH=100 Rev.A  10-15_Q37CapacityPlanRev0d5_LH Q77 Readiness v1.4.8 5" xfId="16493"/>
    <cellStyle name="___P58 King Process UPH=100 Rev.A  10-15_Q37CapacityPlanRev0d5_LH Q77 Readiness v1.4.8 5 2" xfId="16494"/>
    <cellStyle name="___P58 King Process UPH=100 Rev.A  10-15_Q37CapacityPlanRev0d5_LH Q77 Readiness v1.4.8 6" xfId="16495"/>
    <cellStyle name="___P58 King Process UPH=100 Rev.A  10-15_Q37CapacityPlanRev0d5_LH Q77 Readiness v1.4.8 6 2" xfId="16496"/>
    <cellStyle name="___P58 King Process UPH=100 Rev.A  10-15_Q37CapacityPlanRev0d5_LH Q77 Readiness v1.4.8 7" xfId="16497"/>
    <cellStyle name="___P58 King Process UPH=100 Rev.A  10-15_Q37CapacityPlanRev0d5_LH Q77 Readiness v1.4.8 7 2" xfId="16498"/>
    <cellStyle name="___P58 King Process UPH=100 Rev.A  10-15_Q37CapacityPlanRev0d5_LH Q77 Readiness v1.4.8 8" xfId="16499"/>
    <cellStyle name="___P58 King Process UPH=100 Rev.A  10-15_Q37CapacityPlanRev0d5_LH Q77 Readiness v1.4.8 8 2" xfId="16500"/>
    <cellStyle name="___P58 King Process UPH=100 Rev.A  10-15_Q37CapacityPlanRev0d5_LH Q77 Readiness v1.4.8 9" xfId="16501"/>
    <cellStyle name="___P58 King Process UPH=100 Rev.A  10-15_Q37CapacityPlanRev0d5_Q37 Budget UPH120_2line Rev1d9" xfId="16502"/>
    <cellStyle name="___P58 King Process UPH=100 Rev.A  10-15_Q37CapacityPlanRev0d5_Q37 Budget UPH120_2line Rev1d9 2" xfId="16503"/>
    <cellStyle name="___P58 King Process UPH=100 Rev.A  10-15_Q37CapacityPlanRev0d5_Q37 Budget UPH120_2line Rev1d9 2 2" xfId="16504"/>
    <cellStyle name="___P58 King Process UPH=100 Rev.A  10-15_Q37CapacityPlanRev0d5_Q37 Budget UPH120_2line Rev1d9 3" xfId="16505"/>
    <cellStyle name="___P58 King Process UPH=100 Rev.A  10-15_Q37CapacityPlanRev0d5_Q37 Budget UPH120_2line Rev1d9 3 2" xfId="16506"/>
    <cellStyle name="___P58 King Process UPH=100 Rev.A  10-15_Q37CapacityPlanRev0d5_Q37 Budget UPH120_2line Rev1d9 4" xfId="16507"/>
    <cellStyle name="___P58 King Process UPH=100 Rev.A  10-15_Q37CapacityPlanRev0d5_Q37 Budget UPH120_2line Rev1d9 4 2" xfId="16508"/>
    <cellStyle name="___P58 King Process UPH=100 Rev.A  10-15_Q37CapacityPlanRev0d5_Q37 Budget UPH120_2line Rev1d9 5" xfId="16509"/>
    <cellStyle name="___P58 King Process UPH=100 Rev.A  10-15_Q37CapacityPlanRev0d5_Q37 Budget UPH120_2line Rev1d9 5 2" xfId="16510"/>
    <cellStyle name="___P58 King Process UPH=100 Rev.A  10-15_Q37CapacityPlanRev0d5_Q37 Budget UPH120_2line Rev1d9 6" xfId="16511"/>
    <cellStyle name="___P58 King Process UPH=100 Rev.A  10-15_Q37CapacityPlanRev0d5_Q37 Budget UPH120_2line Rev1d9 6 2" xfId="16512"/>
    <cellStyle name="___P58 King Process UPH=100 Rev.A  10-15_Q37CapacityPlanRev0d5_Q37 Budget UPH120_2line Rev1d9 7" xfId="16513"/>
    <cellStyle name="___P58 King Process UPH=100 Rev.A  10-15_Q37CapacityPlanRev0d5_Q37 Budget UPH120_2line Rev1d9 7 2" xfId="16514"/>
    <cellStyle name="___P58 King Process UPH=100 Rev.A  10-15_Q37CapacityPlanRev0d5_Q37 Budget UPH120_2line Rev1d9 8" xfId="16515"/>
    <cellStyle name="___P58 King Process UPH=100 Rev.A  10-15_Q37CapacityPlanRev0d5_Q37 Budget UPH120_2line Rev1d9 8 2" xfId="16516"/>
    <cellStyle name="___P58 King Process UPH=100 Rev.A  10-15_Q37CapacityPlanRev0d5_Q37 Budget UPH120_2line Rev1d9 9" xfId="16517"/>
    <cellStyle name="___P58 King Process UPH=100 Rev.A  10-15_Q37CapacityPlanRev0d5_Q37 Budget UPH120_2line Rev1d9_LH Q22 work book " xfId="16518"/>
    <cellStyle name="___P58 King Process UPH=100 Rev.A  10-15_Q37CapacityPlanRev0d5_Q37 Budget UPH120_2line Rev1d9_LH Q22 work book  2" xfId="16519"/>
    <cellStyle name="___P58 King Process UPH=100 Rev.A  10-15_Q37CapacityPlanRev0d5_Q37 Budget UPH120_2line Rev1d9_LH Q22 work book  2 2" xfId="16520"/>
    <cellStyle name="___P58 King Process UPH=100 Rev.A  10-15_Q37CapacityPlanRev0d5_Q37 Budget UPH120_2line Rev1d9_LH Q22 work book  3" xfId="16521"/>
    <cellStyle name="___P58 King Process UPH=100 Rev.A  10-15_Q37CapacityPlanRev0d5_Q37 Budget UPH120_2line Rev1d9_LH Q22 work book  3 2" xfId="16522"/>
    <cellStyle name="___P58 King Process UPH=100 Rev.A  10-15_Q37CapacityPlanRev0d5_Q37 Budget UPH120_2line Rev1d9_LH Q22 work book  4" xfId="16523"/>
    <cellStyle name="___P58 King Process UPH=100 Rev.A  10-15_Q37CapacityPlanRev0d5_Q37 Budget UPH120_2line Rev1d9_LH Q22 work book  4 2" xfId="16524"/>
    <cellStyle name="___P58 King Process UPH=100 Rev.A  10-15_Q37CapacityPlanRev0d5_Q37 Budget UPH120_2line Rev1d9_LH Q22 work book  5" xfId="16525"/>
    <cellStyle name="___P58 King Process UPH=100 Rev.A  10-15_Q37CapacityPlanRev0d5_Q37 Budget UPH120_2line Rev1d9_LH Q22 work book  5 2" xfId="16526"/>
    <cellStyle name="___P58 King Process UPH=100 Rev.A  10-15_Q37CapacityPlanRev0d5_Q37 Budget UPH120_2line Rev1d9_LH Q22 work book  6" xfId="16527"/>
    <cellStyle name="___P58 King Process UPH=100 Rev.A  10-15_Q37CapacityPlanRev0d5_Q37 Budget UPH120_2line Rev1d9_LH Q22 work book  6 2" xfId="16528"/>
    <cellStyle name="___P58 King Process UPH=100 Rev.A  10-15_Q37CapacityPlanRev0d5_Q37 Budget UPH120_2line Rev1d9_LH Q22 work book  7" xfId="16529"/>
    <cellStyle name="___P58 King Process UPH=100 Rev.A  10-15_Q37CapacityPlanRev0d5_Q37 Budget UPH120_2line Rev1d9_LH Q22 work book  7 2" xfId="16530"/>
    <cellStyle name="___P58 King Process UPH=100 Rev.A  10-15_Q37CapacityPlanRev0d5_Q37 Budget UPH120_2line Rev1d9_LH Q22 work book  8" xfId="16531"/>
    <cellStyle name="___P58 King Process UPH=100 Rev.A  10-15_Q37CapacityPlanRev0d5_Q37 Budget UPH120_2line Rev1d9_LH Q22 work book  8 2" xfId="16532"/>
    <cellStyle name="___P58 King Process UPH=100 Rev.A  10-15_Q37CapacityPlanRev0d5_Q37 Budget UPH120_2line Rev1d9_LH Q22 work book  9" xfId="16533"/>
    <cellStyle name="___P58 King Process UPH=100 Rev.A  10-15_Q37CapacityPlanRev0d5_Q37 Budget UPH120_2line Rev1d9_LH Q77 Readiness v1.4.8" xfId="16534"/>
    <cellStyle name="___P58 King Process UPH=100 Rev.A  10-15_Q37CapacityPlanRev0d5_Q37 Budget UPH120_2line Rev1d9_LH Q77 Readiness v1.4.8 2" xfId="16535"/>
    <cellStyle name="___P58 King Process UPH=100 Rev.A  10-15_Q37CapacityPlanRev0d5_Q37 Budget UPH120_2line Rev1d9_LH Q77 Readiness v1.4.8 2 2" xfId="16536"/>
    <cellStyle name="___P58 King Process UPH=100 Rev.A  10-15_Q37CapacityPlanRev0d5_Q37 Budget UPH120_2line Rev1d9_LH Q77 Readiness v1.4.8 3" xfId="16537"/>
    <cellStyle name="___P58 King Process UPH=100 Rev.A  10-15_Q37CapacityPlanRev0d5_Q37 Budget UPH120_2line Rev1d9_LH Q77 Readiness v1.4.8 3 2" xfId="16538"/>
    <cellStyle name="___P58 King Process UPH=100 Rev.A  10-15_Q37CapacityPlanRev0d5_Q37 Budget UPH120_2line Rev1d9_LH Q77 Readiness v1.4.8 4" xfId="16539"/>
    <cellStyle name="___P58 King Process UPH=100 Rev.A  10-15_Q37CapacityPlanRev0d5_Q37 Budget UPH120_2line Rev1d9_LH Q77 Readiness v1.4.8 4 2" xfId="16540"/>
    <cellStyle name="___P58 King Process UPH=100 Rev.A  10-15_Q37CapacityPlanRev0d5_Q37 Budget UPH120_2line Rev1d9_LH Q77 Readiness v1.4.8 5" xfId="16541"/>
    <cellStyle name="___P58 King Process UPH=100 Rev.A  10-15_Q37CapacityPlanRev0d5_Q37 Budget UPH120_2line Rev1d9_LH Q77 Readiness v1.4.8 5 2" xfId="16542"/>
    <cellStyle name="___P58 King Process UPH=100 Rev.A  10-15_Q37CapacityPlanRev0d5_Q37 Budget UPH120_2line Rev1d9_LH Q77 Readiness v1.4.8 6" xfId="16543"/>
    <cellStyle name="___P58 King Process UPH=100 Rev.A  10-15_Q37CapacityPlanRev0d5_Q37 Budget UPH120_2line Rev1d9_LH Q77 Readiness v1.4.8 6 2" xfId="16544"/>
    <cellStyle name="___P58 King Process UPH=100 Rev.A  10-15_Q37CapacityPlanRev0d5_Q37 Budget UPH120_2line Rev1d9_LH Q77 Readiness v1.4.8 7" xfId="16545"/>
    <cellStyle name="___P58 King Process UPH=100 Rev.A  10-15_Q37CapacityPlanRev0d5_Q37 Budget UPH120_2line Rev1d9_LH Q77 Readiness v1.4.8 7 2" xfId="16546"/>
    <cellStyle name="___P58 King Process UPH=100 Rev.A  10-15_Q37CapacityPlanRev0d5_Q37 Budget UPH120_2line Rev1d9_LH Q77 Readiness v1.4.8 8" xfId="16547"/>
    <cellStyle name="___P58 King Process UPH=100 Rev.A  10-15_Q37CapacityPlanRev0d5_Q37 Budget UPH120_2line Rev1d9_LH Q77 Readiness v1.4.8 8 2" xfId="16548"/>
    <cellStyle name="___P58 King Process UPH=100 Rev.A  10-15_Q37CapacityPlanRev0d5_Q37 Budget UPH120_2line Rev1d9_LH Q77 Readiness v1.4.8 9" xfId="16549"/>
    <cellStyle name="___P58 King Process UPH=100 Rev.A  10-15_Q37CapacityPlanRev0d5_Q37 Budget UPH120_2line Rev2d3" xfId="16550"/>
    <cellStyle name="___P58 King Process UPH=100 Rev.A  10-15_Q37CapacityPlanRev0d5_Q37 Budget UPH120_2line Rev2d3 2" xfId="16551"/>
    <cellStyle name="___P58 King Process UPH=100 Rev.A  10-15_Q37CapacityPlanRev0d5_Q37 Budget UPH120_2line Rev2d3 2 2" xfId="16552"/>
    <cellStyle name="___P58 King Process UPH=100 Rev.A  10-15_Q37CapacityPlanRev0d5_Q37 Budget UPH120_2line Rev2d3 3" xfId="16553"/>
    <cellStyle name="___P58 King Process UPH=100 Rev.A  10-15_Q37CapacityPlanRev0d5_Q37 Budget UPH120_2line Rev2d3 3 2" xfId="16554"/>
    <cellStyle name="___P58 King Process UPH=100 Rev.A  10-15_Q37CapacityPlanRev0d5_Q37 Budget UPH120_2line Rev2d3 4" xfId="16555"/>
    <cellStyle name="___P58 King Process UPH=100 Rev.A  10-15_Q37CapacityPlanRev0d5_Q37 Budget UPH120_2line Rev2d3 4 2" xfId="16556"/>
    <cellStyle name="___P58 King Process UPH=100 Rev.A  10-15_Q37CapacityPlanRev0d5_Q37 Budget UPH120_2line Rev2d3 5" xfId="16557"/>
    <cellStyle name="___P58 King Process UPH=100 Rev.A  10-15_Q37CapacityPlanRev0d5_Q37 Budget UPH120_2line Rev2d3 5 2" xfId="16558"/>
    <cellStyle name="___P58 King Process UPH=100 Rev.A  10-15_Q37CapacityPlanRev0d5_Q37 Budget UPH120_2line Rev2d3 6" xfId="16559"/>
    <cellStyle name="___P58 King Process UPH=100 Rev.A  10-15_Q37CapacityPlanRev0d5_Q37 Budget UPH120_2line Rev2d3 6 2" xfId="16560"/>
    <cellStyle name="___P58 King Process UPH=100 Rev.A  10-15_Q37CapacityPlanRev0d5_Q37 Budget UPH120_2line Rev2d3 7" xfId="16561"/>
    <cellStyle name="___P58 King Process UPH=100 Rev.A  10-15_Q37CapacityPlanRev0d5_Q37 Budget UPH120_2line Rev2d3 7 2" xfId="16562"/>
    <cellStyle name="___P58 King Process UPH=100 Rev.A  10-15_Q37CapacityPlanRev0d5_Q37 Budget UPH120_2line Rev2d3 8" xfId="16563"/>
    <cellStyle name="___P58 King Process UPH=100 Rev.A  10-15_Q37CapacityPlanRev0d5_Q37 Budget UPH120_2line Rev2d3 8 2" xfId="16564"/>
    <cellStyle name="___P58 King Process UPH=100 Rev.A  10-15_Q37CapacityPlanRev0d5_Q37 Budget UPH120_2line Rev2d3 9" xfId="16565"/>
    <cellStyle name="___P58 King Process UPH=100 Rev.A  10-15_Q37CapacityPlanRev0d5_Q37 Budget UPH120_2line Rev2d5" xfId="16566"/>
    <cellStyle name="___P58 King Process UPH=100 Rev.A  10-15_Q37CapacityPlanRev0d5_Q37 Budget UPH120_2line Rev2d5 2" xfId="16567"/>
    <cellStyle name="___P58 King Process UPH=100 Rev.A  10-15_Q37CapacityPlanRev0d5_Q37 Budget UPH120_2line Rev2d5 2 2" xfId="16568"/>
    <cellStyle name="___P58 King Process UPH=100 Rev.A  10-15_Q37CapacityPlanRev0d5_Q37 Budget UPH120_2line Rev2d5 3" xfId="16569"/>
    <cellStyle name="___P58 King Process UPH=100 Rev.A  10-15_Q37CapacityPlanRev0d5_Q37 Budget UPH120_2line Rev2d5 3 2" xfId="16570"/>
    <cellStyle name="___P58 King Process UPH=100 Rev.A  10-15_Q37CapacityPlanRev0d5_Q37 Budget UPH120_2line Rev2d5 4" xfId="16571"/>
    <cellStyle name="___P58 King Process UPH=100 Rev.A  10-15_Q37CapacityPlanRev0d5_Q37 Budget UPH120_2line Rev2d5 4 2" xfId="16572"/>
    <cellStyle name="___P58 King Process UPH=100 Rev.A  10-15_Q37CapacityPlanRev0d5_Q37 Budget UPH120_2line Rev2d5 5" xfId="16573"/>
    <cellStyle name="___P58 King Process UPH=100 Rev.A  10-15_Q37CapacityPlanRev0d5_Q37 Budget UPH120_2line Rev2d5 5 2" xfId="16574"/>
    <cellStyle name="___P58 King Process UPH=100 Rev.A  10-15_Q37CapacityPlanRev0d5_Q37 Budget UPH120_2line Rev2d5 6" xfId="16575"/>
    <cellStyle name="___P58 King Process UPH=100 Rev.A  10-15_Q37CapacityPlanRev0d5_Q37 Budget UPH120_2line Rev2d5 6 2" xfId="16576"/>
    <cellStyle name="___P58 King Process UPH=100 Rev.A  10-15_Q37CapacityPlanRev0d5_Q37 Budget UPH120_2line Rev2d5 7" xfId="16577"/>
    <cellStyle name="___P58 King Process UPH=100 Rev.A  10-15_Q37CapacityPlanRev0d5_Q37 Budget UPH120_2line Rev2d5 7 2" xfId="16578"/>
    <cellStyle name="___P58 King Process UPH=100 Rev.A  10-15_Q37CapacityPlanRev0d5_Q37 Budget UPH120_2line Rev2d5 8" xfId="16579"/>
    <cellStyle name="___P58 King Process UPH=100 Rev.A  10-15_Q37CapacityPlanRev0d5_Q37 Budget UPH120_2line Rev2d5 8 2" xfId="16580"/>
    <cellStyle name="___P58 King Process UPH=100 Rev.A  10-15_Q37CapacityPlanRev0d5_Q37 Budget UPH120_2line Rev2d5 9" xfId="16581"/>
    <cellStyle name="___P58 King Process UPH=100 Rev.A  10-15_Q37ProcessUPH100May7Rev1d0" xfId="16582"/>
    <cellStyle name="___P58 King Process UPH=100 Rev.A  10-15_Q37ProcessUPH100May7Rev1d0 2" xfId="16583"/>
    <cellStyle name="___P58 King Process UPH=100 Rev.A  10-15_Q37ProcessUPH100May7Rev1d0 2 2" xfId="16584"/>
    <cellStyle name="___P58 King Process UPH=100 Rev.A  10-15_Q37ProcessUPH100May7Rev1d0 3" xfId="16585"/>
    <cellStyle name="___P58 King Process UPH=100 Rev.A  10-15_Q37ProcessUPH100May7Rev1d0 3 2" xfId="16586"/>
    <cellStyle name="___P58 King Process UPH=100 Rev.A  10-15_Q37ProcessUPH100May7Rev1d0 4" xfId="16587"/>
    <cellStyle name="___P58 King Process UPH=100 Rev.A  10-15_Q37ProcessUPH100May7Rev1d0 4 2" xfId="16588"/>
    <cellStyle name="___P58 King Process UPH=100 Rev.A  10-15_Q37ProcessUPH100May7Rev1d0 5" xfId="16589"/>
    <cellStyle name="___P58 King Process UPH=100 Rev.A  10-15_Q37ProcessUPH100May7Rev1d0 5 2" xfId="16590"/>
    <cellStyle name="___P58 King Process UPH=100 Rev.A  10-15_Q37ProcessUPH100May7Rev1d0 6" xfId="16591"/>
    <cellStyle name="___P58 King Process UPH=100 Rev.A  10-15_Q37ProcessUPH100May7Rev1d0 6 2" xfId="16592"/>
    <cellStyle name="___P58 King Process UPH=100 Rev.A  10-15_Q37ProcessUPH100May7Rev1d0 7" xfId="16593"/>
    <cellStyle name="___P58 King Process UPH=100 Rev.A  10-15_Q37ProcessUPH100May7Rev1d0 7 2" xfId="16594"/>
    <cellStyle name="___P58 King Process UPH=100 Rev.A  10-15_Q37ProcessUPH100May7Rev1d0 8" xfId="16595"/>
    <cellStyle name="___P58 King Process UPH=100 Rev.A  10-15_Q37ProcessUPH100May7Rev1d0 8 2" xfId="16596"/>
    <cellStyle name="___P58 King Process UPH=100 Rev.A  10-15_Q37ProcessUPH100May7Rev1d0 9" xfId="16597"/>
    <cellStyle name="___P58 King Process UPH=100 Rev.A  10-15_Q37ProcessUPH100May7Rev1d0_LH Q22 work book " xfId="16598"/>
    <cellStyle name="___P58 King Process UPH=100 Rev.A  10-15_Q37ProcessUPH100May7Rev1d0_LH Q22 work book  2" xfId="16599"/>
    <cellStyle name="___P58 King Process UPH=100 Rev.A  10-15_Q37ProcessUPH100May7Rev1d0_LH Q22 work book  2 2" xfId="16600"/>
    <cellStyle name="___P58 King Process UPH=100 Rev.A  10-15_Q37ProcessUPH100May7Rev1d0_LH Q22 work book  3" xfId="16601"/>
    <cellStyle name="___P58 King Process UPH=100 Rev.A  10-15_Q37ProcessUPH100May7Rev1d0_LH Q22 work book  3 2" xfId="16602"/>
    <cellStyle name="___P58 King Process UPH=100 Rev.A  10-15_Q37ProcessUPH100May7Rev1d0_LH Q22 work book  4" xfId="16603"/>
    <cellStyle name="___P58 King Process UPH=100 Rev.A  10-15_Q37ProcessUPH100May7Rev1d0_LH Q22 work book  4 2" xfId="16604"/>
    <cellStyle name="___P58 King Process UPH=100 Rev.A  10-15_Q37ProcessUPH100May7Rev1d0_LH Q22 work book  5" xfId="16605"/>
    <cellStyle name="___P58 King Process UPH=100 Rev.A  10-15_Q37ProcessUPH100May7Rev1d0_LH Q22 work book  5 2" xfId="16606"/>
    <cellStyle name="___P58 King Process UPH=100 Rev.A  10-15_Q37ProcessUPH100May7Rev1d0_LH Q22 work book  6" xfId="16607"/>
    <cellStyle name="___P58 King Process UPH=100 Rev.A  10-15_Q37ProcessUPH100May7Rev1d0_LH Q22 work book  6 2" xfId="16608"/>
    <cellStyle name="___P58 King Process UPH=100 Rev.A  10-15_Q37ProcessUPH100May7Rev1d0_LH Q22 work book  7" xfId="16609"/>
    <cellStyle name="___P58 King Process UPH=100 Rev.A  10-15_Q37ProcessUPH100May7Rev1d0_LH Q22 work book  7 2" xfId="16610"/>
    <cellStyle name="___P58 King Process UPH=100 Rev.A  10-15_Q37ProcessUPH100May7Rev1d0_LH Q22 work book  8" xfId="16611"/>
    <cellStyle name="___P58 King Process UPH=100 Rev.A  10-15_Q37ProcessUPH100May7Rev1d0_LH Q22 work book  8 2" xfId="16612"/>
    <cellStyle name="___P58 King Process UPH=100 Rev.A  10-15_Q37ProcessUPH100May7Rev1d0_LH Q22 work book  9" xfId="16613"/>
    <cellStyle name="___P58 King Process UPH=100 Rev.A  10-15_Q37ProcessUPH100May7Rev1d0_LH Q77 Readiness v1.4.8" xfId="16614"/>
    <cellStyle name="___P58 King Process UPH=100 Rev.A  10-15_Q37ProcessUPH100May7Rev1d0_LH Q77 Readiness v1.4.8 2" xfId="16615"/>
    <cellStyle name="___P58 King Process UPH=100 Rev.A  10-15_Q37ProcessUPH100May7Rev1d0_LH Q77 Readiness v1.4.8 2 2" xfId="16616"/>
    <cellStyle name="___P58 King Process UPH=100 Rev.A  10-15_Q37ProcessUPH100May7Rev1d0_LH Q77 Readiness v1.4.8 3" xfId="16617"/>
    <cellStyle name="___P58 King Process UPH=100 Rev.A  10-15_Q37ProcessUPH100May7Rev1d0_LH Q77 Readiness v1.4.8 3 2" xfId="16618"/>
    <cellStyle name="___P58 King Process UPH=100 Rev.A  10-15_Q37ProcessUPH100May7Rev1d0_LH Q77 Readiness v1.4.8 4" xfId="16619"/>
    <cellStyle name="___P58 King Process UPH=100 Rev.A  10-15_Q37ProcessUPH100May7Rev1d0_LH Q77 Readiness v1.4.8 4 2" xfId="16620"/>
    <cellStyle name="___P58 King Process UPH=100 Rev.A  10-15_Q37ProcessUPH100May7Rev1d0_LH Q77 Readiness v1.4.8 5" xfId="16621"/>
    <cellStyle name="___P58 King Process UPH=100 Rev.A  10-15_Q37ProcessUPH100May7Rev1d0_LH Q77 Readiness v1.4.8 5 2" xfId="16622"/>
    <cellStyle name="___P58 King Process UPH=100 Rev.A  10-15_Q37ProcessUPH100May7Rev1d0_LH Q77 Readiness v1.4.8 6" xfId="16623"/>
    <cellStyle name="___P58 King Process UPH=100 Rev.A  10-15_Q37ProcessUPH100May7Rev1d0_LH Q77 Readiness v1.4.8 6 2" xfId="16624"/>
    <cellStyle name="___P58 King Process UPH=100 Rev.A  10-15_Q37ProcessUPH100May7Rev1d0_LH Q77 Readiness v1.4.8 7" xfId="16625"/>
    <cellStyle name="___P58 King Process UPH=100 Rev.A  10-15_Q37ProcessUPH100May7Rev1d0_LH Q77 Readiness v1.4.8 7 2" xfId="16626"/>
    <cellStyle name="___P58 King Process UPH=100 Rev.A  10-15_Q37ProcessUPH100May7Rev1d0_LH Q77 Readiness v1.4.8 8" xfId="16627"/>
    <cellStyle name="___P58 King Process UPH=100 Rev.A  10-15_Q37ProcessUPH100May7Rev1d0_LH Q77 Readiness v1.4.8 8 2" xfId="16628"/>
    <cellStyle name="___P58 King Process UPH=100 Rev.A  10-15_Q37ProcessUPH100May7Rev1d0_LH Q77 Readiness v1.4.8 9" xfId="16629"/>
    <cellStyle name="___P58 King Process UPH=100 Rev.A  10-15_Q37ProcessUPH100May7Rev1d0_Q37 Budget UPH120_2line Rev1d9" xfId="16630"/>
    <cellStyle name="___P58 King Process UPH=100 Rev.A  10-15_Q37ProcessUPH100May7Rev1d0_Q37 Budget UPH120_2line Rev1d9 2" xfId="16631"/>
    <cellStyle name="___P58 King Process UPH=100 Rev.A  10-15_Q37ProcessUPH100May7Rev1d0_Q37 Budget UPH120_2line Rev1d9 2 2" xfId="16632"/>
    <cellStyle name="___P58 King Process UPH=100 Rev.A  10-15_Q37ProcessUPH100May7Rev1d0_Q37 Budget UPH120_2line Rev1d9 3" xfId="16633"/>
    <cellStyle name="___P58 King Process UPH=100 Rev.A  10-15_Q37ProcessUPH100May7Rev1d0_Q37 Budget UPH120_2line Rev1d9 3 2" xfId="16634"/>
    <cellStyle name="___P58 King Process UPH=100 Rev.A  10-15_Q37ProcessUPH100May7Rev1d0_Q37 Budget UPH120_2line Rev1d9 4" xfId="16635"/>
    <cellStyle name="___P58 King Process UPH=100 Rev.A  10-15_Q37ProcessUPH100May7Rev1d0_Q37 Budget UPH120_2line Rev1d9 4 2" xfId="16636"/>
    <cellStyle name="___P58 King Process UPH=100 Rev.A  10-15_Q37ProcessUPH100May7Rev1d0_Q37 Budget UPH120_2line Rev1d9 5" xfId="16637"/>
    <cellStyle name="___P58 King Process UPH=100 Rev.A  10-15_Q37ProcessUPH100May7Rev1d0_Q37 Budget UPH120_2line Rev1d9 5 2" xfId="16638"/>
    <cellStyle name="___P58 King Process UPH=100 Rev.A  10-15_Q37ProcessUPH100May7Rev1d0_Q37 Budget UPH120_2line Rev1d9 6" xfId="16639"/>
    <cellStyle name="___P58 King Process UPH=100 Rev.A  10-15_Q37ProcessUPH100May7Rev1d0_Q37 Budget UPH120_2line Rev1d9 6 2" xfId="16640"/>
    <cellStyle name="___P58 King Process UPH=100 Rev.A  10-15_Q37ProcessUPH100May7Rev1d0_Q37 Budget UPH120_2line Rev1d9 7" xfId="16641"/>
    <cellStyle name="___P58 King Process UPH=100 Rev.A  10-15_Q37ProcessUPH100May7Rev1d0_Q37 Budget UPH120_2line Rev1d9 7 2" xfId="16642"/>
    <cellStyle name="___P58 King Process UPH=100 Rev.A  10-15_Q37ProcessUPH100May7Rev1d0_Q37 Budget UPH120_2line Rev1d9 8" xfId="16643"/>
    <cellStyle name="___P58 King Process UPH=100 Rev.A  10-15_Q37ProcessUPH100May7Rev1d0_Q37 Budget UPH120_2line Rev1d9 8 2" xfId="16644"/>
    <cellStyle name="___P58 King Process UPH=100 Rev.A  10-15_Q37ProcessUPH100May7Rev1d0_Q37 Budget UPH120_2line Rev1d9 9" xfId="16645"/>
    <cellStyle name="___P58 King Process UPH=100 Rev.A  10-15_Q37ProcessUPH100May7Rev1d0_Q37 Budget UPH120_2line Rev1d9_LH Q22 work book " xfId="16646"/>
    <cellStyle name="___P58 King Process UPH=100 Rev.A  10-15_Q37ProcessUPH100May7Rev1d0_Q37 Budget UPH120_2line Rev1d9_LH Q22 work book  2" xfId="16647"/>
    <cellStyle name="___P58 King Process UPH=100 Rev.A  10-15_Q37ProcessUPH100May7Rev1d0_Q37 Budget UPH120_2line Rev1d9_LH Q22 work book  2 2" xfId="16648"/>
    <cellStyle name="___P58 King Process UPH=100 Rev.A  10-15_Q37ProcessUPH100May7Rev1d0_Q37 Budget UPH120_2line Rev1d9_LH Q22 work book  3" xfId="16649"/>
    <cellStyle name="___P58 King Process UPH=100 Rev.A  10-15_Q37ProcessUPH100May7Rev1d0_Q37 Budget UPH120_2line Rev1d9_LH Q22 work book  3 2" xfId="16650"/>
    <cellStyle name="___P58 King Process UPH=100 Rev.A  10-15_Q37ProcessUPH100May7Rev1d0_Q37 Budget UPH120_2line Rev1d9_LH Q22 work book  4" xfId="16651"/>
    <cellStyle name="___P58 King Process UPH=100 Rev.A  10-15_Q37ProcessUPH100May7Rev1d0_Q37 Budget UPH120_2line Rev1d9_LH Q22 work book  4 2" xfId="16652"/>
    <cellStyle name="___P58 King Process UPH=100 Rev.A  10-15_Q37ProcessUPH100May7Rev1d0_Q37 Budget UPH120_2line Rev1d9_LH Q22 work book  5" xfId="16653"/>
    <cellStyle name="___P58 King Process UPH=100 Rev.A  10-15_Q37ProcessUPH100May7Rev1d0_Q37 Budget UPH120_2line Rev1d9_LH Q22 work book  5 2" xfId="16654"/>
    <cellStyle name="___P58 King Process UPH=100 Rev.A  10-15_Q37ProcessUPH100May7Rev1d0_Q37 Budget UPH120_2line Rev1d9_LH Q22 work book  6" xfId="16655"/>
    <cellStyle name="___P58 King Process UPH=100 Rev.A  10-15_Q37ProcessUPH100May7Rev1d0_Q37 Budget UPH120_2line Rev1d9_LH Q22 work book  6 2" xfId="16656"/>
    <cellStyle name="___P58 King Process UPH=100 Rev.A  10-15_Q37ProcessUPH100May7Rev1d0_Q37 Budget UPH120_2line Rev1d9_LH Q22 work book  7" xfId="16657"/>
    <cellStyle name="___P58 King Process UPH=100 Rev.A  10-15_Q37ProcessUPH100May7Rev1d0_Q37 Budget UPH120_2line Rev1d9_LH Q22 work book  7 2" xfId="16658"/>
    <cellStyle name="___P58 King Process UPH=100 Rev.A  10-15_Q37ProcessUPH100May7Rev1d0_Q37 Budget UPH120_2line Rev1d9_LH Q22 work book  8" xfId="16659"/>
    <cellStyle name="___P58 King Process UPH=100 Rev.A  10-15_Q37ProcessUPH100May7Rev1d0_Q37 Budget UPH120_2line Rev1d9_LH Q22 work book  8 2" xfId="16660"/>
    <cellStyle name="___P58 King Process UPH=100 Rev.A  10-15_Q37ProcessUPH100May7Rev1d0_Q37 Budget UPH120_2line Rev1d9_LH Q22 work book  9" xfId="16661"/>
    <cellStyle name="___P58 King Process UPH=100 Rev.A  10-15_Q37ProcessUPH100May7Rev1d0_Q37 Budget UPH120_2line Rev1d9_LH Q77 Readiness v1.4.8" xfId="16662"/>
    <cellStyle name="___P58 King Process UPH=100 Rev.A  10-15_Q37ProcessUPH100May7Rev1d0_Q37 Budget UPH120_2line Rev1d9_LH Q77 Readiness v1.4.8 2" xfId="16663"/>
    <cellStyle name="___P58 King Process UPH=100 Rev.A  10-15_Q37ProcessUPH100May7Rev1d0_Q37 Budget UPH120_2line Rev1d9_LH Q77 Readiness v1.4.8 2 2" xfId="16664"/>
    <cellStyle name="___P58 King Process UPH=100 Rev.A  10-15_Q37ProcessUPH100May7Rev1d0_Q37 Budget UPH120_2line Rev1d9_LH Q77 Readiness v1.4.8 3" xfId="16665"/>
    <cellStyle name="___P58 King Process UPH=100 Rev.A  10-15_Q37ProcessUPH100May7Rev1d0_Q37 Budget UPH120_2line Rev1d9_LH Q77 Readiness v1.4.8 3 2" xfId="16666"/>
    <cellStyle name="___P58 King Process UPH=100 Rev.A  10-15_Q37ProcessUPH100May7Rev1d0_Q37 Budget UPH120_2line Rev1d9_LH Q77 Readiness v1.4.8 4" xfId="16667"/>
    <cellStyle name="___P58 King Process UPH=100 Rev.A  10-15_Q37ProcessUPH100May7Rev1d0_Q37 Budget UPH120_2line Rev1d9_LH Q77 Readiness v1.4.8 4 2" xfId="16668"/>
    <cellStyle name="___P58 King Process UPH=100 Rev.A  10-15_Q37ProcessUPH100May7Rev1d0_Q37 Budget UPH120_2line Rev1d9_LH Q77 Readiness v1.4.8 5" xfId="16669"/>
    <cellStyle name="___P58 King Process UPH=100 Rev.A  10-15_Q37ProcessUPH100May7Rev1d0_Q37 Budget UPH120_2line Rev1d9_LH Q77 Readiness v1.4.8 5 2" xfId="16670"/>
    <cellStyle name="___P58 King Process UPH=100 Rev.A  10-15_Q37ProcessUPH100May7Rev1d0_Q37 Budget UPH120_2line Rev1d9_LH Q77 Readiness v1.4.8 6" xfId="16671"/>
    <cellStyle name="___P58 King Process UPH=100 Rev.A  10-15_Q37ProcessUPH100May7Rev1d0_Q37 Budget UPH120_2line Rev1d9_LH Q77 Readiness v1.4.8 6 2" xfId="16672"/>
    <cellStyle name="___P58 King Process UPH=100 Rev.A  10-15_Q37ProcessUPH100May7Rev1d0_Q37 Budget UPH120_2line Rev1d9_LH Q77 Readiness v1.4.8 7" xfId="16673"/>
    <cellStyle name="___P58 King Process UPH=100 Rev.A  10-15_Q37ProcessUPH100May7Rev1d0_Q37 Budget UPH120_2line Rev1d9_LH Q77 Readiness v1.4.8 7 2" xfId="16674"/>
    <cellStyle name="___P58 King Process UPH=100 Rev.A  10-15_Q37ProcessUPH100May7Rev1d0_Q37 Budget UPH120_2line Rev1d9_LH Q77 Readiness v1.4.8 8" xfId="16675"/>
    <cellStyle name="___P58 King Process UPH=100 Rev.A  10-15_Q37ProcessUPH100May7Rev1d0_Q37 Budget UPH120_2line Rev1d9_LH Q77 Readiness v1.4.8 8 2" xfId="16676"/>
    <cellStyle name="___P58 King Process UPH=100 Rev.A  10-15_Q37ProcessUPH100May7Rev1d0_Q37 Budget UPH120_2line Rev1d9_LH Q77 Readiness v1.4.8 9" xfId="16677"/>
    <cellStyle name="___P58 King Process UPH=100 Rev.A  10-15_Q37ProcessUPH100May7Rev1d0_Q37 Budget UPH120_2line Rev2d3" xfId="16678"/>
    <cellStyle name="___P58 King Process UPH=100 Rev.A  10-15_Q37ProcessUPH100May7Rev1d0_Q37 Budget UPH120_2line Rev2d3 2" xfId="16679"/>
    <cellStyle name="___P58 King Process UPH=100 Rev.A  10-15_Q37ProcessUPH100May7Rev1d0_Q37 Budget UPH120_2line Rev2d3 2 2" xfId="16680"/>
    <cellStyle name="___P58 King Process UPH=100 Rev.A  10-15_Q37ProcessUPH100May7Rev1d0_Q37 Budget UPH120_2line Rev2d3 3" xfId="16681"/>
    <cellStyle name="___P58 King Process UPH=100 Rev.A  10-15_Q37ProcessUPH100May7Rev1d0_Q37 Budget UPH120_2line Rev2d3 3 2" xfId="16682"/>
    <cellStyle name="___P58 King Process UPH=100 Rev.A  10-15_Q37ProcessUPH100May7Rev1d0_Q37 Budget UPH120_2line Rev2d3 4" xfId="16683"/>
    <cellStyle name="___P58 King Process UPH=100 Rev.A  10-15_Q37ProcessUPH100May7Rev1d0_Q37 Budget UPH120_2line Rev2d3 4 2" xfId="16684"/>
    <cellStyle name="___P58 King Process UPH=100 Rev.A  10-15_Q37ProcessUPH100May7Rev1d0_Q37 Budget UPH120_2line Rev2d3 5" xfId="16685"/>
    <cellStyle name="___P58 King Process UPH=100 Rev.A  10-15_Q37ProcessUPH100May7Rev1d0_Q37 Budget UPH120_2line Rev2d3 5 2" xfId="16686"/>
    <cellStyle name="___P58 King Process UPH=100 Rev.A  10-15_Q37ProcessUPH100May7Rev1d0_Q37 Budget UPH120_2line Rev2d3 6" xfId="16687"/>
    <cellStyle name="___P58 King Process UPH=100 Rev.A  10-15_Q37ProcessUPH100May7Rev1d0_Q37 Budget UPH120_2line Rev2d3 6 2" xfId="16688"/>
    <cellStyle name="___P58 King Process UPH=100 Rev.A  10-15_Q37ProcessUPH100May7Rev1d0_Q37 Budget UPH120_2line Rev2d3 7" xfId="16689"/>
    <cellStyle name="___P58 King Process UPH=100 Rev.A  10-15_Q37ProcessUPH100May7Rev1d0_Q37 Budget UPH120_2line Rev2d3 7 2" xfId="16690"/>
    <cellStyle name="___P58 King Process UPH=100 Rev.A  10-15_Q37ProcessUPH100May7Rev1d0_Q37 Budget UPH120_2line Rev2d3 8" xfId="16691"/>
    <cellStyle name="___P58 King Process UPH=100 Rev.A  10-15_Q37ProcessUPH100May7Rev1d0_Q37 Budget UPH120_2line Rev2d3 8 2" xfId="16692"/>
    <cellStyle name="___P58 King Process UPH=100 Rev.A  10-15_Q37ProcessUPH100May7Rev1d0_Q37 Budget UPH120_2line Rev2d3 9" xfId="16693"/>
    <cellStyle name="___P58 King Process UPH=100 Rev.A  10-15_Q37ProcessUPH100May7Rev1d0_Q37 Budget UPH120_2line Rev2d5" xfId="16694"/>
    <cellStyle name="___P58 King Process UPH=100 Rev.A  10-15_Q37ProcessUPH100May7Rev1d0_Q37 Budget UPH120_2line Rev2d5 2" xfId="16695"/>
    <cellStyle name="___P58 King Process UPH=100 Rev.A  10-15_Q37ProcessUPH100May7Rev1d0_Q37 Budget UPH120_2line Rev2d5 2 2" xfId="16696"/>
    <cellStyle name="___P58 King Process UPH=100 Rev.A  10-15_Q37ProcessUPH100May7Rev1d0_Q37 Budget UPH120_2line Rev2d5 3" xfId="16697"/>
    <cellStyle name="___P58 King Process UPH=100 Rev.A  10-15_Q37ProcessUPH100May7Rev1d0_Q37 Budget UPH120_2line Rev2d5 3 2" xfId="16698"/>
    <cellStyle name="___P58 King Process UPH=100 Rev.A  10-15_Q37ProcessUPH100May7Rev1d0_Q37 Budget UPH120_2line Rev2d5 4" xfId="16699"/>
    <cellStyle name="___P58 King Process UPH=100 Rev.A  10-15_Q37ProcessUPH100May7Rev1d0_Q37 Budget UPH120_2line Rev2d5 4 2" xfId="16700"/>
    <cellStyle name="___P58 King Process UPH=100 Rev.A  10-15_Q37ProcessUPH100May7Rev1d0_Q37 Budget UPH120_2line Rev2d5 5" xfId="16701"/>
    <cellStyle name="___P58 King Process UPH=100 Rev.A  10-15_Q37ProcessUPH100May7Rev1d0_Q37 Budget UPH120_2line Rev2d5 5 2" xfId="16702"/>
    <cellStyle name="___P58 King Process UPH=100 Rev.A  10-15_Q37ProcessUPH100May7Rev1d0_Q37 Budget UPH120_2line Rev2d5 6" xfId="16703"/>
    <cellStyle name="___P58 King Process UPH=100 Rev.A  10-15_Q37ProcessUPH100May7Rev1d0_Q37 Budget UPH120_2line Rev2d5 6 2" xfId="16704"/>
    <cellStyle name="___P58 King Process UPH=100 Rev.A  10-15_Q37ProcessUPH100May7Rev1d0_Q37 Budget UPH120_2line Rev2d5 7" xfId="16705"/>
    <cellStyle name="___P58 King Process UPH=100 Rev.A  10-15_Q37ProcessUPH100May7Rev1d0_Q37 Budget UPH120_2line Rev2d5 7 2" xfId="16706"/>
    <cellStyle name="___P58 King Process UPH=100 Rev.A  10-15_Q37ProcessUPH100May7Rev1d0_Q37 Budget UPH120_2line Rev2d5 8" xfId="16707"/>
    <cellStyle name="___P58 King Process UPH=100 Rev.A  10-15_Q37ProcessUPH100May7Rev1d0_Q37 Budget UPH120_2line Rev2d5 8 2" xfId="16708"/>
    <cellStyle name="___P58 King Process UPH=100 Rev.A  10-15_Q37ProcessUPH100May7Rev1d0_Q37 Budget UPH120_2line Rev2d5 9" xfId="16709"/>
    <cellStyle name="___P58 King Process UPH=100 Rev.A  10-15_Q37ProcessUPH150_20030426" xfId="16710"/>
    <cellStyle name="___P58 King Process UPH=100 Rev.A  10-15_Q37ProcessUPH150_20030426 2" xfId="16711"/>
    <cellStyle name="___P58 King Process UPH=100 Rev.A  10-15_Q37ProcessUPH150_20030426 2 2" xfId="16712"/>
    <cellStyle name="___P58 King Process UPH=100 Rev.A  10-15_Q37ProcessUPH150_20030426 3" xfId="16713"/>
    <cellStyle name="___P58 King Process UPH=100 Rev.A  10-15_Q37ProcessUPH150_20030426 3 2" xfId="16714"/>
    <cellStyle name="___P58 King Process UPH=100 Rev.A  10-15_Q37ProcessUPH150_20030426 4" xfId="16715"/>
    <cellStyle name="___P58 King Process UPH=100 Rev.A  10-15_Q37ProcessUPH150_20030426 4 2" xfId="16716"/>
    <cellStyle name="___P58 King Process UPH=100 Rev.A  10-15_Q37ProcessUPH150_20030426 5" xfId="16717"/>
    <cellStyle name="___P58 King Process UPH=100 Rev.A  10-15_Q37ProcessUPH150_20030426 5 2" xfId="16718"/>
    <cellStyle name="___P58 King Process UPH=100 Rev.A  10-15_Q37ProcessUPH150_20030426 6" xfId="16719"/>
    <cellStyle name="___P58 King Process UPH=100 Rev.A  10-15_Q37ProcessUPH150_20030426 6 2" xfId="16720"/>
    <cellStyle name="___P58 King Process UPH=100 Rev.A  10-15_Q37ProcessUPH150_20030426 7" xfId="16721"/>
    <cellStyle name="___P58 King Process UPH=100 Rev.A  10-15_Q37ProcessUPH150_20030426 7 2" xfId="16722"/>
    <cellStyle name="___P58 King Process UPH=100 Rev.A  10-15_Q37ProcessUPH150_20030426 8" xfId="16723"/>
    <cellStyle name="___P58 King Process UPH=100 Rev.A  10-15_Q37ProcessUPH150_20030426 8 2" xfId="16724"/>
    <cellStyle name="___P58 King Process UPH=100 Rev.A  10-15_Q37ProcessUPH150_20030426 9" xfId="16725"/>
    <cellStyle name="___P58 King Process UPH=100 Rev.A  10-15_Q37ProcessUPH150_20030426_LH Q22 work book " xfId="16726"/>
    <cellStyle name="___P58 King Process UPH=100 Rev.A  10-15_Q37ProcessUPH150_20030426_LH Q22 work book  2" xfId="16727"/>
    <cellStyle name="___P58 King Process UPH=100 Rev.A  10-15_Q37ProcessUPH150_20030426_LH Q22 work book  2 2" xfId="16728"/>
    <cellStyle name="___P58 King Process UPH=100 Rev.A  10-15_Q37ProcessUPH150_20030426_LH Q22 work book  3" xfId="16729"/>
    <cellStyle name="___P58 King Process UPH=100 Rev.A  10-15_Q37ProcessUPH150_20030426_LH Q22 work book  3 2" xfId="16730"/>
    <cellStyle name="___P58 King Process UPH=100 Rev.A  10-15_Q37ProcessUPH150_20030426_LH Q22 work book  4" xfId="16731"/>
    <cellStyle name="___P58 King Process UPH=100 Rev.A  10-15_Q37ProcessUPH150_20030426_LH Q22 work book  4 2" xfId="16732"/>
    <cellStyle name="___P58 King Process UPH=100 Rev.A  10-15_Q37ProcessUPH150_20030426_LH Q22 work book  5" xfId="16733"/>
    <cellStyle name="___P58 King Process UPH=100 Rev.A  10-15_Q37ProcessUPH150_20030426_LH Q22 work book  5 2" xfId="16734"/>
    <cellStyle name="___P58 King Process UPH=100 Rev.A  10-15_Q37ProcessUPH150_20030426_LH Q22 work book  6" xfId="16735"/>
    <cellStyle name="___P58 King Process UPH=100 Rev.A  10-15_Q37ProcessUPH150_20030426_LH Q22 work book  6 2" xfId="16736"/>
    <cellStyle name="___P58 King Process UPH=100 Rev.A  10-15_Q37ProcessUPH150_20030426_LH Q22 work book  7" xfId="16737"/>
    <cellStyle name="___P58 King Process UPH=100 Rev.A  10-15_Q37ProcessUPH150_20030426_LH Q22 work book  7 2" xfId="16738"/>
    <cellStyle name="___P58 King Process UPH=100 Rev.A  10-15_Q37ProcessUPH150_20030426_LH Q22 work book  8" xfId="16739"/>
    <cellStyle name="___P58 King Process UPH=100 Rev.A  10-15_Q37ProcessUPH150_20030426_LH Q22 work book  8 2" xfId="16740"/>
    <cellStyle name="___P58 King Process UPH=100 Rev.A  10-15_Q37ProcessUPH150_20030426_LH Q22 work book  9" xfId="16741"/>
    <cellStyle name="___P58 King Process UPH=100 Rev.A  10-15_Q37ProcessUPH150_20030426_LH Q77 Readiness v1.4.8" xfId="16742"/>
    <cellStyle name="___P58 King Process UPH=100 Rev.A  10-15_Q37ProcessUPH150_20030426_LH Q77 Readiness v1.4.8 2" xfId="16743"/>
    <cellStyle name="___P58 King Process UPH=100 Rev.A  10-15_Q37ProcessUPH150_20030426_LH Q77 Readiness v1.4.8 2 2" xfId="16744"/>
    <cellStyle name="___P58 King Process UPH=100 Rev.A  10-15_Q37ProcessUPH150_20030426_LH Q77 Readiness v1.4.8 3" xfId="16745"/>
    <cellStyle name="___P58 King Process UPH=100 Rev.A  10-15_Q37ProcessUPH150_20030426_LH Q77 Readiness v1.4.8 3 2" xfId="16746"/>
    <cellStyle name="___P58 King Process UPH=100 Rev.A  10-15_Q37ProcessUPH150_20030426_LH Q77 Readiness v1.4.8 4" xfId="16747"/>
    <cellStyle name="___P58 King Process UPH=100 Rev.A  10-15_Q37ProcessUPH150_20030426_LH Q77 Readiness v1.4.8 4 2" xfId="16748"/>
    <cellStyle name="___P58 King Process UPH=100 Rev.A  10-15_Q37ProcessUPH150_20030426_LH Q77 Readiness v1.4.8 5" xfId="16749"/>
    <cellStyle name="___P58 King Process UPH=100 Rev.A  10-15_Q37ProcessUPH150_20030426_LH Q77 Readiness v1.4.8 5 2" xfId="16750"/>
    <cellStyle name="___P58 King Process UPH=100 Rev.A  10-15_Q37ProcessUPH150_20030426_LH Q77 Readiness v1.4.8 6" xfId="16751"/>
    <cellStyle name="___P58 King Process UPH=100 Rev.A  10-15_Q37ProcessUPH150_20030426_LH Q77 Readiness v1.4.8 6 2" xfId="16752"/>
    <cellStyle name="___P58 King Process UPH=100 Rev.A  10-15_Q37ProcessUPH150_20030426_LH Q77 Readiness v1.4.8 7" xfId="16753"/>
    <cellStyle name="___P58 King Process UPH=100 Rev.A  10-15_Q37ProcessUPH150_20030426_LH Q77 Readiness v1.4.8 7 2" xfId="16754"/>
    <cellStyle name="___P58 King Process UPH=100 Rev.A  10-15_Q37ProcessUPH150_20030426_LH Q77 Readiness v1.4.8 8" xfId="16755"/>
    <cellStyle name="___P58 King Process UPH=100 Rev.A  10-15_Q37ProcessUPH150_20030426_LH Q77 Readiness v1.4.8 8 2" xfId="16756"/>
    <cellStyle name="___P58 King Process UPH=100 Rev.A  10-15_Q37ProcessUPH150_20030426_LH Q77 Readiness v1.4.8 9" xfId="16757"/>
    <cellStyle name="___P58 King Process UPH=100 Rev.A  10-15_Q37ProcessUPH150_20030426_Q37 Budget UPH120_2line Rev1d9" xfId="16758"/>
    <cellStyle name="___P58 King Process UPH=100 Rev.A  10-15_Q37ProcessUPH150_20030426_Q37 Budget UPH120_2line Rev1d9 2" xfId="16759"/>
    <cellStyle name="___P58 King Process UPH=100 Rev.A  10-15_Q37ProcessUPH150_20030426_Q37 Budget UPH120_2line Rev1d9 2 2" xfId="16760"/>
    <cellStyle name="___P58 King Process UPH=100 Rev.A  10-15_Q37ProcessUPH150_20030426_Q37 Budget UPH120_2line Rev1d9 3" xfId="16761"/>
    <cellStyle name="___P58 King Process UPH=100 Rev.A  10-15_Q37ProcessUPH150_20030426_Q37 Budget UPH120_2line Rev1d9 3 2" xfId="16762"/>
    <cellStyle name="___P58 King Process UPH=100 Rev.A  10-15_Q37ProcessUPH150_20030426_Q37 Budget UPH120_2line Rev1d9 4" xfId="16763"/>
    <cellStyle name="___P58 King Process UPH=100 Rev.A  10-15_Q37ProcessUPH150_20030426_Q37 Budget UPH120_2line Rev1d9 4 2" xfId="16764"/>
    <cellStyle name="___P58 King Process UPH=100 Rev.A  10-15_Q37ProcessUPH150_20030426_Q37 Budget UPH120_2line Rev1d9 5" xfId="16765"/>
    <cellStyle name="___P58 King Process UPH=100 Rev.A  10-15_Q37ProcessUPH150_20030426_Q37 Budget UPH120_2line Rev1d9 5 2" xfId="16766"/>
    <cellStyle name="___P58 King Process UPH=100 Rev.A  10-15_Q37ProcessUPH150_20030426_Q37 Budget UPH120_2line Rev1d9 6" xfId="16767"/>
    <cellStyle name="___P58 King Process UPH=100 Rev.A  10-15_Q37ProcessUPH150_20030426_Q37 Budget UPH120_2line Rev1d9 6 2" xfId="16768"/>
    <cellStyle name="___P58 King Process UPH=100 Rev.A  10-15_Q37ProcessUPH150_20030426_Q37 Budget UPH120_2line Rev1d9 7" xfId="16769"/>
    <cellStyle name="___P58 King Process UPH=100 Rev.A  10-15_Q37ProcessUPH150_20030426_Q37 Budget UPH120_2line Rev1d9 7 2" xfId="16770"/>
    <cellStyle name="___P58 King Process UPH=100 Rev.A  10-15_Q37ProcessUPH150_20030426_Q37 Budget UPH120_2line Rev1d9 8" xfId="16771"/>
    <cellStyle name="___P58 King Process UPH=100 Rev.A  10-15_Q37ProcessUPH150_20030426_Q37 Budget UPH120_2line Rev1d9 8 2" xfId="16772"/>
    <cellStyle name="___P58 King Process UPH=100 Rev.A  10-15_Q37ProcessUPH150_20030426_Q37 Budget UPH120_2line Rev1d9 9" xfId="16773"/>
    <cellStyle name="___P58 King Process UPH=100 Rev.A  10-15_Q37ProcessUPH150_20030426_Q37 Budget UPH120_2line Rev1d9_LH Q22 work book " xfId="16774"/>
    <cellStyle name="___P58 King Process UPH=100 Rev.A  10-15_Q37ProcessUPH150_20030426_Q37 Budget UPH120_2line Rev1d9_LH Q22 work book  2" xfId="16775"/>
    <cellStyle name="___P58 King Process UPH=100 Rev.A  10-15_Q37ProcessUPH150_20030426_Q37 Budget UPH120_2line Rev1d9_LH Q22 work book  2 2" xfId="16776"/>
    <cellStyle name="___P58 King Process UPH=100 Rev.A  10-15_Q37ProcessUPH150_20030426_Q37 Budget UPH120_2line Rev1d9_LH Q22 work book  3" xfId="16777"/>
    <cellStyle name="___P58 King Process UPH=100 Rev.A  10-15_Q37ProcessUPH150_20030426_Q37 Budget UPH120_2line Rev1d9_LH Q22 work book  3 2" xfId="16778"/>
    <cellStyle name="___P58 King Process UPH=100 Rev.A  10-15_Q37ProcessUPH150_20030426_Q37 Budget UPH120_2line Rev1d9_LH Q22 work book  4" xfId="16779"/>
    <cellStyle name="___P58 King Process UPH=100 Rev.A  10-15_Q37ProcessUPH150_20030426_Q37 Budget UPH120_2line Rev1d9_LH Q22 work book  4 2" xfId="16780"/>
    <cellStyle name="___P58 King Process UPH=100 Rev.A  10-15_Q37ProcessUPH150_20030426_Q37 Budget UPH120_2line Rev1d9_LH Q22 work book  5" xfId="16781"/>
    <cellStyle name="___P58 King Process UPH=100 Rev.A  10-15_Q37ProcessUPH150_20030426_Q37 Budget UPH120_2line Rev1d9_LH Q22 work book  5 2" xfId="16782"/>
    <cellStyle name="___P58 King Process UPH=100 Rev.A  10-15_Q37ProcessUPH150_20030426_Q37 Budget UPH120_2line Rev1d9_LH Q22 work book  6" xfId="16783"/>
    <cellStyle name="___P58 King Process UPH=100 Rev.A  10-15_Q37ProcessUPH150_20030426_Q37 Budget UPH120_2line Rev1d9_LH Q22 work book  6 2" xfId="16784"/>
    <cellStyle name="___P58 King Process UPH=100 Rev.A  10-15_Q37ProcessUPH150_20030426_Q37 Budget UPH120_2line Rev1d9_LH Q22 work book  7" xfId="16785"/>
    <cellStyle name="___P58 King Process UPH=100 Rev.A  10-15_Q37ProcessUPH150_20030426_Q37 Budget UPH120_2line Rev1d9_LH Q22 work book  7 2" xfId="16786"/>
    <cellStyle name="___P58 King Process UPH=100 Rev.A  10-15_Q37ProcessUPH150_20030426_Q37 Budget UPH120_2line Rev1d9_LH Q22 work book  8" xfId="16787"/>
    <cellStyle name="___P58 King Process UPH=100 Rev.A  10-15_Q37ProcessUPH150_20030426_Q37 Budget UPH120_2line Rev1d9_LH Q22 work book  8 2" xfId="16788"/>
    <cellStyle name="___P58 King Process UPH=100 Rev.A  10-15_Q37ProcessUPH150_20030426_Q37 Budget UPH120_2line Rev1d9_LH Q22 work book  9" xfId="16789"/>
    <cellStyle name="___P58 King Process UPH=100 Rev.A  10-15_Q37ProcessUPH150_20030426_Q37 Budget UPH120_2line Rev1d9_LH Q77 Readiness v1.4.8" xfId="16790"/>
    <cellStyle name="___P58 King Process UPH=100 Rev.A  10-15_Q37ProcessUPH150_20030426_Q37 Budget UPH120_2line Rev1d9_LH Q77 Readiness v1.4.8 2" xfId="16791"/>
    <cellStyle name="___P58 King Process UPH=100 Rev.A  10-15_Q37ProcessUPH150_20030426_Q37 Budget UPH120_2line Rev1d9_LH Q77 Readiness v1.4.8 2 2" xfId="16792"/>
    <cellStyle name="___P58 King Process UPH=100 Rev.A  10-15_Q37ProcessUPH150_20030426_Q37 Budget UPH120_2line Rev1d9_LH Q77 Readiness v1.4.8 3" xfId="16793"/>
    <cellStyle name="___P58 King Process UPH=100 Rev.A  10-15_Q37ProcessUPH150_20030426_Q37 Budget UPH120_2line Rev1d9_LH Q77 Readiness v1.4.8 3 2" xfId="16794"/>
    <cellStyle name="___P58 King Process UPH=100 Rev.A  10-15_Q37ProcessUPH150_20030426_Q37 Budget UPH120_2line Rev1d9_LH Q77 Readiness v1.4.8 4" xfId="16795"/>
    <cellStyle name="___P58 King Process UPH=100 Rev.A  10-15_Q37ProcessUPH150_20030426_Q37 Budget UPH120_2line Rev1d9_LH Q77 Readiness v1.4.8 4 2" xfId="16796"/>
    <cellStyle name="___P58 King Process UPH=100 Rev.A  10-15_Q37ProcessUPH150_20030426_Q37 Budget UPH120_2line Rev1d9_LH Q77 Readiness v1.4.8 5" xfId="16797"/>
    <cellStyle name="___P58 King Process UPH=100 Rev.A  10-15_Q37ProcessUPH150_20030426_Q37 Budget UPH120_2line Rev1d9_LH Q77 Readiness v1.4.8 5 2" xfId="16798"/>
    <cellStyle name="___P58 King Process UPH=100 Rev.A  10-15_Q37ProcessUPH150_20030426_Q37 Budget UPH120_2line Rev1d9_LH Q77 Readiness v1.4.8 6" xfId="16799"/>
    <cellStyle name="___P58 King Process UPH=100 Rev.A  10-15_Q37ProcessUPH150_20030426_Q37 Budget UPH120_2line Rev1d9_LH Q77 Readiness v1.4.8 6 2" xfId="16800"/>
    <cellStyle name="___P58 King Process UPH=100 Rev.A  10-15_Q37ProcessUPH150_20030426_Q37 Budget UPH120_2line Rev1d9_LH Q77 Readiness v1.4.8 7" xfId="16801"/>
    <cellStyle name="___P58 King Process UPH=100 Rev.A  10-15_Q37ProcessUPH150_20030426_Q37 Budget UPH120_2line Rev1d9_LH Q77 Readiness v1.4.8 7 2" xfId="16802"/>
    <cellStyle name="___P58 King Process UPH=100 Rev.A  10-15_Q37ProcessUPH150_20030426_Q37 Budget UPH120_2line Rev1d9_LH Q77 Readiness v1.4.8 8" xfId="16803"/>
    <cellStyle name="___P58 King Process UPH=100 Rev.A  10-15_Q37ProcessUPH150_20030426_Q37 Budget UPH120_2line Rev1d9_LH Q77 Readiness v1.4.8 8 2" xfId="16804"/>
    <cellStyle name="___P58 King Process UPH=100 Rev.A  10-15_Q37ProcessUPH150_20030426_Q37 Budget UPH120_2line Rev1d9_LH Q77 Readiness v1.4.8 9" xfId="16805"/>
    <cellStyle name="___P58 King Process UPH=100 Rev.A  10-15_Q37ProcessUPH150_20030426_Q37 Budget UPH120_2line Rev2d3" xfId="16806"/>
    <cellStyle name="___P58 King Process UPH=100 Rev.A  10-15_Q37ProcessUPH150_20030426_Q37 Budget UPH120_2line Rev2d3 2" xfId="16807"/>
    <cellStyle name="___P58 King Process UPH=100 Rev.A  10-15_Q37ProcessUPH150_20030426_Q37 Budget UPH120_2line Rev2d3 2 2" xfId="16808"/>
    <cellStyle name="___P58 King Process UPH=100 Rev.A  10-15_Q37ProcessUPH150_20030426_Q37 Budget UPH120_2line Rev2d3 3" xfId="16809"/>
    <cellStyle name="___P58 King Process UPH=100 Rev.A  10-15_Q37ProcessUPH150_20030426_Q37 Budget UPH120_2line Rev2d3 3 2" xfId="16810"/>
    <cellStyle name="___P58 King Process UPH=100 Rev.A  10-15_Q37ProcessUPH150_20030426_Q37 Budget UPH120_2line Rev2d3 4" xfId="16811"/>
    <cellStyle name="___P58 King Process UPH=100 Rev.A  10-15_Q37ProcessUPH150_20030426_Q37 Budget UPH120_2line Rev2d3 4 2" xfId="16812"/>
    <cellStyle name="___P58 King Process UPH=100 Rev.A  10-15_Q37ProcessUPH150_20030426_Q37 Budget UPH120_2line Rev2d3 5" xfId="16813"/>
    <cellStyle name="___P58 King Process UPH=100 Rev.A  10-15_Q37ProcessUPH150_20030426_Q37 Budget UPH120_2line Rev2d3 5 2" xfId="16814"/>
    <cellStyle name="___P58 King Process UPH=100 Rev.A  10-15_Q37ProcessUPH150_20030426_Q37 Budget UPH120_2line Rev2d3 6" xfId="16815"/>
    <cellStyle name="___P58 King Process UPH=100 Rev.A  10-15_Q37ProcessUPH150_20030426_Q37 Budget UPH120_2line Rev2d3 6 2" xfId="16816"/>
    <cellStyle name="___P58 King Process UPH=100 Rev.A  10-15_Q37ProcessUPH150_20030426_Q37 Budget UPH120_2line Rev2d3 7" xfId="16817"/>
    <cellStyle name="___P58 King Process UPH=100 Rev.A  10-15_Q37ProcessUPH150_20030426_Q37 Budget UPH120_2line Rev2d3 7 2" xfId="16818"/>
    <cellStyle name="___P58 King Process UPH=100 Rev.A  10-15_Q37ProcessUPH150_20030426_Q37 Budget UPH120_2line Rev2d3 8" xfId="16819"/>
    <cellStyle name="___P58 King Process UPH=100 Rev.A  10-15_Q37ProcessUPH150_20030426_Q37 Budget UPH120_2line Rev2d3 8 2" xfId="16820"/>
    <cellStyle name="___P58 King Process UPH=100 Rev.A  10-15_Q37ProcessUPH150_20030426_Q37 Budget UPH120_2line Rev2d3 9" xfId="16821"/>
    <cellStyle name="___P58 King Process UPH=100 Rev.A  10-15_Q37ProcessUPH150_20030426_Q37 Budget UPH120_2line Rev2d5" xfId="16822"/>
    <cellStyle name="___P58 King Process UPH=100 Rev.A  10-15_Q37ProcessUPH150_20030426_Q37 Budget UPH120_2line Rev2d5 2" xfId="16823"/>
    <cellStyle name="___P58 King Process UPH=100 Rev.A  10-15_Q37ProcessUPH150_20030426_Q37 Budget UPH120_2line Rev2d5 2 2" xfId="16824"/>
    <cellStyle name="___P58 King Process UPH=100 Rev.A  10-15_Q37ProcessUPH150_20030426_Q37 Budget UPH120_2line Rev2d5 3" xfId="16825"/>
    <cellStyle name="___P58 King Process UPH=100 Rev.A  10-15_Q37ProcessUPH150_20030426_Q37 Budget UPH120_2line Rev2d5 3 2" xfId="16826"/>
    <cellStyle name="___P58 King Process UPH=100 Rev.A  10-15_Q37ProcessUPH150_20030426_Q37 Budget UPH120_2line Rev2d5 4" xfId="16827"/>
    <cellStyle name="___P58 King Process UPH=100 Rev.A  10-15_Q37ProcessUPH150_20030426_Q37 Budget UPH120_2line Rev2d5 4 2" xfId="16828"/>
    <cellStyle name="___P58 King Process UPH=100 Rev.A  10-15_Q37ProcessUPH150_20030426_Q37 Budget UPH120_2line Rev2d5 5" xfId="16829"/>
    <cellStyle name="___P58 King Process UPH=100 Rev.A  10-15_Q37ProcessUPH150_20030426_Q37 Budget UPH120_2line Rev2d5 5 2" xfId="16830"/>
    <cellStyle name="___P58 King Process UPH=100 Rev.A  10-15_Q37ProcessUPH150_20030426_Q37 Budget UPH120_2line Rev2d5 6" xfId="16831"/>
    <cellStyle name="___P58 King Process UPH=100 Rev.A  10-15_Q37ProcessUPH150_20030426_Q37 Budget UPH120_2line Rev2d5 6 2" xfId="16832"/>
    <cellStyle name="___P58 King Process UPH=100 Rev.A  10-15_Q37ProcessUPH150_20030426_Q37 Budget UPH120_2line Rev2d5 7" xfId="16833"/>
    <cellStyle name="___P58 King Process UPH=100 Rev.A  10-15_Q37ProcessUPH150_20030426_Q37 Budget UPH120_2line Rev2d5 7 2" xfId="16834"/>
    <cellStyle name="___P58 King Process UPH=100 Rev.A  10-15_Q37ProcessUPH150_20030426_Q37 Budget UPH120_2line Rev2d5 8" xfId="16835"/>
    <cellStyle name="___P58 King Process UPH=100 Rev.A  10-15_Q37ProcessUPH150_20030426_Q37 Budget UPH120_2line Rev2d5 8 2" xfId="16836"/>
    <cellStyle name="___P58 King Process UPH=100 Rev.A  10-15_Q37ProcessUPH150_20030426_Q37 Budget UPH120_2line Rev2d5 9" xfId="16837"/>
    <cellStyle name="___P58 King Process UPH=100 Rev.A  10-15_Q37ProcessUPH180May3Rev1d0" xfId="16838"/>
    <cellStyle name="___P58 King Process UPH=100 Rev.A  10-15_Q37ProcessUPH180May3Rev1d0 2" xfId="16839"/>
    <cellStyle name="___P58 King Process UPH=100 Rev.A  10-15_Q37ProcessUPH180May3Rev1d0 2 2" xfId="16840"/>
    <cellStyle name="___P58 King Process UPH=100 Rev.A  10-15_Q37ProcessUPH180May3Rev1d0 3" xfId="16841"/>
    <cellStyle name="___P58 King Process UPH=100 Rev.A  10-15_Q37ProcessUPH180May3Rev1d0 3 2" xfId="16842"/>
    <cellStyle name="___P58 King Process UPH=100 Rev.A  10-15_Q37ProcessUPH180May3Rev1d0 4" xfId="16843"/>
    <cellStyle name="___P58 King Process UPH=100 Rev.A  10-15_Q37ProcessUPH180May3Rev1d0 4 2" xfId="16844"/>
    <cellStyle name="___P58 King Process UPH=100 Rev.A  10-15_Q37ProcessUPH180May3Rev1d0 5" xfId="16845"/>
    <cellStyle name="___P58 King Process UPH=100 Rev.A  10-15_Q37ProcessUPH180May3Rev1d0 5 2" xfId="16846"/>
    <cellStyle name="___P58 King Process UPH=100 Rev.A  10-15_Q37ProcessUPH180May3Rev1d0 6" xfId="16847"/>
    <cellStyle name="___P58 King Process UPH=100 Rev.A  10-15_Q37ProcessUPH180May3Rev1d0 6 2" xfId="16848"/>
    <cellStyle name="___P58 King Process UPH=100 Rev.A  10-15_Q37ProcessUPH180May3Rev1d0 7" xfId="16849"/>
    <cellStyle name="___P58 King Process UPH=100 Rev.A  10-15_Q37ProcessUPH180May3Rev1d0 7 2" xfId="16850"/>
    <cellStyle name="___P58 King Process UPH=100 Rev.A  10-15_Q37ProcessUPH180May3Rev1d0 8" xfId="16851"/>
    <cellStyle name="___P58 King Process UPH=100 Rev.A  10-15_Q37ProcessUPH180May3Rev1d0 8 2" xfId="16852"/>
    <cellStyle name="___P58 King Process UPH=100 Rev.A  10-15_Q37ProcessUPH180May3Rev1d0 9" xfId="16853"/>
    <cellStyle name="___P58 King Process UPH=100 Rev.A  10-15_Q37ProcessUPH180May3Rev1d0_LH Q22 work book " xfId="16854"/>
    <cellStyle name="___P58 King Process UPH=100 Rev.A  10-15_Q37ProcessUPH180May3Rev1d0_LH Q22 work book  2" xfId="16855"/>
    <cellStyle name="___P58 King Process UPH=100 Rev.A  10-15_Q37ProcessUPH180May3Rev1d0_LH Q22 work book  2 2" xfId="16856"/>
    <cellStyle name="___P58 King Process UPH=100 Rev.A  10-15_Q37ProcessUPH180May3Rev1d0_LH Q22 work book  3" xfId="16857"/>
    <cellStyle name="___P58 King Process UPH=100 Rev.A  10-15_Q37ProcessUPH180May3Rev1d0_LH Q22 work book  3 2" xfId="16858"/>
    <cellStyle name="___P58 King Process UPH=100 Rev.A  10-15_Q37ProcessUPH180May3Rev1d0_LH Q22 work book  4" xfId="16859"/>
    <cellStyle name="___P58 King Process UPH=100 Rev.A  10-15_Q37ProcessUPH180May3Rev1d0_LH Q22 work book  4 2" xfId="16860"/>
    <cellStyle name="___P58 King Process UPH=100 Rev.A  10-15_Q37ProcessUPH180May3Rev1d0_LH Q22 work book  5" xfId="16861"/>
    <cellStyle name="___P58 King Process UPH=100 Rev.A  10-15_Q37ProcessUPH180May3Rev1d0_LH Q22 work book  5 2" xfId="16862"/>
    <cellStyle name="___P58 King Process UPH=100 Rev.A  10-15_Q37ProcessUPH180May3Rev1d0_LH Q22 work book  6" xfId="16863"/>
    <cellStyle name="___P58 King Process UPH=100 Rev.A  10-15_Q37ProcessUPH180May3Rev1d0_LH Q22 work book  6 2" xfId="16864"/>
    <cellStyle name="___P58 King Process UPH=100 Rev.A  10-15_Q37ProcessUPH180May3Rev1d0_LH Q22 work book  7" xfId="16865"/>
    <cellStyle name="___P58 King Process UPH=100 Rev.A  10-15_Q37ProcessUPH180May3Rev1d0_LH Q22 work book  7 2" xfId="16866"/>
    <cellStyle name="___P58 King Process UPH=100 Rev.A  10-15_Q37ProcessUPH180May3Rev1d0_LH Q22 work book  8" xfId="16867"/>
    <cellStyle name="___P58 King Process UPH=100 Rev.A  10-15_Q37ProcessUPH180May3Rev1d0_LH Q22 work book  8 2" xfId="16868"/>
    <cellStyle name="___P58 King Process UPH=100 Rev.A  10-15_Q37ProcessUPH180May3Rev1d0_LH Q22 work book  9" xfId="16869"/>
    <cellStyle name="___P58 King Process UPH=100 Rev.A  10-15_Q37ProcessUPH180May3Rev1d0_LH Q77 Readiness v1.4.8" xfId="16870"/>
    <cellStyle name="___P58 King Process UPH=100 Rev.A  10-15_Q37ProcessUPH180May3Rev1d0_LH Q77 Readiness v1.4.8 2" xfId="16871"/>
    <cellStyle name="___P58 King Process UPH=100 Rev.A  10-15_Q37ProcessUPH180May3Rev1d0_LH Q77 Readiness v1.4.8 2 2" xfId="16872"/>
    <cellStyle name="___P58 King Process UPH=100 Rev.A  10-15_Q37ProcessUPH180May3Rev1d0_LH Q77 Readiness v1.4.8 3" xfId="16873"/>
    <cellStyle name="___P58 King Process UPH=100 Rev.A  10-15_Q37ProcessUPH180May3Rev1d0_LH Q77 Readiness v1.4.8 3 2" xfId="16874"/>
    <cellStyle name="___P58 King Process UPH=100 Rev.A  10-15_Q37ProcessUPH180May3Rev1d0_LH Q77 Readiness v1.4.8 4" xfId="16875"/>
    <cellStyle name="___P58 King Process UPH=100 Rev.A  10-15_Q37ProcessUPH180May3Rev1d0_LH Q77 Readiness v1.4.8 4 2" xfId="16876"/>
    <cellStyle name="___P58 King Process UPH=100 Rev.A  10-15_Q37ProcessUPH180May3Rev1d0_LH Q77 Readiness v1.4.8 5" xfId="16877"/>
    <cellStyle name="___P58 King Process UPH=100 Rev.A  10-15_Q37ProcessUPH180May3Rev1d0_LH Q77 Readiness v1.4.8 5 2" xfId="16878"/>
    <cellStyle name="___P58 King Process UPH=100 Rev.A  10-15_Q37ProcessUPH180May3Rev1d0_LH Q77 Readiness v1.4.8 6" xfId="16879"/>
    <cellStyle name="___P58 King Process UPH=100 Rev.A  10-15_Q37ProcessUPH180May3Rev1d0_LH Q77 Readiness v1.4.8 6 2" xfId="16880"/>
    <cellStyle name="___P58 King Process UPH=100 Rev.A  10-15_Q37ProcessUPH180May3Rev1d0_LH Q77 Readiness v1.4.8 7" xfId="16881"/>
    <cellStyle name="___P58 King Process UPH=100 Rev.A  10-15_Q37ProcessUPH180May3Rev1d0_LH Q77 Readiness v1.4.8 7 2" xfId="16882"/>
    <cellStyle name="___P58 King Process UPH=100 Rev.A  10-15_Q37ProcessUPH180May3Rev1d0_LH Q77 Readiness v1.4.8 8" xfId="16883"/>
    <cellStyle name="___P58 King Process UPH=100 Rev.A  10-15_Q37ProcessUPH180May3Rev1d0_LH Q77 Readiness v1.4.8 8 2" xfId="16884"/>
    <cellStyle name="___P58 King Process UPH=100 Rev.A  10-15_Q37ProcessUPH180May3Rev1d0_LH Q77 Readiness v1.4.8 9" xfId="16885"/>
    <cellStyle name="___P58 King Process UPH=100 Rev.A  10-15_Q37ProcessUPH180May3Rev1d0_Q37 Budget UPH120_2line Rev1d9" xfId="16886"/>
    <cellStyle name="___P58 King Process UPH=100 Rev.A  10-15_Q37ProcessUPH180May3Rev1d0_Q37 Budget UPH120_2line Rev1d9 2" xfId="16887"/>
    <cellStyle name="___P58 King Process UPH=100 Rev.A  10-15_Q37ProcessUPH180May3Rev1d0_Q37 Budget UPH120_2line Rev1d9 2 2" xfId="16888"/>
    <cellStyle name="___P58 King Process UPH=100 Rev.A  10-15_Q37ProcessUPH180May3Rev1d0_Q37 Budget UPH120_2line Rev1d9 3" xfId="16889"/>
    <cellStyle name="___P58 King Process UPH=100 Rev.A  10-15_Q37ProcessUPH180May3Rev1d0_Q37 Budget UPH120_2line Rev1d9 3 2" xfId="16890"/>
    <cellStyle name="___P58 King Process UPH=100 Rev.A  10-15_Q37ProcessUPH180May3Rev1d0_Q37 Budget UPH120_2line Rev1d9 4" xfId="16891"/>
    <cellStyle name="___P58 King Process UPH=100 Rev.A  10-15_Q37ProcessUPH180May3Rev1d0_Q37 Budget UPH120_2line Rev1d9 4 2" xfId="16892"/>
    <cellStyle name="___P58 King Process UPH=100 Rev.A  10-15_Q37ProcessUPH180May3Rev1d0_Q37 Budget UPH120_2line Rev1d9 5" xfId="16893"/>
    <cellStyle name="___P58 King Process UPH=100 Rev.A  10-15_Q37ProcessUPH180May3Rev1d0_Q37 Budget UPH120_2line Rev1d9 5 2" xfId="16894"/>
    <cellStyle name="___P58 King Process UPH=100 Rev.A  10-15_Q37ProcessUPH180May3Rev1d0_Q37 Budget UPH120_2line Rev1d9 6" xfId="16895"/>
    <cellStyle name="___P58 King Process UPH=100 Rev.A  10-15_Q37ProcessUPH180May3Rev1d0_Q37 Budget UPH120_2line Rev1d9 6 2" xfId="16896"/>
    <cellStyle name="___P58 King Process UPH=100 Rev.A  10-15_Q37ProcessUPH180May3Rev1d0_Q37 Budget UPH120_2line Rev1d9 7" xfId="16897"/>
    <cellStyle name="___P58 King Process UPH=100 Rev.A  10-15_Q37ProcessUPH180May3Rev1d0_Q37 Budget UPH120_2line Rev1d9 7 2" xfId="16898"/>
    <cellStyle name="___P58 King Process UPH=100 Rev.A  10-15_Q37ProcessUPH180May3Rev1d0_Q37 Budget UPH120_2line Rev1d9 8" xfId="16899"/>
    <cellStyle name="___P58 King Process UPH=100 Rev.A  10-15_Q37ProcessUPH180May3Rev1d0_Q37 Budget UPH120_2line Rev1d9 8 2" xfId="16900"/>
    <cellStyle name="___P58 King Process UPH=100 Rev.A  10-15_Q37ProcessUPH180May3Rev1d0_Q37 Budget UPH120_2line Rev1d9 9" xfId="16901"/>
    <cellStyle name="___P58 King Process UPH=100 Rev.A  10-15_Q37ProcessUPH180May3Rev1d0_Q37 Budget UPH120_2line Rev1d9_LH Q22 work book " xfId="16902"/>
    <cellStyle name="___P58 King Process UPH=100 Rev.A  10-15_Q37ProcessUPH180May3Rev1d0_Q37 Budget UPH120_2line Rev1d9_LH Q22 work book  2" xfId="16903"/>
    <cellStyle name="___P58 King Process UPH=100 Rev.A  10-15_Q37ProcessUPH180May3Rev1d0_Q37 Budget UPH120_2line Rev1d9_LH Q22 work book  2 2" xfId="16904"/>
    <cellStyle name="___P58 King Process UPH=100 Rev.A  10-15_Q37ProcessUPH180May3Rev1d0_Q37 Budget UPH120_2line Rev1d9_LH Q22 work book  3" xfId="16905"/>
    <cellStyle name="___P58 King Process UPH=100 Rev.A  10-15_Q37ProcessUPH180May3Rev1d0_Q37 Budget UPH120_2line Rev1d9_LH Q22 work book  3 2" xfId="16906"/>
    <cellStyle name="___P58 King Process UPH=100 Rev.A  10-15_Q37ProcessUPH180May3Rev1d0_Q37 Budget UPH120_2line Rev1d9_LH Q22 work book  4" xfId="16907"/>
    <cellStyle name="___P58 King Process UPH=100 Rev.A  10-15_Q37ProcessUPH180May3Rev1d0_Q37 Budget UPH120_2line Rev1d9_LH Q22 work book  4 2" xfId="16908"/>
    <cellStyle name="___P58 King Process UPH=100 Rev.A  10-15_Q37ProcessUPH180May3Rev1d0_Q37 Budget UPH120_2line Rev1d9_LH Q22 work book  5" xfId="16909"/>
    <cellStyle name="___P58 King Process UPH=100 Rev.A  10-15_Q37ProcessUPH180May3Rev1d0_Q37 Budget UPH120_2line Rev1d9_LH Q22 work book  5 2" xfId="16910"/>
    <cellStyle name="___P58 King Process UPH=100 Rev.A  10-15_Q37ProcessUPH180May3Rev1d0_Q37 Budget UPH120_2line Rev1d9_LH Q22 work book  6" xfId="16911"/>
    <cellStyle name="___P58 King Process UPH=100 Rev.A  10-15_Q37ProcessUPH180May3Rev1d0_Q37 Budget UPH120_2line Rev1d9_LH Q22 work book  6 2" xfId="16912"/>
    <cellStyle name="___P58 King Process UPH=100 Rev.A  10-15_Q37ProcessUPH180May3Rev1d0_Q37 Budget UPH120_2line Rev1d9_LH Q22 work book  7" xfId="16913"/>
    <cellStyle name="___P58 King Process UPH=100 Rev.A  10-15_Q37ProcessUPH180May3Rev1d0_Q37 Budget UPH120_2line Rev1d9_LH Q22 work book  7 2" xfId="16914"/>
    <cellStyle name="___P58 King Process UPH=100 Rev.A  10-15_Q37ProcessUPH180May3Rev1d0_Q37 Budget UPH120_2line Rev1d9_LH Q22 work book  8" xfId="16915"/>
    <cellStyle name="___P58 King Process UPH=100 Rev.A  10-15_Q37ProcessUPH180May3Rev1d0_Q37 Budget UPH120_2line Rev1d9_LH Q22 work book  8 2" xfId="16916"/>
    <cellStyle name="___P58 King Process UPH=100 Rev.A  10-15_Q37ProcessUPH180May3Rev1d0_Q37 Budget UPH120_2line Rev1d9_LH Q22 work book  9" xfId="16917"/>
    <cellStyle name="___P58 King Process UPH=100 Rev.A  10-15_Q37ProcessUPH180May3Rev1d0_Q37 Budget UPH120_2line Rev1d9_LH Q77 Readiness v1.4.8" xfId="16918"/>
    <cellStyle name="___P58 King Process UPH=100 Rev.A  10-15_Q37ProcessUPH180May3Rev1d0_Q37 Budget UPH120_2line Rev1d9_LH Q77 Readiness v1.4.8 2" xfId="16919"/>
    <cellStyle name="___P58 King Process UPH=100 Rev.A  10-15_Q37ProcessUPH180May3Rev1d0_Q37 Budget UPH120_2line Rev1d9_LH Q77 Readiness v1.4.8 2 2" xfId="16920"/>
    <cellStyle name="___P58 King Process UPH=100 Rev.A  10-15_Q37ProcessUPH180May3Rev1d0_Q37 Budget UPH120_2line Rev1d9_LH Q77 Readiness v1.4.8 3" xfId="16921"/>
    <cellStyle name="___P58 King Process UPH=100 Rev.A  10-15_Q37ProcessUPH180May3Rev1d0_Q37 Budget UPH120_2line Rev1d9_LH Q77 Readiness v1.4.8 3 2" xfId="16922"/>
    <cellStyle name="___P58 King Process UPH=100 Rev.A  10-15_Q37ProcessUPH180May3Rev1d0_Q37 Budget UPH120_2line Rev1d9_LH Q77 Readiness v1.4.8 4" xfId="16923"/>
    <cellStyle name="___P58 King Process UPH=100 Rev.A  10-15_Q37ProcessUPH180May3Rev1d0_Q37 Budget UPH120_2line Rev1d9_LH Q77 Readiness v1.4.8 4 2" xfId="16924"/>
    <cellStyle name="___P58 King Process UPH=100 Rev.A  10-15_Q37ProcessUPH180May3Rev1d0_Q37 Budget UPH120_2line Rev1d9_LH Q77 Readiness v1.4.8 5" xfId="16925"/>
    <cellStyle name="___P58 King Process UPH=100 Rev.A  10-15_Q37ProcessUPH180May3Rev1d0_Q37 Budget UPH120_2line Rev1d9_LH Q77 Readiness v1.4.8 5 2" xfId="16926"/>
    <cellStyle name="___P58 King Process UPH=100 Rev.A  10-15_Q37ProcessUPH180May3Rev1d0_Q37 Budget UPH120_2line Rev1d9_LH Q77 Readiness v1.4.8 6" xfId="16927"/>
    <cellStyle name="___P58 King Process UPH=100 Rev.A  10-15_Q37ProcessUPH180May3Rev1d0_Q37 Budget UPH120_2line Rev1d9_LH Q77 Readiness v1.4.8 6 2" xfId="16928"/>
    <cellStyle name="___P58 King Process UPH=100 Rev.A  10-15_Q37ProcessUPH180May3Rev1d0_Q37 Budget UPH120_2line Rev1d9_LH Q77 Readiness v1.4.8 7" xfId="16929"/>
    <cellStyle name="___P58 King Process UPH=100 Rev.A  10-15_Q37ProcessUPH180May3Rev1d0_Q37 Budget UPH120_2line Rev1d9_LH Q77 Readiness v1.4.8 7 2" xfId="16930"/>
    <cellStyle name="___P58 King Process UPH=100 Rev.A  10-15_Q37ProcessUPH180May3Rev1d0_Q37 Budget UPH120_2line Rev1d9_LH Q77 Readiness v1.4.8 8" xfId="16931"/>
    <cellStyle name="___P58 King Process UPH=100 Rev.A  10-15_Q37ProcessUPH180May3Rev1d0_Q37 Budget UPH120_2line Rev1d9_LH Q77 Readiness v1.4.8 8 2" xfId="16932"/>
    <cellStyle name="___P58 King Process UPH=100 Rev.A  10-15_Q37ProcessUPH180May3Rev1d0_Q37 Budget UPH120_2line Rev1d9_LH Q77 Readiness v1.4.8 9" xfId="16933"/>
    <cellStyle name="___P58 King Process UPH=100 Rev.A  10-15_Q37ProcessUPH180May3Rev1d0_Q37 Budget UPH120_2line Rev2d3" xfId="16934"/>
    <cellStyle name="___P58 King Process UPH=100 Rev.A  10-15_Q37ProcessUPH180May3Rev1d0_Q37 Budget UPH120_2line Rev2d3 2" xfId="16935"/>
    <cellStyle name="___P58 King Process UPH=100 Rev.A  10-15_Q37ProcessUPH180May3Rev1d0_Q37 Budget UPH120_2line Rev2d3 2 2" xfId="16936"/>
    <cellStyle name="___P58 King Process UPH=100 Rev.A  10-15_Q37ProcessUPH180May3Rev1d0_Q37 Budget UPH120_2line Rev2d3 3" xfId="16937"/>
    <cellStyle name="___P58 King Process UPH=100 Rev.A  10-15_Q37ProcessUPH180May3Rev1d0_Q37 Budget UPH120_2line Rev2d3 3 2" xfId="16938"/>
    <cellStyle name="___P58 King Process UPH=100 Rev.A  10-15_Q37ProcessUPH180May3Rev1d0_Q37 Budget UPH120_2line Rev2d3 4" xfId="16939"/>
    <cellStyle name="___P58 King Process UPH=100 Rev.A  10-15_Q37ProcessUPH180May3Rev1d0_Q37 Budget UPH120_2line Rev2d3 4 2" xfId="16940"/>
    <cellStyle name="___P58 King Process UPH=100 Rev.A  10-15_Q37ProcessUPH180May3Rev1d0_Q37 Budget UPH120_2line Rev2d3 5" xfId="16941"/>
    <cellStyle name="___P58 King Process UPH=100 Rev.A  10-15_Q37ProcessUPH180May3Rev1d0_Q37 Budget UPH120_2line Rev2d3 5 2" xfId="16942"/>
    <cellStyle name="___P58 King Process UPH=100 Rev.A  10-15_Q37ProcessUPH180May3Rev1d0_Q37 Budget UPH120_2line Rev2d3 6" xfId="16943"/>
    <cellStyle name="___P58 King Process UPH=100 Rev.A  10-15_Q37ProcessUPH180May3Rev1d0_Q37 Budget UPH120_2line Rev2d3 6 2" xfId="16944"/>
    <cellStyle name="___P58 King Process UPH=100 Rev.A  10-15_Q37ProcessUPH180May3Rev1d0_Q37 Budget UPH120_2line Rev2d3 7" xfId="16945"/>
    <cellStyle name="___P58 King Process UPH=100 Rev.A  10-15_Q37ProcessUPH180May3Rev1d0_Q37 Budget UPH120_2line Rev2d3 7 2" xfId="16946"/>
    <cellStyle name="___P58 King Process UPH=100 Rev.A  10-15_Q37ProcessUPH180May3Rev1d0_Q37 Budget UPH120_2line Rev2d3 8" xfId="16947"/>
    <cellStyle name="___P58 King Process UPH=100 Rev.A  10-15_Q37ProcessUPH180May3Rev1d0_Q37 Budget UPH120_2line Rev2d3 8 2" xfId="16948"/>
    <cellStyle name="___P58 King Process UPH=100 Rev.A  10-15_Q37ProcessUPH180May3Rev1d0_Q37 Budget UPH120_2line Rev2d3 9" xfId="16949"/>
    <cellStyle name="___P58 King Process UPH=100 Rev.A  10-15_Q37ProcessUPH180May3Rev1d0_Q37 Budget UPH120_2line Rev2d5" xfId="16950"/>
    <cellStyle name="___P58 King Process UPH=100 Rev.A  10-15_Q37ProcessUPH180May3Rev1d0_Q37 Budget UPH120_2line Rev2d5 2" xfId="16951"/>
    <cellStyle name="___P58 King Process UPH=100 Rev.A  10-15_Q37ProcessUPH180May3Rev1d0_Q37 Budget UPH120_2line Rev2d5 2 2" xfId="16952"/>
    <cellStyle name="___P58 King Process UPH=100 Rev.A  10-15_Q37ProcessUPH180May3Rev1d0_Q37 Budget UPH120_2line Rev2d5 3" xfId="16953"/>
    <cellStyle name="___P58 King Process UPH=100 Rev.A  10-15_Q37ProcessUPH180May3Rev1d0_Q37 Budget UPH120_2line Rev2d5 3 2" xfId="16954"/>
    <cellStyle name="___P58 King Process UPH=100 Rev.A  10-15_Q37ProcessUPH180May3Rev1d0_Q37 Budget UPH120_2line Rev2d5 4" xfId="16955"/>
    <cellStyle name="___P58 King Process UPH=100 Rev.A  10-15_Q37ProcessUPH180May3Rev1d0_Q37 Budget UPH120_2line Rev2d5 4 2" xfId="16956"/>
    <cellStyle name="___P58 King Process UPH=100 Rev.A  10-15_Q37ProcessUPH180May3Rev1d0_Q37 Budget UPH120_2line Rev2d5 5" xfId="16957"/>
    <cellStyle name="___P58 King Process UPH=100 Rev.A  10-15_Q37ProcessUPH180May3Rev1d0_Q37 Budget UPH120_2line Rev2d5 5 2" xfId="16958"/>
    <cellStyle name="___P58 King Process UPH=100 Rev.A  10-15_Q37ProcessUPH180May3Rev1d0_Q37 Budget UPH120_2line Rev2d5 6" xfId="16959"/>
    <cellStyle name="___P58 King Process UPH=100 Rev.A  10-15_Q37ProcessUPH180May3Rev1d0_Q37 Budget UPH120_2line Rev2d5 6 2" xfId="16960"/>
    <cellStyle name="___P58 King Process UPH=100 Rev.A  10-15_Q37ProcessUPH180May3Rev1d0_Q37 Budget UPH120_2line Rev2d5 7" xfId="16961"/>
    <cellStyle name="___P58 King Process UPH=100 Rev.A  10-15_Q37ProcessUPH180May3Rev1d0_Q37 Budget UPH120_2line Rev2d5 7 2" xfId="16962"/>
    <cellStyle name="___P58 King Process UPH=100 Rev.A  10-15_Q37ProcessUPH180May3Rev1d0_Q37 Budget UPH120_2line Rev2d5 8" xfId="16963"/>
    <cellStyle name="___P58 King Process UPH=100 Rev.A  10-15_Q37ProcessUPH180May3Rev1d0_Q37 Budget UPH120_2line Rev2d5 8 2" xfId="16964"/>
    <cellStyle name="___P58 King Process UPH=100 Rev.A  10-15_Q37ProcessUPH180May3Rev1d0_Q37 Budget UPH120_2line Rev2d5 9" xfId="16965"/>
    <cellStyle name="___P58 King Process UPH=100 Rev.A  10-15_Q37ReworkProcessUPH50Rev1d0" xfId="16966"/>
    <cellStyle name="___P58 King Process UPH=100 Rev.A  10-15_Q37ReworkProcessUPH50Rev1d0 2" xfId="16967"/>
    <cellStyle name="___P58 King Process UPH=100 Rev.A  10-15_Q37ReworkProcessUPH50Rev1d0 2 2" xfId="16968"/>
    <cellStyle name="___P58 King Process UPH=100 Rev.A  10-15_Q37ReworkProcessUPH50Rev1d0 3" xfId="16969"/>
    <cellStyle name="___P58 King Process UPH=100 Rev.A  10-15_Q37ReworkProcessUPH50Rev1d0 3 2" xfId="16970"/>
    <cellStyle name="___P58 King Process UPH=100 Rev.A  10-15_Q37ReworkProcessUPH50Rev1d0 4" xfId="16971"/>
    <cellStyle name="___P58 King Process UPH=100 Rev.A  10-15_Q37ReworkProcessUPH50Rev1d0 4 2" xfId="16972"/>
    <cellStyle name="___P58 King Process UPH=100 Rev.A  10-15_Q37ReworkProcessUPH50Rev1d0 5" xfId="16973"/>
    <cellStyle name="___P58 King Process UPH=100 Rev.A  10-15_Q37ReworkProcessUPH50Rev1d0 5 2" xfId="16974"/>
    <cellStyle name="___P58 King Process UPH=100 Rev.A  10-15_Q37ReworkProcessUPH50Rev1d0 6" xfId="16975"/>
    <cellStyle name="___P58 King Process UPH=100 Rev.A  10-15_Q37ReworkProcessUPH50Rev1d0 6 2" xfId="16976"/>
    <cellStyle name="___P58 King Process UPH=100 Rev.A  10-15_Q37ReworkProcessUPH50Rev1d0 7" xfId="16977"/>
    <cellStyle name="___P58 King Process UPH=100 Rev.A  10-15_Q37ReworkProcessUPH50Rev1d0 7 2" xfId="16978"/>
    <cellStyle name="___P58 King Process UPH=100 Rev.A  10-15_Q37ReworkProcessUPH50Rev1d0 8" xfId="16979"/>
    <cellStyle name="___P58 King Process UPH=100 Rev.A  10-15_Q37ReworkProcessUPH50Rev1d0 8 2" xfId="16980"/>
    <cellStyle name="___P58 King Process UPH=100 Rev.A  10-15_Q37ReworkProcessUPH50Rev1d0 9" xfId="16981"/>
    <cellStyle name="___P58 King Process UPH=100 Rev.A  10-15_Q37ReworkProcessUPH50Rev1d0_LH Q22 work book " xfId="16982"/>
    <cellStyle name="___P58 King Process UPH=100 Rev.A  10-15_Q37ReworkProcessUPH50Rev1d0_LH Q22 work book  2" xfId="16983"/>
    <cellStyle name="___P58 King Process UPH=100 Rev.A  10-15_Q37ReworkProcessUPH50Rev1d0_LH Q22 work book  2 2" xfId="16984"/>
    <cellStyle name="___P58 King Process UPH=100 Rev.A  10-15_Q37ReworkProcessUPH50Rev1d0_LH Q22 work book  3" xfId="16985"/>
    <cellStyle name="___P58 King Process UPH=100 Rev.A  10-15_Q37ReworkProcessUPH50Rev1d0_LH Q22 work book  3 2" xfId="16986"/>
    <cellStyle name="___P58 King Process UPH=100 Rev.A  10-15_Q37ReworkProcessUPH50Rev1d0_LH Q22 work book  4" xfId="16987"/>
    <cellStyle name="___P58 King Process UPH=100 Rev.A  10-15_Q37ReworkProcessUPH50Rev1d0_LH Q22 work book  4 2" xfId="16988"/>
    <cellStyle name="___P58 King Process UPH=100 Rev.A  10-15_Q37ReworkProcessUPH50Rev1d0_LH Q22 work book  5" xfId="16989"/>
    <cellStyle name="___P58 King Process UPH=100 Rev.A  10-15_Q37ReworkProcessUPH50Rev1d0_LH Q22 work book  5 2" xfId="16990"/>
    <cellStyle name="___P58 King Process UPH=100 Rev.A  10-15_Q37ReworkProcessUPH50Rev1d0_LH Q22 work book  6" xfId="16991"/>
    <cellStyle name="___P58 King Process UPH=100 Rev.A  10-15_Q37ReworkProcessUPH50Rev1d0_LH Q22 work book  6 2" xfId="16992"/>
    <cellStyle name="___P58 King Process UPH=100 Rev.A  10-15_Q37ReworkProcessUPH50Rev1d0_LH Q22 work book  7" xfId="16993"/>
    <cellStyle name="___P58 King Process UPH=100 Rev.A  10-15_Q37ReworkProcessUPH50Rev1d0_LH Q22 work book  7 2" xfId="16994"/>
    <cellStyle name="___P58 King Process UPH=100 Rev.A  10-15_Q37ReworkProcessUPH50Rev1d0_LH Q22 work book  8" xfId="16995"/>
    <cellStyle name="___P58 King Process UPH=100 Rev.A  10-15_Q37ReworkProcessUPH50Rev1d0_LH Q22 work book  8 2" xfId="16996"/>
    <cellStyle name="___P58 King Process UPH=100 Rev.A  10-15_Q37ReworkProcessUPH50Rev1d0_LH Q22 work book  9" xfId="16997"/>
    <cellStyle name="___P58 King Process UPH=100 Rev.A  10-15_Q37ReworkProcessUPH50Rev1d0_LH Q77 Readiness v1.4.8" xfId="16998"/>
    <cellStyle name="___P58 King Process UPH=100 Rev.A  10-15_Q37ReworkProcessUPH50Rev1d0_LH Q77 Readiness v1.4.8 2" xfId="16999"/>
    <cellStyle name="___P58 King Process UPH=100 Rev.A  10-15_Q37ReworkProcessUPH50Rev1d0_LH Q77 Readiness v1.4.8 2 2" xfId="17000"/>
    <cellStyle name="___P58 King Process UPH=100 Rev.A  10-15_Q37ReworkProcessUPH50Rev1d0_LH Q77 Readiness v1.4.8 3" xfId="17001"/>
    <cellStyle name="___P58 King Process UPH=100 Rev.A  10-15_Q37ReworkProcessUPH50Rev1d0_LH Q77 Readiness v1.4.8 3 2" xfId="17002"/>
    <cellStyle name="___P58 King Process UPH=100 Rev.A  10-15_Q37ReworkProcessUPH50Rev1d0_LH Q77 Readiness v1.4.8 4" xfId="17003"/>
    <cellStyle name="___P58 King Process UPH=100 Rev.A  10-15_Q37ReworkProcessUPH50Rev1d0_LH Q77 Readiness v1.4.8 4 2" xfId="17004"/>
    <cellStyle name="___P58 King Process UPH=100 Rev.A  10-15_Q37ReworkProcessUPH50Rev1d0_LH Q77 Readiness v1.4.8 5" xfId="17005"/>
    <cellStyle name="___P58 King Process UPH=100 Rev.A  10-15_Q37ReworkProcessUPH50Rev1d0_LH Q77 Readiness v1.4.8 5 2" xfId="17006"/>
    <cellStyle name="___P58 King Process UPH=100 Rev.A  10-15_Q37ReworkProcessUPH50Rev1d0_LH Q77 Readiness v1.4.8 6" xfId="17007"/>
    <cellStyle name="___P58 King Process UPH=100 Rev.A  10-15_Q37ReworkProcessUPH50Rev1d0_LH Q77 Readiness v1.4.8 6 2" xfId="17008"/>
    <cellStyle name="___P58 King Process UPH=100 Rev.A  10-15_Q37ReworkProcessUPH50Rev1d0_LH Q77 Readiness v1.4.8 7" xfId="17009"/>
    <cellStyle name="___P58 King Process UPH=100 Rev.A  10-15_Q37ReworkProcessUPH50Rev1d0_LH Q77 Readiness v1.4.8 7 2" xfId="17010"/>
    <cellStyle name="___P58 King Process UPH=100 Rev.A  10-15_Q37ReworkProcessUPH50Rev1d0_LH Q77 Readiness v1.4.8 8" xfId="17011"/>
    <cellStyle name="___P58 King Process UPH=100 Rev.A  10-15_Q37ReworkProcessUPH50Rev1d0_LH Q77 Readiness v1.4.8 8 2" xfId="17012"/>
    <cellStyle name="___P58 King Process UPH=100 Rev.A  10-15_Q37ReworkProcessUPH50Rev1d0_LH Q77 Readiness v1.4.8 9" xfId="17013"/>
    <cellStyle name="___P58 King Process UPH=100 Rev.A  10-15_Q37ReworkProcessUPH50Rev1d0_Q37 Budget UPH120_2line Rev1d9" xfId="17014"/>
    <cellStyle name="___P58 King Process UPH=100 Rev.A  10-15_Q37ReworkProcessUPH50Rev1d0_Q37 Budget UPH120_2line Rev1d9 2" xfId="17015"/>
    <cellStyle name="___P58 King Process UPH=100 Rev.A  10-15_Q37ReworkProcessUPH50Rev1d0_Q37 Budget UPH120_2line Rev1d9 2 2" xfId="17016"/>
    <cellStyle name="___P58 King Process UPH=100 Rev.A  10-15_Q37ReworkProcessUPH50Rev1d0_Q37 Budget UPH120_2line Rev1d9 3" xfId="17017"/>
    <cellStyle name="___P58 King Process UPH=100 Rev.A  10-15_Q37ReworkProcessUPH50Rev1d0_Q37 Budget UPH120_2line Rev1d9 3 2" xfId="17018"/>
    <cellStyle name="___P58 King Process UPH=100 Rev.A  10-15_Q37ReworkProcessUPH50Rev1d0_Q37 Budget UPH120_2line Rev1d9 4" xfId="17019"/>
    <cellStyle name="___P58 King Process UPH=100 Rev.A  10-15_Q37ReworkProcessUPH50Rev1d0_Q37 Budget UPH120_2line Rev1d9 4 2" xfId="17020"/>
    <cellStyle name="___P58 King Process UPH=100 Rev.A  10-15_Q37ReworkProcessUPH50Rev1d0_Q37 Budget UPH120_2line Rev1d9 5" xfId="17021"/>
    <cellStyle name="___P58 King Process UPH=100 Rev.A  10-15_Q37ReworkProcessUPH50Rev1d0_Q37 Budget UPH120_2line Rev1d9 5 2" xfId="17022"/>
    <cellStyle name="___P58 King Process UPH=100 Rev.A  10-15_Q37ReworkProcessUPH50Rev1d0_Q37 Budget UPH120_2line Rev1d9 6" xfId="17023"/>
    <cellStyle name="___P58 King Process UPH=100 Rev.A  10-15_Q37ReworkProcessUPH50Rev1d0_Q37 Budget UPH120_2line Rev1d9 6 2" xfId="17024"/>
    <cellStyle name="___P58 King Process UPH=100 Rev.A  10-15_Q37ReworkProcessUPH50Rev1d0_Q37 Budget UPH120_2line Rev1d9 7" xfId="17025"/>
    <cellStyle name="___P58 King Process UPH=100 Rev.A  10-15_Q37ReworkProcessUPH50Rev1d0_Q37 Budget UPH120_2line Rev1d9 7 2" xfId="17026"/>
    <cellStyle name="___P58 King Process UPH=100 Rev.A  10-15_Q37ReworkProcessUPH50Rev1d0_Q37 Budget UPH120_2line Rev1d9 8" xfId="17027"/>
    <cellStyle name="___P58 King Process UPH=100 Rev.A  10-15_Q37ReworkProcessUPH50Rev1d0_Q37 Budget UPH120_2line Rev1d9 8 2" xfId="17028"/>
    <cellStyle name="___P58 King Process UPH=100 Rev.A  10-15_Q37ReworkProcessUPH50Rev1d0_Q37 Budget UPH120_2line Rev1d9 9" xfId="17029"/>
    <cellStyle name="___P58 King Process UPH=100 Rev.A  10-15_Q37ReworkProcessUPH50Rev1d0_Q37 Budget UPH120_2line Rev1d9_LH Q22 work book " xfId="17030"/>
    <cellStyle name="___P58 King Process UPH=100 Rev.A  10-15_Q37ReworkProcessUPH50Rev1d0_Q37 Budget UPH120_2line Rev1d9_LH Q22 work book  2" xfId="17031"/>
    <cellStyle name="___P58 King Process UPH=100 Rev.A  10-15_Q37ReworkProcessUPH50Rev1d0_Q37 Budget UPH120_2line Rev1d9_LH Q22 work book  2 2" xfId="17032"/>
    <cellStyle name="___P58 King Process UPH=100 Rev.A  10-15_Q37ReworkProcessUPH50Rev1d0_Q37 Budget UPH120_2line Rev1d9_LH Q22 work book  3" xfId="17033"/>
    <cellStyle name="___P58 King Process UPH=100 Rev.A  10-15_Q37ReworkProcessUPH50Rev1d0_Q37 Budget UPH120_2line Rev1d9_LH Q22 work book  3 2" xfId="17034"/>
    <cellStyle name="___P58 King Process UPH=100 Rev.A  10-15_Q37ReworkProcessUPH50Rev1d0_Q37 Budget UPH120_2line Rev1d9_LH Q22 work book  4" xfId="17035"/>
    <cellStyle name="___P58 King Process UPH=100 Rev.A  10-15_Q37ReworkProcessUPH50Rev1d0_Q37 Budget UPH120_2line Rev1d9_LH Q22 work book  4 2" xfId="17036"/>
    <cellStyle name="___P58 King Process UPH=100 Rev.A  10-15_Q37ReworkProcessUPH50Rev1d0_Q37 Budget UPH120_2line Rev1d9_LH Q22 work book  5" xfId="17037"/>
    <cellStyle name="___P58 King Process UPH=100 Rev.A  10-15_Q37ReworkProcessUPH50Rev1d0_Q37 Budget UPH120_2line Rev1d9_LH Q22 work book  5 2" xfId="17038"/>
    <cellStyle name="___P58 King Process UPH=100 Rev.A  10-15_Q37ReworkProcessUPH50Rev1d0_Q37 Budget UPH120_2line Rev1d9_LH Q22 work book  6" xfId="17039"/>
    <cellStyle name="___P58 King Process UPH=100 Rev.A  10-15_Q37ReworkProcessUPH50Rev1d0_Q37 Budget UPH120_2line Rev1d9_LH Q22 work book  6 2" xfId="17040"/>
    <cellStyle name="___P58 King Process UPH=100 Rev.A  10-15_Q37ReworkProcessUPH50Rev1d0_Q37 Budget UPH120_2line Rev1d9_LH Q22 work book  7" xfId="17041"/>
    <cellStyle name="___P58 King Process UPH=100 Rev.A  10-15_Q37ReworkProcessUPH50Rev1d0_Q37 Budget UPH120_2line Rev1d9_LH Q22 work book  7 2" xfId="17042"/>
    <cellStyle name="___P58 King Process UPH=100 Rev.A  10-15_Q37ReworkProcessUPH50Rev1d0_Q37 Budget UPH120_2line Rev1d9_LH Q22 work book  8" xfId="17043"/>
    <cellStyle name="___P58 King Process UPH=100 Rev.A  10-15_Q37ReworkProcessUPH50Rev1d0_Q37 Budget UPH120_2line Rev1d9_LH Q22 work book  8 2" xfId="17044"/>
    <cellStyle name="___P58 King Process UPH=100 Rev.A  10-15_Q37ReworkProcessUPH50Rev1d0_Q37 Budget UPH120_2line Rev1d9_LH Q22 work book  9" xfId="17045"/>
    <cellStyle name="___P58 King Process UPH=100 Rev.A  10-15_Q37ReworkProcessUPH50Rev1d0_Q37 Budget UPH120_2line Rev1d9_LH Q77 Readiness v1.4.8" xfId="17046"/>
    <cellStyle name="___P58 King Process UPH=100 Rev.A  10-15_Q37ReworkProcessUPH50Rev1d0_Q37 Budget UPH120_2line Rev1d9_LH Q77 Readiness v1.4.8 2" xfId="17047"/>
    <cellStyle name="___P58 King Process UPH=100 Rev.A  10-15_Q37ReworkProcessUPH50Rev1d0_Q37 Budget UPH120_2line Rev1d9_LH Q77 Readiness v1.4.8 2 2" xfId="17048"/>
    <cellStyle name="___P58 King Process UPH=100 Rev.A  10-15_Q37ReworkProcessUPH50Rev1d0_Q37 Budget UPH120_2line Rev1d9_LH Q77 Readiness v1.4.8 3" xfId="17049"/>
    <cellStyle name="___P58 King Process UPH=100 Rev.A  10-15_Q37ReworkProcessUPH50Rev1d0_Q37 Budget UPH120_2line Rev1d9_LH Q77 Readiness v1.4.8 3 2" xfId="17050"/>
    <cellStyle name="___P58 King Process UPH=100 Rev.A  10-15_Q37ReworkProcessUPH50Rev1d0_Q37 Budget UPH120_2line Rev1d9_LH Q77 Readiness v1.4.8 4" xfId="17051"/>
    <cellStyle name="___P58 King Process UPH=100 Rev.A  10-15_Q37ReworkProcessUPH50Rev1d0_Q37 Budget UPH120_2line Rev1d9_LH Q77 Readiness v1.4.8 4 2" xfId="17052"/>
    <cellStyle name="___P58 King Process UPH=100 Rev.A  10-15_Q37ReworkProcessUPH50Rev1d0_Q37 Budget UPH120_2line Rev1d9_LH Q77 Readiness v1.4.8 5" xfId="17053"/>
    <cellStyle name="___P58 King Process UPH=100 Rev.A  10-15_Q37ReworkProcessUPH50Rev1d0_Q37 Budget UPH120_2line Rev1d9_LH Q77 Readiness v1.4.8 5 2" xfId="17054"/>
    <cellStyle name="___P58 King Process UPH=100 Rev.A  10-15_Q37ReworkProcessUPH50Rev1d0_Q37 Budget UPH120_2line Rev1d9_LH Q77 Readiness v1.4.8 6" xfId="17055"/>
    <cellStyle name="___P58 King Process UPH=100 Rev.A  10-15_Q37ReworkProcessUPH50Rev1d0_Q37 Budget UPH120_2line Rev1d9_LH Q77 Readiness v1.4.8 6 2" xfId="17056"/>
    <cellStyle name="___P58 King Process UPH=100 Rev.A  10-15_Q37ReworkProcessUPH50Rev1d0_Q37 Budget UPH120_2line Rev1d9_LH Q77 Readiness v1.4.8 7" xfId="17057"/>
    <cellStyle name="___P58 King Process UPH=100 Rev.A  10-15_Q37ReworkProcessUPH50Rev1d0_Q37 Budget UPH120_2line Rev1d9_LH Q77 Readiness v1.4.8 7 2" xfId="17058"/>
    <cellStyle name="___P58 King Process UPH=100 Rev.A  10-15_Q37ReworkProcessUPH50Rev1d0_Q37 Budget UPH120_2line Rev1d9_LH Q77 Readiness v1.4.8 8" xfId="17059"/>
    <cellStyle name="___P58 King Process UPH=100 Rev.A  10-15_Q37ReworkProcessUPH50Rev1d0_Q37 Budget UPH120_2line Rev1d9_LH Q77 Readiness v1.4.8 8 2" xfId="17060"/>
    <cellStyle name="___P58 King Process UPH=100 Rev.A  10-15_Q37ReworkProcessUPH50Rev1d0_Q37 Budget UPH120_2line Rev1d9_LH Q77 Readiness v1.4.8 9" xfId="17061"/>
    <cellStyle name="___P58 King Process UPH=100 Rev.A  10-15_Q37ReworkProcessUPH50Rev1d0_Q37 Budget UPH120_2line Rev2d3" xfId="17062"/>
    <cellStyle name="___P58 King Process UPH=100 Rev.A  10-15_Q37ReworkProcessUPH50Rev1d0_Q37 Budget UPH120_2line Rev2d3 2" xfId="17063"/>
    <cellStyle name="___P58 King Process UPH=100 Rev.A  10-15_Q37ReworkProcessUPH50Rev1d0_Q37 Budget UPH120_2line Rev2d3 2 2" xfId="17064"/>
    <cellStyle name="___P58 King Process UPH=100 Rev.A  10-15_Q37ReworkProcessUPH50Rev1d0_Q37 Budget UPH120_2line Rev2d3 3" xfId="17065"/>
    <cellStyle name="___P58 King Process UPH=100 Rev.A  10-15_Q37ReworkProcessUPH50Rev1d0_Q37 Budget UPH120_2line Rev2d3 3 2" xfId="17066"/>
    <cellStyle name="___P58 King Process UPH=100 Rev.A  10-15_Q37ReworkProcessUPH50Rev1d0_Q37 Budget UPH120_2line Rev2d3 4" xfId="17067"/>
    <cellStyle name="___P58 King Process UPH=100 Rev.A  10-15_Q37ReworkProcessUPH50Rev1d0_Q37 Budget UPH120_2line Rev2d3 4 2" xfId="17068"/>
    <cellStyle name="___P58 King Process UPH=100 Rev.A  10-15_Q37ReworkProcessUPH50Rev1d0_Q37 Budget UPH120_2line Rev2d3 5" xfId="17069"/>
    <cellStyle name="___P58 King Process UPH=100 Rev.A  10-15_Q37ReworkProcessUPH50Rev1d0_Q37 Budget UPH120_2line Rev2d3 5 2" xfId="17070"/>
    <cellStyle name="___P58 King Process UPH=100 Rev.A  10-15_Q37ReworkProcessUPH50Rev1d0_Q37 Budget UPH120_2line Rev2d3 6" xfId="17071"/>
    <cellStyle name="___P58 King Process UPH=100 Rev.A  10-15_Q37ReworkProcessUPH50Rev1d0_Q37 Budget UPH120_2line Rev2d3 6 2" xfId="17072"/>
    <cellStyle name="___P58 King Process UPH=100 Rev.A  10-15_Q37ReworkProcessUPH50Rev1d0_Q37 Budget UPH120_2line Rev2d3 7" xfId="17073"/>
    <cellStyle name="___P58 King Process UPH=100 Rev.A  10-15_Q37ReworkProcessUPH50Rev1d0_Q37 Budget UPH120_2line Rev2d3 7 2" xfId="17074"/>
    <cellStyle name="___P58 King Process UPH=100 Rev.A  10-15_Q37ReworkProcessUPH50Rev1d0_Q37 Budget UPH120_2line Rev2d3 8" xfId="17075"/>
    <cellStyle name="___P58 King Process UPH=100 Rev.A  10-15_Q37ReworkProcessUPH50Rev1d0_Q37 Budget UPH120_2line Rev2d3 8 2" xfId="17076"/>
    <cellStyle name="___P58 King Process UPH=100 Rev.A  10-15_Q37ReworkProcessUPH50Rev1d0_Q37 Budget UPH120_2line Rev2d3 9" xfId="17077"/>
    <cellStyle name="___P58 King Process UPH=100 Rev.A  10-15_Q37ReworkProcessUPH50Rev1d0_Q37 Budget UPH120_2line Rev2d5" xfId="17078"/>
    <cellStyle name="___P58 King Process UPH=100 Rev.A  10-15_Q37ReworkProcessUPH50Rev1d0_Q37 Budget UPH120_2line Rev2d5 2" xfId="17079"/>
    <cellStyle name="___P58 King Process UPH=100 Rev.A  10-15_Q37ReworkProcessUPH50Rev1d0_Q37 Budget UPH120_2line Rev2d5 2 2" xfId="17080"/>
    <cellStyle name="___P58 King Process UPH=100 Rev.A  10-15_Q37ReworkProcessUPH50Rev1d0_Q37 Budget UPH120_2line Rev2d5 3" xfId="17081"/>
    <cellStyle name="___P58 King Process UPH=100 Rev.A  10-15_Q37ReworkProcessUPH50Rev1d0_Q37 Budget UPH120_2line Rev2d5 3 2" xfId="17082"/>
    <cellStyle name="___P58 King Process UPH=100 Rev.A  10-15_Q37ReworkProcessUPH50Rev1d0_Q37 Budget UPH120_2line Rev2d5 4" xfId="17083"/>
    <cellStyle name="___P58 King Process UPH=100 Rev.A  10-15_Q37ReworkProcessUPH50Rev1d0_Q37 Budget UPH120_2line Rev2d5 4 2" xfId="17084"/>
    <cellStyle name="___P58 King Process UPH=100 Rev.A  10-15_Q37ReworkProcessUPH50Rev1d0_Q37 Budget UPH120_2line Rev2d5 5" xfId="17085"/>
    <cellStyle name="___P58 King Process UPH=100 Rev.A  10-15_Q37ReworkProcessUPH50Rev1d0_Q37 Budget UPH120_2line Rev2d5 5 2" xfId="17086"/>
    <cellStyle name="___P58 King Process UPH=100 Rev.A  10-15_Q37ReworkProcessUPH50Rev1d0_Q37 Budget UPH120_2line Rev2d5 6" xfId="17087"/>
    <cellStyle name="___P58 King Process UPH=100 Rev.A  10-15_Q37ReworkProcessUPH50Rev1d0_Q37 Budget UPH120_2line Rev2d5 6 2" xfId="17088"/>
    <cellStyle name="___P58 King Process UPH=100 Rev.A  10-15_Q37ReworkProcessUPH50Rev1d0_Q37 Budget UPH120_2line Rev2d5 7" xfId="17089"/>
    <cellStyle name="___P58 King Process UPH=100 Rev.A  10-15_Q37ReworkProcessUPH50Rev1d0_Q37 Budget UPH120_2line Rev2d5 7 2" xfId="17090"/>
    <cellStyle name="___P58 King Process UPH=100 Rev.A  10-15_Q37ReworkProcessUPH50Rev1d0_Q37 Budget UPH120_2line Rev2d5 8" xfId="17091"/>
    <cellStyle name="___P58 King Process UPH=100 Rev.A  10-15_Q37ReworkProcessUPH50Rev1d0_Q37 Budget UPH120_2line Rev2d5 8 2" xfId="17092"/>
    <cellStyle name="___P58 King Process UPH=100 Rev.A  10-15_Q37ReworkProcessUPH50Rev1d0_Q37 Budget UPH120_2line Rev2d5 9" xfId="17093"/>
    <cellStyle name="___P58 King Process UPH=100 Rev.A  10-15_Q37UPH180BudgetRev0d1" xfId="17094"/>
    <cellStyle name="___P58 King Process UPH=100 Rev.A  10-15_Q37UPH180BudgetRev0d1 2" xfId="17095"/>
    <cellStyle name="___P58 King Process UPH=100 Rev.A  10-15_Q37UPH180BudgetRev0d1 2 2" xfId="17096"/>
    <cellStyle name="___P58 King Process UPH=100 Rev.A  10-15_Q37UPH180BudgetRev0d1 3" xfId="17097"/>
    <cellStyle name="___P58 King Process UPH=100 Rev.A  10-15_Q37UPH180BudgetRev0d1 3 2" xfId="17098"/>
    <cellStyle name="___P58 King Process UPH=100 Rev.A  10-15_Q37UPH180BudgetRev0d1 4" xfId="17099"/>
    <cellStyle name="___P58 King Process UPH=100 Rev.A  10-15_Q37UPH180BudgetRev0d1 4 2" xfId="17100"/>
    <cellStyle name="___P58 King Process UPH=100 Rev.A  10-15_Q37UPH180BudgetRev0d1 5" xfId="17101"/>
    <cellStyle name="___P58 King Process UPH=100 Rev.A  10-15_Q37UPH180BudgetRev0d1 5 2" xfId="17102"/>
    <cellStyle name="___P58 King Process UPH=100 Rev.A  10-15_Q37UPH180BudgetRev0d1 6" xfId="17103"/>
    <cellStyle name="___P58 King Process UPH=100 Rev.A  10-15_Q37UPH180BudgetRev0d1 6 2" xfId="17104"/>
    <cellStyle name="___P58 King Process UPH=100 Rev.A  10-15_Q37UPH180BudgetRev0d1 7" xfId="17105"/>
    <cellStyle name="___P58 King Process UPH=100 Rev.A  10-15_Q37UPH180BudgetRev0d1 7 2" xfId="17106"/>
    <cellStyle name="___P58 King Process UPH=100 Rev.A  10-15_Q37UPH180BudgetRev0d1 8" xfId="17107"/>
    <cellStyle name="___P58 King Process UPH=100 Rev.A  10-15_Q37UPH180BudgetRev0d1 8 2" xfId="17108"/>
    <cellStyle name="___P58 King Process UPH=100 Rev.A  10-15_Q37UPH180BudgetRev0d1 9" xfId="17109"/>
    <cellStyle name="___P58 King Process UPH=100 Rev.A  10-15_Q37UPH180BudgetRev0d1_LH Q22 work book " xfId="17110"/>
    <cellStyle name="___P58 King Process UPH=100 Rev.A  10-15_Q37UPH180BudgetRev0d1_LH Q22 work book  2" xfId="17111"/>
    <cellStyle name="___P58 King Process UPH=100 Rev.A  10-15_Q37UPH180BudgetRev0d1_LH Q22 work book  2 2" xfId="17112"/>
    <cellStyle name="___P58 King Process UPH=100 Rev.A  10-15_Q37UPH180BudgetRev0d1_LH Q22 work book  3" xfId="17113"/>
    <cellStyle name="___P58 King Process UPH=100 Rev.A  10-15_Q37UPH180BudgetRev0d1_LH Q22 work book  3 2" xfId="17114"/>
    <cellStyle name="___P58 King Process UPH=100 Rev.A  10-15_Q37UPH180BudgetRev0d1_LH Q22 work book  4" xfId="17115"/>
    <cellStyle name="___P58 King Process UPH=100 Rev.A  10-15_Q37UPH180BudgetRev0d1_LH Q22 work book  4 2" xfId="17116"/>
    <cellStyle name="___P58 King Process UPH=100 Rev.A  10-15_Q37UPH180BudgetRev0d1_LH Q22 work book  5" xfId="17117"/>
    <cellStyle name="___P58 King Process UPH=100 Rev.A  10-15_Q37UPH180BudgetRev0d1_LH Q22 work book  5 2" xfId="17118"/>
    <cellStyle name="___P58 King Process UPH=100 Rev.A  10-15_Q37UPH180BudgetRev0d1_LH Q22 work book  6" xfId="17119"/>
    <cellStyle name="___P58 King Process UPH=100 Rev.A  10-15_Q37UPH180BudgetRev0d1_LH Q22 work book  6 2" xfId="17120"/>
    <cellStyle name="___P58 King Process UPH=100 Rev.A  10-15_Q37UPH180BudgetRev0d1_LH Q22 work book  7" xfId="17121"/>
    <cellStyle name="___P58 King Process UPH=100 Rev.A  10-15_Q37UPH180BudgetRev0d1_LH Q22 work book  7 2" xfId="17122"/>
    <cellStyle name="___P58 King Process UPH=100 Rev.A  10-15_Q37UPH180BudgetRev0d1_LH Q22 work book  8" xfId="17123"/>
    <cellStyle name="___P58 King Process UPH=100 Rev.A  10-15_Q37UPH180BudgetRev0d1_LH Q22 work book  8 2" xfId="17124"/>
    <cellStyle name="___P58 King Process UPH=100 Rev.A  10-15_Q37UPH180BudgetRev0d1_LH Q22 work book  9" xfId="17125"/>
    <cellStyle name="___P58 King Process UPH=100 Rev.A  10-15_Q37UPH180BudgetRev0d1_LH Q77 Readiness v1.4.8" xfId="17126"/>
    <cellStyle name="___P58 King Process UPH=100 Rev.A  10-15_Q37UPH180BudgetRev0d1_LH Q77 Readiness v1.4.8 2" xfId="17127"/>
    <cellStyle name="___P58 King Process UPH=100 Rev.A  10-15_Q37UPH180BudgetRev0d1_LH Q77 Readiness v1.4.8 2 2" xfId="17128"/>
    <cellStyle name="___P58 King Process UPH=100 Rev.A  10-15_Q37UPH180BudgetRev0d1_LH Q77 Readiness v1.4.8 3" xfId="17129"/>
    <cellStyle name="___P58 King Process UPH=100 Rev.A  10-15_Q37UPH180BudgetRev0d1_LH Q77 Readiness v1.4.8 3 2" xfId="17130"/>
    <cellStyle name="___P58 King Process UPH=100 Rev.A  10-15_Q37UPH180BudgetRev0d1_LH Q77 Readiness v1.4.8 4" xfId="17131"/>
    <cellStyle name="___P58 King Process UPH=100 Rev.A  10-15_Q37UPH180BudgetRev0d1_LH Q77 Readiness v1.4.8 4 2" xfId="17132"/>
    <cellStyle name="___P58 King Process UPH=100 Rev.A  10-15_Q37UPH180BudgetRev0d1_LH Q77 Readiness v1.4.8 5" xfId="17133"/>
    <cellStyle name="___P58 King Process UPH=100 Rev.A  10-15_Q37UPH180BudgetRev0d1_LH Q77 Readiness v1.4.8 5 2" xfId="17134"/>
    <cellStyle name="___P58 King Process UPH=100 Rev.A  10-15_Q37UPH180BudgetRev0d1_LH Q77 Readiness v1.4.8 6" xfId="17135"/>
    <cellStyle name="___P58 King Process UPH=100 Rev.A  10-15_Q37UPH180BudgetRev0d1_LH Q77 Readiness v1.4.8 6 2" xfId="17136"/>
    <cellStyle name="___P58 King Process UPH=100 Rev.A  10-15_Q37UPH180BudgetRev0d1_LH Q77 Readiness v1.4.8 7" xfId="17137"/>
    <cellStyle name="___P58 King Process UPH=100 Rev.A  10-15_Q37UPH180BudgetRev0d1_LH Q77 Readiness v1.4.8 7 2" xfId="17138"/>
    <cellStyle name="___P58 King Process UPH=100 Rev.A  10-15_Q37UPH180BudgetRev0d1_LH Q77 Readiness v1.4.8 8" xfId="17139"/>
    <cellStyle name="___P58 King Process UPH=100 Rev.A  10-15_Q37UPH180BudgetRev0d1_LH Q77 Readiness v1.4.8 8 2" xfId="17140"/>
    <cellStyle name="___P58 King Process UPH=100 Rev.A  10-15_Q37UPH180BudgetRev0d1_LH Q77 Readiness v1.4.8 9" xfId="17141"/>
    <cellStyle name="___P58 King Process UPH=100 Rev.A  10-15_Q37UPH180BudgetRev0d1_Q37 Budget UPH120_2line Rev1d9" xfId="17142"/>
    <cellStyle name="___P58 King Process UPH=100 Rev.A  10-15_Q37UPH180BudgetRev0d1_Q37 Budget UPH120_2line Rev1d9 2" xfId="17143"/>
    <cellStyle name="___P58 King Process UPH=100 Rev.A  10-15_Q37UPH180BudgetRev0d1_Q37 Budget UPH120_2line Rev1d9 2 2" xfId="17144"/>
    <cellStyle name="___P58 King Process UPH=100 Rev.A  10-15_Q37UPH180BudgetRev0d1_Q37 Budget UPH120_2line Rev1d9 3" xfId="17145"/>
    <cellStyle name="___P58 King Process UPH=100 Rev.A  10-15_Q37UPH180BudgetRev0d1_Q37 Budget UPH120_2line Rev1d9 3 2" xfId="17146"/>
    <cellStyle name="___P58 King Process UPH=100 Rev.A  10-15_Q37UPH180BudgetRev0d1_Q37 Budget UPH120_2line Rev1d9 4" xfId="17147"/>
    <cellStyle name="___P58 King Process UPH=100 Rev.A  10-15_Q37UPH180BudgetRev0d1_Q37 Budget UPH120_2line Rev1d9 4 2" xfId="17148"/>
    <cellStyle name="___P58 King Process UPH=100 Rev.A  10-15_Q37UPH180BudgetRev0d1_Q37 Budget UPH120_2line Rev1d9 5" xfId="17149"/>
    <cellStyle name="___P58 King Process UPH=100 Rev.A  10-15_Q37UPH180BudgetRev0d1_Q37 Budget UPH120_2line Rev1d9 5 2" xfId="17150"/>
    <cellStyle name="___P58 King Process UPH=100 Rev.A  10-15_Q37UPH180BudgetRev0d1_Q37 Budget UPH120_2line Rev1d9 6" xfId="17151"/>
    <cellStyle name="___P58 King Process UPH=100 Rev.A  10-15_Q37UPH180BudgetRev0d1_Q37 Budget UPH120_2line Rev1d9 6 2" xfId="17152"/>
    <cellStyle name="___P58 King Process UPH=100 Rev.A  10-15_Q37UPH180BudgetRev0d1_Q37 Budget UPH120_2line Rev1d9 7" xfId="17153"/>
    <cellStyle name="___P58 King Process UPH=100 Rev.A  10-15_Q37UPH180BudgetRev0d1_Q37 Budget UPH120_2line Rev1d9 7 2" xfId="17154"/>
    <cellStyle name="___P58 King Process UPH=100 Rev.A  10-15_Q37UPH180BudgetRev0d1_Q37 Budget UPH120_2line Rev1d9 8" xfId="17155"/>
    <cellStyle name="___P58 King Process UPH=100 Rev.A  10-15_Q37UPH180BudgetRev0d1_Q37 Budget UPH120_2line Rev1d9 8 2" xfId="17156"/>
    <cellStyle name="___P58 King Process UPH=100 Rev.A  10-15_Q37UPH180BudgetRev0d1_Q37 Budget UPH120_2line Rev1d9 9" xfId="17157"/>
    <cellStyle name="___P58 King Process UPH=100 Rev.A  10-15_Q37UPH180BudgetRev0d1_Q37 Budget UPH120_2line Rev1d9_LH Q22 work book " xfId="17158"/>
    <cellStyle name="___P58 King Process UPH=100 Rev.A  10-15_Q37UPH180BudgetRev0d1_Q37 Budget UPH120_2line Rev1d9_LH Q22 work book  2" xfId="17159"/>
    <cellStyle name="___P58 King Process UPH=100 Rev.A  10-15_Q37UPH180BudgetRev0d1_Q37 Budget UPH120_2line Rev1d9_LH Q22 work book  2 2" xfId="17160"/>
    <cellStyle name="___P58 King Process UPH=100 Rev.A  10-15_Q37UPH180BudgetRev0d1_Q37 Budget UPH120_2line Rev1d9_LH Q22 work book  3" xfId="17161"/>
    <cellStyle name="___P58 King Process UPH=100 Rev.A  10-15_Q37UPH180BudgetRev0d1_Q37 Budget UPH120_2line Rev1d9_LH Q22 work book  3 2" xfId="17162"/>
    <cellStyle name="___P58 King Process UPH=100 Rev.A  10-15_Q37UPH180BudgetRev0d1_Q37 Budget UPH120_2line Rev1d9_LH Q22 work book  4" xfId="17163"/>
    <cellStyle name="___P58 King Process UPH=100 Rev.A  10-15_Q37UPH180BudgetRev0d1_Q37 Budget UPH120_2line Rev1d9_LH Q22 work book  4 2" xfId="17164"/>
    <cellStyle name="___P58 King Process UPH=100 Rev.A  10-15_Q37UPH180BudgetRev0d1_Q37 Budget UPH120_2line Rev1d9_LH Q22 work book  5" xfId="17165"/>
    <cellStyle name="___P58 King Process UPH=100 Rev.A  10-15_Q37UPH180BudgetRev0d1_Q37 Budget UPH120_2line Rev1d9_LH Q22 work book  5 2" xfId="17166"/>
    <cellStyle name="___P58 King Process UPH=100 Rev.A  10-15_Q37UPH180BudgetRev0d1_Q37 Budget UPH120_2line Rev1d9_LH Q22 work book  6" xfId="17167"/>
    <cellStyle name="___P58 King Process UPH=100 Rev.A  10-15_Q37UPH180BudgetRev0d1_Q37 Budget UPH120_2line Rev1d9_LH Q22 work book  6 2" xfId="17168"/>
    <cellStyle name="___P58 King Process UPH=100 Rev.A  10-15_Q37UPH180BudgetRev0d1_Q37 Budget UPH120_2line Rev1d9_LH Q22 work book  7" xfId="17169"/>
    <cellStyle name="___P58 King Process UPH=100 Rev.A  10-15_Q37UPH180BudgetRev0d1_Q37 Budget UPH120_2line Rev1d9_LH Q22 work book  7 2" xfId="17170"/>
    <cellStyle name="___P58 King Process UPH=100 Rev.A  10-15_Q37UPH180BudgetRev0d1_Q37 Budget UPH120_2line Rev1d9_LH Q22 work book  8" xfId="17171"/>
    <cellStyle name="___P58 King Process UPH=100 Rev.A  10-15_Q37UPH180BudgetRev0d1_Q37 Budget UPH120_2line Rev1d9_LH Q22 work book  8 2" xfId="17172"/>
    <cellStyle name="___P58 King Process UPH=100 Rev.A  10-15_Q37UPH180BudgetRev0d1_Q37 Budget UPH120_2line Rev1d9_LH Q22 work book  9" xfId="17173"/>
    <cellStyle name="___P58 King Process UPH=100 Rev.A  10-15_Q37UPH180BudgetRev0d1_Q37 Budget UPH120_2line Rev1d9_LH Q77 Readiness v1.4.8" xfId="17174"/>
    <cellStyle name="___P58 King Process UPH=100 Rev.A  10-15_Q37UPH180BudgetRev0d1_Q37 Budget UPH120_2line Rev1d9_LH Q77 Readiness v1.4.8 2" xfId="17175"/>
    <cellStyle name="___P58 King Process UPH=100 Rev.A  10-15_Q37UPH180BudgetRev0d1_Q37 Budget UPH120_2line Rev1d9_LH Q77 Readiness v1.4.8 2 2" xfId="17176"/>
    <cellStyle name="___P58 King Process UPH=100 Rev.A  10-15_Q37UPH180BudgetRev0d1_Q37 Budget UPH120_2line Rev1d9_LH Q77 Readiness v1.4.8 3" xfId="17177"/>
    <cellStyle name="___P58 King Process UPH=100 Rev.A  10-15_Q37UPH180BudgetRev0d1_Q37 Budget UPH120_2line Rev1d9_LH Q77 Readiness v1.4.8 3 2" xfId="17178"/>
    <cellStyle name="___P58 King Process UPH=100 Rev.A  10-15_Q37UPH180BudgetRev0d1_Q37 Budget UPH120_2line Rev1d9_LH Q77 Readiness v1.4.8 4" xfId="17179"/>
    <cellStyle name="___P58 King Process UPH=100 Rev.A  10-15_Q37UPH180BudgetRev0d1_Q37 Budget UPH120_2line Rev1d9_LH Q77 Readiness v1.4.8 4 2" xfId="17180"/>
    <cellStyle name="___P58 King Process UPH=100 Rev.A  10-15_Q37UPH180BudgetRev0d1_Q37 Budget UPH120_2line Rev1d9_LH Q77 Readiness v1.4.8 5" xfId="17181"/>
    <cellStyle name="___P58 King Process UPH=100 Rev.A  10-15_Q37UPH180BudgetRev0d1_Q37 Budget UPH120_2line Rev1d9_LH Q77 Readiness v1.4.8 5 2" xfId="17182"/>
    <cellStyle name="___P58 King Process UPH=100 Rev.A  10-15_Q37UPH180BudgetRev0d1_Q37 Budget UPH120_2line Rev1d9_LH Q77 Readiness v1.4.8 6" xfId="17183"/>
    <cellStyle name="___P58 King Process UPH=100 Rev.A  10-15_Q37UPH180BudgetRev0d1_Q37 Budget UPH120_2line Rev1d9_LH Q77 Readiness v1.4.8 6 2" xfId="17184"/>
    <cellStyle name="___P58 King Process UPH=100 Rev.A  10-15_Q37UPH180BudgetRev0d1_Q37 Budget UPH120_2line Rev1d9_LH Q77 Readiness v1.4.8 7" xfId="17185"/>
    <cellStyle name="___P58 King Process UPH=100 Rev.A  10-15_Q37UPH180BudgetRev0d1_Q37 Budget UPH120_2line Rev1d9_LH Q77 Readiness v1.4.8 7 2" xfId="17186"/>
    <cellStyle name="___P58 King Process UPH=100 Rev.A  10-15_Q37UPH180BudgetRev0d1_Q37 Budget UPH120_2line Rev1d9_LH Q77 Readiness v1.4.8 8" xfId="17187"/>
    <cellStyle name="___P58 King Process UPH=100 Rev.A  10-15_Q37UPH180BudgetRev0d1_Q37 Budget UPH120_2line Rev1d9_LH Q77 Readiness v1.4.8 8 2" xfId="17188"/>
    <cellStyle name="___P58 King Process UPH=100 Rev.A  10-15_Q37UPH180BudgetRev0d1_Q37 Budget UPH120_2line Rev1d9_LH Q77 Readiness v1.4.8 9" xfId="17189"/>
    <cellStyle name="___P58 King Process UPH=100 Rev.A  10-15_Q37UPH180BudgetRev0d1_Q37 Budget UPH120_2line Rev2d3" xfId="17190"/>
    <cellStyle name="___P58 King Process UPH=100 Rev.A  10-15_Q37UPH180BudgetRev0d1_Q37 Budget UPH120_2line Rev2d3 2" xfId="17191"/>
    <cellStyle name="___P58 King Process UPH=100 Rev.A  10-15_Q37UPH180BudgetRev0d1_Q37 Budget UPH120_2line Rev2d3 2 2" xfId="17192"/>
    <cellStyle name="___P58 King Process UPH=100 Rev.A  10-15_Q37UPH180BudgetRev0d1_Q37 Budget UPH120_2line Rev2d3 3" xfId="17193"/>
    <cellStyle name="___P58 King Process UPH=100 Rev.A  10-15_Q37UPH180BudgetRev0d1_Q37 Budget UPH120_2line Rev2d3 3 2" xfId="17194"/>
    <cellStyle name="___P58 King Process UPH=100 Rev.A  10-15_Q37UPH180BudgetRev0d1_Q37 Budget UPH120_2line Rev2d3 4" xfId="17195"/>
    <cellStyle name="___P58 King Process UPH=100 Rev.A  10-15_Q37UPH180BudgetRev0d1_Q37 Budget UPH120_2line Rev2d3 4 2" xfId="17196"/>
    <cellStyle name="___P58 King Process UPH=100 Rev.A  10-15_Q37UPH180BudgetRev0d1_Q37 Budget UPH120_2line Rev2d3 5" xfId="17197"/>
    <cellStyle name="___P58 King Process UPH=100 Rev.A  10-15_Q37UPH180BudgetRev0d1_Q37 Budget UPH120_2line Rev2d3 5 2" xfId="17198"/>
    <cellStyle name="___P58 King Process UPH=100 Rev.A  10-15_Q37UPH180BudgetRev0d1_Q37 Budget UPH120_2line Rev2d3 6" xfId="17199"/>
    <cellStyle name="___P58 King Process UPH=100 Rev.A  10-15_Q37UPH180BudgetRev0d1_Q37 Budget UPH120_2line Rev2d3 6 2" xfId="17200"/>
    <cellStyle name="___P58 King Process UPH=100 Rev.A  10-15_Q37UPH180BudgetRev0d1_Q37 Budget UPH120_2line Rev2d3 7" xfId="17201"/>
    <cellStyle name="___P58 King Process UPH=100 Rev.A  10-15_Q37UPH180BudgetRev0d1_Q37 Budget UPH120_2line Rev2d3 7 2" xfId="17202"/>
    <cellStyle name="___P58 King Process UPH=100 Rev.A  10-15_Q37UPH180BudgetRev0d1_Q37 Budget UPH120_2line Rev2d3 8" xfId="17203"/>
    <cellStyle name="___P58 King Process UPH=100 Rev.A  10-15_Q37UPH180BudgetRev0d1_Q37 Budget UPH120_2line Rev2d3 8 2" xfId="17204"/>
    <cellStyle name="___P58 King Process UPH=100 Rev.A  10-15_Q37UPH180BudgetRev0d1_Q37 Budget UPH120_2line Rev2d3 9" xfId="17205"/>
    <cellStyle name="___P58 King Process UPH=100 Rev.A  10-15_Q37UPH180BudgetRev0d1_Q37 Budget UPH120_2line Rev2d5" xfId="17206"/>
    <cellStyle name="___P58 King Process UPH=100 Rev.A  10-15_Q37UPH180BudgetRev0d1_Q37 Budget UPH120_2line Rev2d5 2" xfId="17207"/>
    <cellStyle name="___P58 King Process UPH=100 Rev.A  10-15_Q37UPH180BudgetRev0d1_Q37 Budget UPH120_2line Rev2d5 2 2" xfId="17208"/>
    <cellStyle name="___P58 King Process UPH=100 Rev.A  10-15_Q37UPH180BudgetRev0d1_Q37 Budget UPH120_2line Rev2d5 3" xfId="17209"/>
    <cellStyle name="___P58 King Process UPH=100 Rev.A  10-15_Q37UPH180BudgetRev0d1_Q37 Budget UPH120_2line Rev2d5 3 2" xfId="17210"/>
    <cellStyle name="___P58 King Process UPH=100 Rev.A  10-15_Q37UPH180BudgetRev0d1_Q37 Budget UPH120_2line Rev2d5 4" xfId="17211"/>
    <cellStyle name="___P58 King Process UPH=100 Rev.A  10-15_Q37UPH180BudgetRev0d1_Q37 Budget UPH120_2line Rev2d5 4 2" xfId="17212"/>
    <cellStyle name="___P58 King Process UPH=100 Rev.A  10-15_Q37UPH180BudgetRev0d1_Q37 Budget UPH120_2line Rev2d5 5" xfId="17213"/>
    <cellStyle name="___P58 King Process UPH=100 Rev.A  10-15_Q37UPH180BudgetRev0d1_Q37 Budget UPH120_2line Rev2d5 5 2" xfId="17214"/>
    <cellStyle name="___P58 King Process UPH=100 Rev.A  10-15_Q37UPH180BudgetRev0d1_Q37 Budget UPH120_2line Rev2d5 6" xfId="17215"/>
    <cellStyle name="___P58 King Process UPH=100 Rev.A  10-15_Q37UPH180BudgetRev0d1_Q37 Budget UPH120_2line Rev2d5 6 2" xfId="17216"/>
    <cellStyle name="___P58 King Process UPH=100 Rev.A  10-15_Q37UPH180BudgetRev0d1_Q37 Budget UPH120_2line Rev2d5 7" xfId="17217"/>
    <cellStyle name="___P58 King Process UPH=100 Rev.A  10-15_Q37UPH180BudgetRev0d1_Q37 Budget UPH120_2line Rev2d5 7 2" xfId="17218"/>
    <cellStyle name="___P58 King Process UPH=100 Rev.A  10-15_Q37UPH180BudgetRev0d1_Q37 Budget UPH120_2line Rev2d5 8" xfId="17219"/>
    <cellStyle name="___P58 King Process UPH=100 Rev.A  10-15_Q37UPH180BudgetRev0d1_Q37 Budget UPH120_2line Rev2d5 8 2" xfId="17220"/>
    <cellStyle name="___P58 King Process UPH=100 Rev.A  10-15_Q37UPH180BudgetRev0d1_Q37 Budget UPH120_2line Rev2d5 9" xfId="17221"/>
    <cellStyle name="___P58 Readiness check list801" xfId="17222"/>
    <cellStyle name="___P58 Readiness check list801 2" xfId="17223"/>
    <cellStyle name="___P58 Readiness check list801 2 2" xfId="17224"/>
    <cellStyle name="___P58 Readiness check list801 3" xfId="17225"/>
    <cellStyle name="___P58 Readiness check list801 3 2" xfId="17226"/>
    <cellStyle name="___P58 Readiness check list801 4" xfId="17227"/>
    <cellStyle name="___P58 Readiness check list801 4 2" xfId="17228"/>
    <cellStyle name="___P58 Readiness check list801 5" xfId="17229"/>
    <cellStyle name="___P58 Readiness check list801 5 2" xfId="17230"/>
    <cellStyle name="___P58 Readiness check list801 6" xfId="17231"/>
    <cellStyle name="___P58 Readiness check list801 6 2" xfId="17232"/>
    <cellStyle name="___P58 Readiness check list801 7" xfId="17233"/>
    <cellStyle name="___P58 Readiness check list801 7 2" xfId="17234"/>
    <cellStyle name="___P58 Readiness check list801 8" xfId="17235"/>
    <cellStyle name="___P58 Readiness check list801 8 2" xfId="17236"/>
    <cellStyle name="___P58 Readiness check list801 9" xfId="17237"/>
    <cellStyle name="___P58 Readiness check list801_Equipment List 12" xfId="17238"/>
    <cellStyle name="___P58 Readiness check list801_Equipment List 12 2" xfId="17239"/>
    <cellStyle name="___P58 Readiness check list801_Equipment List 12 2 2" xfId="17240"/>
    <cellStyle name="___P58 Readiness check list801_Equipment List 12 3" xfId="17241"/>
    <cellStyle name="___P58 Readiness check list801_Equipment List 12 3 2" xfId="17242"/>
    <cellStyle name="___P58 Readiness check list801_Equipment List 12 4" xfId="17243"/>
    <cellStyle name="___P58 Readiness check list801_Equipment List 12 4 2" xfId="17244"/>
    <cellStyle name="___P58 Readiness check list801_Equipment List 12 5" xfId="17245"/>
    <cellStyle name="___P58 Readiness check list801_Equipment List 12 5 2" xfId="17246"/>
    <cellStyle name="___P58 Readiness check list801_Equipment List 12 6" xfId="17247"/>
    <cellStyle name="___P58 Readiness check list801_Equipment List 12 6 2" xfId="17248"/>
    <cellStyle name="___P58 Readiness check list801_Equipment List 12 7" xfId="17249"/>
    <cellStyle name="___P58 Readiness check list801_Equipment List 12 7 2" xfId="17250"/>
    <cellStyle name="___P58 Readiness check list801_Equipment List 12 8" xfId="17251"/>
    <cellStyle name="___P58 Readiness check list801_Equipment List 12 8 2" xfId="17252"/>
    <cellStyle name="___P58 Readiness check list801_Equipment List 12 9" xfId="17253"/>
    <cellStyle name="___P58 Readiness check list801_Equipment List 12_LH Q22 work book " xfId="17254"/>
    <cellStyle name="___P58 Readiness check list801_Equipment List 12_LH Q22 work book  2" xfId="17255"/>
    <cellStyle name="___P58 Readiness check list801_Equipment List 12_LH Q22 work book  2 2" xfId="17256"/>
    <cellStyle name="___P58 Readiness check list801_Equipment List 12_LH Q22 work book  3" xfId="17257"/>
    <cellStyle name="___P58 Readiness check list801_Equipment List 12_LH Q22 work book  3 2" xfId="17258"/>
    <cellStyle name="___P58 Readiness check list801_Equipment List 12_LH Q22 work book  4" xfId="17259"/>
    <cellStyle name="___P58 Readiness check list801_Equipment List 12_LH Q22 work book  4 2" xfId="17260"/>
    <cellStyle name="___P58 Readiness check list801_Equipment List 12_LH Q22 work book  5" xfId="17261"/>
    <cellStyle name="___P58 Readiness check list801_Equipment List 12_LH Q22 work book  5 2" xfId="17262"/>
    <cellStyle name="___P58 Readiness check list801_Equipment List 12_LH Q22 work book  6" xfId="17263"/>
    <cellStyle name="___P58 Readiness check list801_Equipment List 12_LH Q22 work book  6 2" xfId="17264"/>
    <cellStyle name="___P58 Readiness check list801_Equipment List 12_LH Q22 work book  7" xfId="17265"/>
    <cellStyle name="___P58 Readiness check list801_Equipment List 12_LH Q22 work book  7 2" xfId="17266"/>
    <cellStyle name="___P58 Readiness check list801_Equipment List 12_LH Q22 work book  8" xfId="17267"/>
    <cellStyle name="___P58 Readiness check list801_Equipment List 12_LH Q22 work book  8 2" xfId="17268"/>
    <cellStyle name="___P58 Readiness check list801_Equipment List 12_LH Q22 work book  9" xfId="17269"/>
    <cellStyle name="___P58 Readiness check list801_Equipment List 12_LH Q77 Readiness v1.4.8" xfId="17270"/>
    <cellStyle name="___P58 Readiness check list801_Equipment List 12_LH Q77 Readiness v1.4.8 2" xfId="17271"/>
    <cellStyle name="___P58 Readiness check list801_Equipment List 12_LH Q77 Readiness v1.4.8 2 2" xfId="17272"/>
    <cellStyle name="___P58 Readiness check list801_Equipment List 12_LH Q77 Readiness v1.4.8 3" xfId="17273"/>
    <cellStyle name="___P58 Readiness check list801_Equipment List 12_LH Q77 Readiness v1.4.8 3 2" xfId="17274"/>
    <cellStyle name="___P58 Readiness check list801_Equipment List 12_LH Q77 Readiness v1.4.8 4" xfId="17275"/>
    <cellStyle name="___P58 Readiness check list801_Equipment List 12_LH Q77 Readiness v1.4.8 4 2" xfId="17276"/>
    <cellStyle name="___P58 Readiness check list801_Equipment List 12_LH Q77 Readiness v1.4.8 5" xfId="17277"/>
    <cellStyle name="___P58 Readiness check list801_Equipment List 12_LH Q77 Readiness v1.4.8 5 2" xfId="17278"/>
    <cellStyle name="___P58 Readiness check list801_Equipment List 12_LH Q77 Readiness v1.4.8 6" xfId="17279"/>
    <cellStyle name="___P58 Readiness check list801_Equipment List 12_LH Q77 Readiness v1.4.8 6 2" xfId="17280"/>
    <cellStyle name="___P58 Readiness check list801_Equipment List 12_LH Q77 Readiness v1.4.8 7" xfId="17281"/>
    <cellStyle name="___P58 Readiness check list801_Equipment List 12_LH Q77 Readiness v1.4.8 7 2" xfId="17282"/>
    <cellStyle name="___P58 Readiness check list801_Equipment List 12_LH Q77 Readiness v1.4.8 8" xfId="17283"/>
    <cellStyle name="___P58 Readiness check list801_Equipment List 12_LH Q77 Readiness v1.4.8 8 2" xfId="17284"/>
    <cellStyle name="___P58 Readiness check list801_Equipment List 12_LH Q77 Readiness v1.4.8 9" xfId="17285"/>
    <cellStyle name="___P58 Readiness check list801_Equipment List 12_Q37 Budget UPH120_2line Rev1d9" xfId="17286"/>
    <cellStyle name="___P58 Readiness check list801_Equipment List 12_Q37 Budget UPH120_2line Rev1d9 2" xfId="17287"/>
    <cellStyle name="___P58 Readiness check list801_Equipment List 12_Q37 Budget UPH120_2line Rev1d9 2 2" xfId="17288"/>
    <cellStyle name="___P58 Readiness check list801_Equipment List 12_Q37 Budget UPH120_2line Rev1d9 3" xfId="17289"/>
    <cellStyle name="___P58 Readiness check list801_Equipment List 12_Q37 Budget UPH120_2line Rev1d9 3 2" xfId="17290"/>
    <cellStyle name="___P58 Readiness check list801_Equipment List 12_Q37 Budget UPH120_2line Rev1d9 4" xfId="17291"/>
    <cellStyle name="___P58 Readiness check list801_Equipment List 12_Q37 Budget UPH120_2line Rev1d9 4 2" xfId="17292"/>
    <cellStyle name="___P58 Readiness check list801_Equipment List 12_Q37 Budget UPH120_2line Rev1d9 5" xfId="17293"/>
    <cellStyle name="___P58 Readiness check list801_Equipment List 12_Q37 Budget UPH120_2line Rev1d9 5 2" xfId="17294"/>
    <cellStyle name="___P58 Readiness check list801_Equipment List 12_Q37 Budget UPH120_2line Rev1d9 6" xfId="17295"/>
    <cellStyle name="___P58 Readiness check list801_Equipment List 12_Q37 Budget UPH120_2line Rev1d9 6 2" xfId="17296"/>
    <cellStyle name="___P58 Readiness check list801_Equipment List 12_Q37 Budget UPH120_2line Rev1d9 7" xfId="17297"/>
    <cellStyle name="___P58 Readiness check list801_Equipment List 12_Q37 Budget UPH120_2line Rev1d9 7 2" xfId="17298"/>
    <cellStyle name="___P58 Readiness check list801_Equipment List 12_Q37 Budget UPH120_2line Rev1d9 8" xfId="17299"/>
    <cellStyle name="___P58 Readiness check list801_Equipment List 12_Q37 Budget UPH120_2line Rev1d9 8 2" xfId="17300"/>
    <cellStyle name="___P58 Readiness check list801_Equipment List 12_Q37 Budget UPH120_2line Rev1d9 9" xfId="17301"/>
    <cellStyle name="___P58 Readiness check list801_Equipment List 12_Q37 Budget UPH120_2line Rev1d9_LH Q22 work book " xfId="17302"/>
    <cellStyle name="___P58 Readiness check list801_Equipment List 12_Q37 Budget UPH120_2line Rev1d9_LH Q22 work book  2" xfId="17303"/>
    <cellStyle name="___P58 Readiness check list801_Equipment List 12_Q37 Budget UPH120_2line Rev1d9_LH Q22 work book  2 2" xfId="17304"/>
    <cellStyle name="___P58 Readiness check list801_Equipment List 12_Q37 Budget UPH120_2line Rev1d9_LH Q22 work book  3" xfId="17305"/>
    <cellStyle name="___P58 Readiness check list801_Equipment List 12_Q37 Budget UPH120_2line Rev1d9_LH Q22 work book  3 2" xfId="17306"/>
    <cellStyle name="___P58 Readiness check list801_Equipment List 12_Q37 Budget UPH120_2line Rev1d9_LH Q22 work book  4" xfId="17307"/>
    <cellStyle name="___P58 Readiness check list801_Equipment List 12_Q37 Budget UPH120_2line Rev1d9_LH Q22 work book  4 2" xfId="17308"/>
    <cellStyle name="___P58 Readiness check list801_Equipment List 12_Q37 Budget UPH120_2line Rev1d9_LH Q22 work book  5" xfId="17309"/>
    <cellStyle name="___P58 Readiness check list801_Equipment List 12_Q37 Budget UPH120_2line Rev1d9_LH Q22 work book  5 2" xfId="17310"/>
    <cellStyle name="___P58 Readiness check list801_Equipment List 12_Q37 Budget UPH120_2line Rev1d9_LH Q22 work book  6" xfId="17311"/>
    <cellStyle name="___P58 Readiness check list801_Equipment List 12_Q37 Budget UPH120_2line Rev1d9_LH Q22 work book  6 2" xfId="17312"/>
    <cellStyle name="___P58 Readiness check list801_Equipment List 12_Q37 Budget UPH120_2line Rev1d9_LH Q22 work book  7" xfId="17313"/>
    <cellStyle name="___P58 Readiness check list801_Equipment List 12_Q37 Budget UPH120_2line Rev1d9_LH Q22 work book  7 2" xfId="17314"/>
    <cellStyle name="___P58 Readiness check list801_Equipment List 12_Q37 Budget UPH120_2line Rev1d9_LH Q22 work book  8" xfId="17315"/>
    <cellStyle name="___P58 Readiness check list801_Equipment List 12_Q37 Budget UPH120_2line Rev1d9_LH Q22 work book  8 2" xfId="17316"/>
    <cellStyle name="___P58 Readiness check list801_Equipment List 12_Q37 Budget UPH120_2line Rev1d9_LH Q22 work book  9" xfId="17317"/>
    <cellStyle name="___P58 Readiness check list801_Equipment List 12_Q37 Budget UPH120_2line Rev1d9_LH Q77 Readiness v1.4.8" xfId="17318"/>
    <cellStyle name="___P58 Readiness check list801_Equipment List 12_Q37 Budget UPH120_2line Rev1d9_LH Q77 Readiness v1.4.8 2" xfId="17319"/>
    <cellStyle name="___P58 Readiness check list801_Equipment List 12_Q37 Budget UPH120_2line Rev1d9_LH Q77 Readiness v1.4.8 2 2" xfId="17320"/>
    <cellStyle name="___P58 Readiness check list801_Equipment List 12_Q37 Budget UPH120_2line Rev1d9_LH Q77 Readiness v1.4.8 3" xfId="17321"/>
    <cellStyle name="___P58 Readiness check list801_Equipment List 12_Q37 Budget UPH120_2line Rev1d9_LH Q77 Readiness v1.4.8 3 2" xfId="17322"/>
    <cellStyle name="___P58 Readiness check list801_Equipment List 12_Q37 Budget UPH120_2line Rev1d9_LH Q77 Readiness v1.4.8 4" xfId="17323"/>
    <cellStyle name="___P58 Readiness check list801_Equipment List 12_Q37 Budget UPH120_2line Rev1d9_LH Q77 Readiness v1.4.8 4 2" xfId="17324"/>
    <cellStyle name="___P58 Readiness check list801_Equipment List 12_Q37 Budget UPH120_2line Rev1d9_LH Q77 Readiness v1.4.8 5" xfId="17325"/>
    <cellStyle name="___P58 Readiness check list801_Equipment List 12_Q37 Budget UPH120_2line Rev1d9_LH Q77 Readiness v1.4.8 5 2" xfId="17326"/>
    <cellStyle name="___P58 Readiness check list801_Equipment List 12_Q37 Budget UPH120_2line Rev1d9_LH Q77 Readiness v1.4.8 6" xfId="17327"/>
    <cellStyle name="___P58 Readiness check list801_Equipment List 12_Q37 Budget UPH120_2line Rev1d9_LH Q77 Readiness v1.4.8 6 2" xfId="17328"/>
    <cellStyle name="___P58 Readiness check list801_Equipment List 12_Q37 Budget UPH120_2line Rev1d9_LH Q77 Readiness v1.4.8 7" xfId="17329"/>
    <cellStyle name="___P58 Readiness check list801_Equipment List 12_Q37 Budget UPH120_2line Rev1d9_LH Q77 Readiness v1.4.8 7 2" xfId="17330"/>
    <cellStyle name="___P58 Readiness check list801_Equipment List 12_Q37 Budget UPH120_2line Rev1d9_LH Q77 Readiness v1.4.8 8" xfId="17331"/>
    <cellStyle name="___P58 Readiness check list801_Equipment List 12_Q37 Budget UPH120_2line Rev1d9_LH Q77 Readiness v1.4.8 8 2" xfId="17332"/>
    <cellStyle name="___P58 Readiness check list801_Equipment List 12_Q37 Budget UPH120_2line Rev1d9_LH Q77 Readiness v1.4.8 9" xfId="17333"/>
    <cellStyle name="___P58 Readiness check list801_Equipment List 12_Q37 Budget UPH120_2line Rev2d3" xfId="17334"/>
    <cellStyle name="___P58 Readiness check list801_Equipment List 12_Q37 Budget UPH120_2line Rev2d3 2" xfId="17335"/>
    <cellStyle name="___P58 Readiness check list801_Equipment List 12_Q37 Budget UPH120_2line Rev2d3 2 2" xfId="17336"/>
    <cellStyle name="___P58 Readiness check list801_Equipment List 12_Q37 Budget UPH120_2line Rev2d3 3" xfId="17337"/>
    <cellStyle name="___P58 Readiness check list801_Equipment List 12_Q37 Budget UPH120_2line Rev2d3 3 2" xfId="17338"/>
    <cellStyle name="___P58 Readiness check list801_Equipment List 12_Q37 Budget UPH120_2line Rev2d3 4" xfId="17339"/>
    <cellStyle name="___P58 Readiness check list801_Equipment List 12_Q37 Budget UPH120_2line Rev2d3 4 2" xfId="17340"/>
    <cellStyle name="___P58 Readiness check list801_Equipment List 12_Q37 Budget UPH120_2line Rev2d3 5" xfId="17341"/>
    <cellStyle name="___P58 Readiness check list801_Equipment List 12_Q37 Budget UPH120_2line Rev2d3 5 2" xfId="17342"/>
    <cellStyle name="___P58 Readiness check list801_Equipment List 12_Q37 Budget UPH120_2line Rev2d3 6" xfId="17343"/>
    <cellStyle name="___P58 Readiness check list801_Equipment List 12_Q37 Budget UPH120_2line Rev2d3 6 2" xfId="17344"/>
    <cellStyle name="___P58 Readiness check list801_Equipment List 12_Q37 Budget UPH120_2line Rev2d3 7" xfId="17345"/>
    <cellStyle name="___P58 Readiness check list801_Equipment List 12_Q37 Budget UPH120_2line Rev2d3 7 2" xfId="17346"/>
    <cellStyle name="___P58 Readiness check list801_Equipment List 12_Q37 Budget UPH120_2line Rev2d3 8" xfId="17347"/>
    <cellStyle name="___P58 Readiness check list801_Equipment List 12_Q37 Budget UPH120_2line Rev2d3 8 2" xfId="17348"/>
    <cellStyle name="___P58 Readiness check list801_Equipment List 12_Q37 Budget UPH120_2line Rev2d3 9" xfId="17349"/>
    <cellStyle name="___P58 Readiness check list801_Equipment List 12_Q37 Budget UPH120_2line Rev2d5" xfId="17350"/>
    <cellStyle name="___P58 Readiness check list801_Equipment List 12_Q37 Budget UPH120_2line Rev2d5 2" xfId="17351"/>
    <cellStyle name="___P58 Readiness check list801_Equipment List 12_Q37 Budget UPH120_2line Rev2d5 2 2" xfId="17352"/>
    <cellStyle name="___P58 Readiness check list801_Equipment List 12_Q37 Budget UPH120_2line Rev2d5 3" xfId="17353"/>
    <cellStyle name="___P58 Readiness check list801_Equipment List 12_Q37 Budget UPH120_2line Rev2d5 3 2" xfId="17354"/>
    <cellStyle name="___P58 Readiness check list801_Equipment List 12_Q37 Budget UPH120_2line Rev2d5 4" xfId="17355"/>
    <cellStyle name="___P58 Readiness check list801_Equipment List 12_Q37 Budget UPH120_2line Rev2d5 4 2" xfId="17356"/>
    <cellStyle name="___P58 Readiness check list801_Equipment List 12_Q37 Budget UPH120_2line Rev2d5 5" xfId="17357"/>
    <cellStyle name="___P58 Readiness check list801_Equipment List 12_Q37 Budget UPH120_2line Rev2d5 5 2" xfId="17358"/>
    <cellStyle name="___P58 Readiness check list801_Equipment List 12_Q37 Budget UPH120_2line Rev2d5 6" xfId="17359"/>
    <cellStyle name="___P58 Readiness check list801_Equipment List 12_Q37 Budget UPH120_2line Rev2d5 6 2" xfId="17360"/>
    <cellStyle name="___P58 Readiness check list801_Equipment List 12_Q37 Budget UPH120_2line Rev2d5 7" xfId="17361"/>
    <cellStyle name="___P58 Readiness check list801_Equipment List 12_Q37 Budget UPH120_2line Rev2d5 7 2" xfId="17362"/>
    <cellStyle name="___P58 Readiness check list801_Equipment List 12_Q37 Budget UPH120_2line Rev2d5 8" xfId="17363"/>
    <cellStyle name="___P58 Readiness check list801_Equipment List 12_Q37 Budget UPH120_2line Rev2d5 8 2" xfId="17364"/>
    <cellStyle name="___P58 Readiness check list801_Equipment List 12_Q37 Budget UPH120_2line Rev2d5 9" xfId="17365"/>
    <cellStyle name="___P58 Readiness check list801_LH Q22 work book " xfId="17366"/>
    <cellStyle name="___P58 Readiness check list801_LH Q22 work book  2" xfId="17367"/>
    <cellStyle name="___P58 Readiness check list801_LH Q22 work book  2 2" xfId="17368"/>
    <cellStyle name="___P58 Readiness check list801_LH Q22 work book  3" xfId="17369"/>
    <cellStyle name="___P58 Readiness check list801_LH Q22 work book  3 2" xfId="17370"/>
    <cellStyle name="___P58 Readiness check list801_LH Q22 work book  4" xfId="17371"/>
    <cellStyle name="___P58 Readiness check list801_LH Q22 work book  4 2" xfId="17372"/>
    <cellStyle name="___P58 Readiness check list801_LH Q22 work book  5" xfId="17373"/>
    <cellStyle name="___P58 Readiness check list801_LH Q22 work book  5 2" xfId="17374"/>
    <cellStyle name="___P58 Readiness check list801_LH Q22 work book  6" xfId="17375"/>
    <cellStyle name="___P58 Readiness check list801_LH Q22 work book  6 2" xfId="17376"/>
    <cellStyle name="___P58 Readiness check list801_LH Q22 work book  7" xfId="17377"/>
    <cellStyle name="___P58 Readiness check list801_LH Q22 work book  7 2" xfId="17378"/>
    <cellStyle name="___P58 Readiness check list801_LH Q22 work book  8" xfId="17379"/>
    <cellStyle name="___P58 Readiness check list801_LH Q22 work book  8 2" xfId="17380"/>
    <cellStyle name="___P58 Readiness check list801_LH Q22 work book  9" xfId="17381"/>
    <cellStyle name="___P58 Readiness check list801_LH Q77 Readiness v1.4.8" xfId="17382"/>
    <cellStyle name="___P58 Readiness check list801_LH Q77 Readiness v1.4.8 2" xfId="17383"/>
    <cellStyle name="___P58 Readiness check list801_LH Q77 Readiness v1.4.8 2 2" xfId="17384"/>
    <cellStyle name="___P58 Readiness check list801_LH Q77 Readiness v1.4.8 3" xfId="17385"/>
    <cellStyle name="___P58 Readiness check list801_LH Q77 Readiness v1.4.8 3 2" xfId="17386"/>
    <cellStyle name="___P58 Readiness check list801_LH Q77 Readiness v1.4.8 4" xfId="17387"/>
    <cellStyle name="___P58 Readiness check list801_LH Q77 Readiness v1.4.8 4 2" xfId="17388"/>
    <cellStyle name="___P58 Readiness check list801_LH Q77 Readiness v1.4.8 5" xfId="17389"/>
    <cellStyle name="___P58 Readiness check list801_LH Q77 Readiness v1.4.8 5 2" xfId="17390"/>
    <cellStyle name="___P58 Readiness check list801_LH Q77 Readiness v1.4.8 6" xfId="17391"/>
    <cellStyle name="___P58 Readiness check list801_LH Q77 Readiness v1.4.8 6 2" xfId="17392"/>
    <cellStyle name="___P58 Readiness check list801_LH Q77 Readiness v1.4.8 7" xfId="17393"/>
    <cellStyle name="___P58 Readiness check list801_LH Q77 Readiness v1.4.8 7 2" xfId="17394"/>
    <cellStyle name="___P58 Readiness check list801_LH Q77 Readiness v1.4.8 8" xfId="17395"/>
    <cellStyle name="___P58 Readiness check list801_LH Q77 Readiness v1.4.8 8 2" xfId="17396"/>
    <cellStyle name="___P58 Readiness check list801_LH Q77 Readiness v1.4.8 9" xfId="17397"/>
    <cellStyle name="___P58 Readiness check list801_P58B Line Reconfig cost Rev.2.0 12-16-2002" xfId="17398"/>
    <cellStyle name="___P58 Readiness check list801_P58B Line Reconfig cost Rev.2.0 12-16-2002 2" xfId="17399"/>
    <cellStyle name="___P58 Readiness check list801_P58B Line Reconfig cost Rev.2.0 12-16-2002 2 2" xfId="17400"/>
    <cellStyle name="___P58 Readiness check list801_P58B Line Reconfig cost Rev.2.0 12-16-2002 3" xfId="17401"/>
    <cellStyle name="___P58 Readiness check list801_P58B Line Reconfig cost Rev.2.0 12-16-2002 3 2" xfId="17402"/>
    <cellStyle name="___P58 Readiness check list801_P58B Line Reconfig cost Rev.2.0 12-16-2002 4" xfId="17403"/>
    <cellStyle name="___P58 Readiness check list801_P58B Line Reconfig cost Rev.2.0 12-16-2002 4 2" xfId="17404"/>
    <cellStyle name="___P58 Readiness check list801_P58B Line Reconfig cost Rev.2.0 12-16-2002 5" xfId="17405"/>
    <cellStyle name="___P58 Readiness check list801_P58B Line Reconfig cost Rev.2.0 12-16-2002 5 2" xfId="17406"/>
    <cellStyle name="___P58 Readiness check list801_P58B Line Reconfig cost Rev.2.0 12-16-2002 6" xfId="17407"/>
    <cellStyle name="___P58 Readiness check list801_P58B Line Reconfig cost Rev.2.0 12-16-2002 6 2" xfId="17408"/>
    <cellStyle name="___P58 Readiness check list801_P58B Line Reconfig cost Rev.2.0 12-16-2002 7" xfId="17409"/>
    <cellStyle name="___P58 Readiness check list801_P58B Line Reconfig cost Rev.2.0 12-16-2002 7 2" xfId="17410"/>
    <cellStyle name="___P58 Readiness check list801_P58B Line Reconfig cost Rev.2.0 12-16-2002 8" xfId="17411"/>
    <cellStyle name="___P58 Readiness check list801_P58B Line Reconfig cost Rev.2.0 12-16-2002 8 2" xfId="17412"/>
    <cellStyle name="___P58 Readiness check list801_P58B Line Reconfig cost Rev.2.0 12-16-2002 9" xfId="17413"/>
    <cellStyle name="___P58 Readiness check list801_P58B Line Reconfig cost Rev.2.0 12-16-2002_LH Q22 work book " xfId="17414"/>
    <cellStyle name="___P58 Readiness check list801_P58B Line Reconfig cost Rev.2.0 12-16-2002_LH Q22 work book  2" xfId="17415"/>
    <cellStyle name="___P58 Readiness check list801_P58B Line Reconfig cost Rev.2.0 12-16-2002_LH Q22 work book  2 2" xfId="17416"/>
    <cellStyle name="___P58 Readiness check list801_P58B Line Reconfig cost Rev.2.0 12-16-2002_LH Q22 work book  3" xfId="17417"/>
    <cellStyle name="___P58 Readiness check list801_P58B Line Reconfig cost Rev.2.0 12-16-2002_LH Q22 work book  3 2" xfId="17418"/>
    <cellStyle name="___P58 Readiness check list801_P58B Line Reconfig cost Rev.2.0 12-16-2002_LH Q22 work book  4" xfId="17419"/>
    <cellStyle name="___P58 Readiness check list801_P58B Line Reconfig cost Rev.2.0 12-16-2002_LH Q22 work book  4 2" xfId="17420"/>
    <cellStyle name="___P58 Readiness check list801_P58B Line Reconfig cost Rev.2.0 12-16-2002_LH Q22 work book  5" xfId="17421"/>
    <cellStyle name="___P58 Readiness check list801_P58B Line Reconfig cost Rev.2.0 12-16-2002_LH Q22 work book  5 2" xfId="17422"/>
    <cellStyle name="___P58 Readiness check list801_P58B Line Reconfig cost Rev.2.0 12-16-2002_LH Q22 work book  6" xfId="17423"/>
    <cellStyle name="___P58 Readiness check list801_P58B Line Reconfig cost Rev.2.0 12-16-2002_LH Q22 work book  6 2" xfId="17424"/>
    <cellStyle name="___P58 Readiness check list801_P58B Line Reconfig cost Rev.2.0 12-16-2002_LH Q22 work book  7" xfId="17425"/>
    <cellStyle name="___P58 Readiness check list801_P58B Line Reconfig cost Rev.2.0 12-16-2002_LH Q22 work book  7 2" xfId="17426"/>
    <cellStyle name="___P58 Readiness check list801_P58B Line Reconfig cost Rev.2.0 12-16-2002_LH Q22 work book  8" xfId="17427"/>
    <cellStyle name="___P58 Readiness check list801_P58B Line Reconfig cost Rev.2.0 12-16-2002_LH Q22 work book  8 2" xfId="17428"/>
    <cellStyle name="___P58 Readiness check list801_P58B Line Reconfig cost Rev.2.0 12-16-2002_LH Q22 work book  9" xfId="17429"/>
    <cellStyle name="___P58 Readiness check list801_P58B Line Reconfig cost Rev.2.0 12-16-2002_LH Q77 Readiness v1.4.8" xfId="17430"/>
    <cellStyle name="___P58 Readiness check list801_P58B Line Reconfig cost Rev.2.0 12-16-2002_LH Q77 Readiness v1.4.8 2" xfId="17431"/>
    <cellStyle name="___P58 Readiness check list801_P58B Line Reconfig cost Rev.2.0 12-16-2002_LH Q77 Readiness v1.4.8 2 2" xfId="17432"/>
    <cellStyle name="___P58 Readiness check list801_P58B Line Reconfig cost Rev.2.0 12-16-2002_LH Q77 Readiness v1.4.8 3" xfId="17433"/>
    <cellStyle name="___P58 Readiness check list801_P58B Line Reconfig cost Rev.2.0 12-16-2002_LH Q77 Readiness v1.4.8 3 2" xfId="17434"/>
    <cellStyle name="___P58 Readiness check list801_P58B Line Reconfig cost Rev.2.0 12-16-2002_LH Q77 Readiness v1.4.8 4" xfId="17435"/>
    <cellStyle name="___P58 Readiness check list801_P58B Line Reconfig cost Rev.2.0 12-16-2002_LH Q77 Readiness v1.4.8 4 2" xfId="17436"/>
    <cellStyle name="___P58 Readiness check list801_P58B Line Reconfig cost Rev.2.0 12-16-2002_LH Q77 Readiness v1.4.8 5" xfId="17437"/>
    <cellStyle name="___P58 Readiness check list801_P58B Line Reconfig cost Rev.2.0 12-16-2002_LH Q77 Readiness v1.4.8 5 2" xfId="17438"/>
    <cellStyle name="___P58 Readiness check list801_P58B Line Reconfig cost Rev.2.0 12-16-2002_LH Q77 Readiness v1.4.8 6" xfId="17439"/>
    <cellStyle name="___P58 Readiness check list801_P58B Line Reconfig cost Rev.2.0 12-16-2002_LH Q77 Readiness v1.4.8 6 2" xfId="17440"/>
    <cellStyle name="___P58 Readiness check list801_P58B Line Reconfig cost Rev.2.0 12-16-2002_LH Q77 Readiness v1.4.8 7" xfId="17441"/>
    <cellStyle name="___P58 Readiness check list801_P58B Line Reconfig cost Rev.2.0 12-16-2002_LH Q77 Readiness v1.4.8 7 2" xfId="17442"/>
    <cellStyle name="___P58 Readiness check list801_P58B Line Reconfig cost Rev.2.0 12-16-2002_LH Q77 Readiness v1.4.8 8" xfId="17443"/>
    <cellStyle name="___P58 Readiness check list801_P58B Line Reconfig cost Rev.2.0 12-16-2002_LH Q77 Readiness v1.4.8 8 2" xfId="17444"/>
    <cellStyle name="___P58 Readiness check list801_P58B Line Reconfig cost Rev.2.0 12-16-2002_LH Q77 Readiness v1.4.8 9" xfId="17445"/>
    <cellStyle name="___P58 Readiness check list801_P58B Line Reconfig cost Rev.2.0 12-16-2002_Q37 Budget UPH120_2line Rev1d9" xfId="17446"/>
    <cellStyle name="___P58 Readiness check list801_P58B Line Reconfig cost Rev.2.0 12-16-2002_Q37 Budget UPH120_2line Rev1d9 2" xfId="17447"/>
    <cellStyle name="___P58 Readiness check list801_P58B Line Reconfig cost Rev.2.0 12-16-2002_Q37 Budget UPH120_2line Rev1d9 2 2" xfId="17448"/>
    <cellStyle name="___P58 Readiness check list801_P58B Line Reconfig cost Rev.2.0 12-16-2002_Q37 Budget UPH120_2line Rev1d9 3" xfId="17449"/>
    <cellStyle name="___P58 Readiness check list801_P58B Line Reconfig cost Rev.2.0 12-16-2002_Q37 Budget UPH120_2line Rev1d9 3 2" xfId="17450"/>
    <cellStyle name="___P58 Readiness check list801_P58B Line Reconfig cost Rev.2.0 12-16-2002_Q37 Budget UPH120_2line Rev1d9 4" xfId="17451"/>
    <cellStyle name="___P58 Readiness check list801_P58B Line Reconfig cost Rev.2.0 12-16-2002_Q37 Budget UPH120_2line Rev1d9 4 2" xfId="17452"/>
    <cellStyle name="___P58 Readiness check list801_P58B Line Reconfig cost Rev.2.0 12-16-2002_Q37 Budget UPH120_2line Rev1d9 5" xfId="17453"/>
    <cellStyle name="___P58 Readiness check list801_P58B Line Reconfig cost Rev.2.0 12-16-2002_Q37 Budget UPH120_2line Rev1d9 5 2" xfId="17454"/>
    <cellStyle name="___P58 Readiness check list801_P58B Line Reconfig cost Rev.2.0 12-16-2002_Q37 Budget UPH120_2line Rev1d9 6" xfId="17455"/>
    <cellStyle name="___P58 Readiness check list801_P58B Line Reconfig cost Rev.2.0 12-16-2002_Q37 Budget UPH120_2line Rev1d9 6 2" xfId="17456"/>
    <cellStyle name="___P58 Readiness check list801_P58B Line Reconfig cost Rev.2.0 12-16-2002_Q37 Budget UPH120_2line Rev1d9 7" xfId="17457"/>
    <cellStyle name="___P58 Readiness check list801_P58B Line Reconfig cost Rev.2.0 12-16-2002_Q37 Budget UPH120_2line Rev1d9 7 2" xfId="17458"/>
    <cellStyle name="___P58 Readiness check list801_P58B Line Reconfig cost Rev.2.0 12-16-2002_Q37 Budget UPH120_2line Rev1d9 8" xfId="17459"/>
    <cellStyle name="___P58 Readiness check list801_P58B Line Reconfig cost Rev.2.0 12-16-2002_Q37 Budget UPH120_2line Rev1d9 8 2" xfId="17460"/>
    <cellStyle name="___P58 Readiness check list801_P58B Line Reconfig cost Rev.2.0 12-16-2002_Q37 Budget UPH120_2line Rev1d9 9" xfId="17461"/>
    <cellStyle name="___P58 Readiness check list801_P58B Line Reconfig cost Rev.2.0 12-16-2002_Q37 Budget UPH120_2line Rev1d9_LH Q22 work book " xfId="17462"/>
    <cellStyle name="___P58 Readiness check list801_P58B Line Reconfig cost Rev.2.0 12-16-2002_Q37 Budget UPH120_2line Rev1d9_LH Q22 work book  2" xfId="17463"/>
    <cellStyle name="___P58 Readiness check list801_P58B Line Reconfig cost Rev.2.0 12-16-2002_Q37 Budget UPH120_2line Rev1d9_LH Q22 work book  2 2" xfId="17464"/>
    <cellStyle name="___P58 Readiness check list801_P58B Line Reconfig cost Rev.2.0 12-16-2002_Q37 Budget UPH120_2line Rev1d9_LH Q22 work book  3" xfId="17465"/>
    <cellStyle name="___P58 Readiness check list801_P58B Line Reconfig cost Rev.2.0 12-16-2002_Q37 Budget UPH120_2line Rev1d9_LH Q22 work book  3 2" xfId="17466"/>
    <cellStyle name="___P58 Readiness check list801_P58B Line Reconfig cost Rev.2.0 12-16-2002_Q37 Budget UPH120_2line Rev1d9_LH Q22 work book  4" xfId="17467"/>
    <cellStyle name="___P58 Readiness check list801_P58B Line Reconfig cost Rev.2.0 12-16-2002_Q37 Budget UPH120_2line Rev1d9_LH Q22 work book  4 2" xfId="17468"/>
    <cellStyle name="___P58 Readiness check list801_P58B Line Reconfig cost Rev.2.0 12-16-2002_Q37 Budget UPH120_2line Rev1d9_LH Q22 work book  5" xfId="17469"/>
    <cellStyle name="___P58 Readiness check list801_P58B Line Reconfig cost Rev.2.0 12-16-2002_Q37 Budget UPH120_2line Rev1d9_LH Q22 work book  5 2" xfId="17470"/>
    <cellStyle name="___P58 Readiness check list801_P58B Line Reconfig cost Rev.2.0 12-16-2002_Q37 Budget UPH120_2line Rev1d9_LH Q22 work book  6" xfId="17471"/>
    <cellStyle name="___P58 Readiness check list801_P58B Line Reconfig cost Rev.2.0 12-16-2002_Q37 Budget UPH120_2line Rev1d9_LH Q22 work book  6 2" xfId="17472"/>
    <cellStyle name="___P58 Readiness check list801_P58B Line Reconfig cost Rev.2.0 12-16-2002_Q37 Budget UPH120_2line Rev1d9_LH Q22 work book  7" xfId="17473"/>
    <cellStyle name="___P58 Readiness check list801_P58B Line Reconfig cost Rev.2.0 12-16-2002_Q37 Budget UPH120_2line Rev1d9_LH Q22 work book  7 2" xfId="17474"/>
    <cellStyle name="___P58 Readiness check list801_P58B Line Reconfig cost Rev.2.0 12-16-2002_Q37 Budget UPH120_2line Rev1d9_LH Q22 work book  8" xfId="17475"/>
    <cellStyle name="___P58 Readiness check list801_P58B Line Reconfig cost Rev.2.0 12-16-2002_Q37 Budget UPH120_2line Rev1d9_LH Q22 work book  8 2" xfId="17476"/>
    <cellStyle name="___P58 Readiness check list801_P58B Line Reconfig cost Rev.2.0 12-16-2002_Q37 Budget UPH120_2line Rev1d9_LH Q22 work book  9" xfId="17477"/>
    <cellStyle name="___P58 Readiness check list801_P58B Line Reconfig cost Rev.2.0 12-16-2002_Q37 Budget UPH120_2line Rev1d9_LH Q77 Readiness v1.4.8" xfId="17478"/>
    <cellStyle name="___P58 Readiness check list801_P58B Line Reconfig cost Rev.2.0 12-16-2002_Q37 Budget UPH120_2line Rev1d9_LH Q77 Readiness v1.4.8 2" xfId="17479"/>
    <cellStyle name="___P58 Readiness check list801_P58B Line Reconfig cost Rev.2.0 12-16-2002_Q37 Budget UPH120_2line Rev1d9_LH Q77 Readiness v1.4.8 2 2" xfId="17480"/>
    <cellStyle name="___P58 Readiness check list801_P58B Line Reconfig cost Rev.2.0 12-16-2002_Q37 Budget UPH120_2line Rev1d9_LH Q77 Readiness v1.4.8 3" xfId="17481"/>
    <cellStyle name="___P58 Readiness check list801_P58B Line Reconfig cost Rev.2.0 12-16-2002_Q37 Budget UPH120_2line Rev1d9_LH Q77 Readiness v1.4.8 3 2" xfId="17482"/>
    <cellStyle name="___P58 Readiness check list801_P58B Line Reconfig cost Rev.2.0 12-16-2002_Q37 Budget UPH120_2line Rev1d9_LH Q77 Readiness v1.4.8 4" xfId="17483"/>
    <cellStyle name="___P58 Readiness check list801_P58B Line Reconfig cost Rev.2.0 12-16-2002_Q37 Budget UPH120_2line Rev1d9_LH Q77 Readiness v1.4.8 4 2" xfId="17484"/>
    <cellStyle name="___P58 Readiness check list801_P58B Line Reconfig cost Rev.2.0 12-16-2002_Q37 Budget UPH120_2line Rev1d9_LH Q77 Readiness v1.4.8 5" xfId="17485"/>
    <cellStyle name="___P58 Readiness check list801_P58B Line Reconfig cost Rev.2.0 12-16-2002_Q37 Budget UPH120_2line Rev1d9_LH Q77 Readiness v1.4.8 5 2" xfId="17486"/>
    <cellStyle name="___P58 Readiness check list801_P58B Line Reconfig cost Rev.2.0 12-16-2002_Q37 Budget UPH120_2line Rev1d9_LH Q77 Readiness v1.4.8 6" xfId="17487"/>
    <cellStyle name="___P58 Readiness check list801_P58B Line Reconfig cost Rev.2.0 12-16-2002_Q37 Budget UPH120_2line Rev1d9_LH Q77 Readiness v1.4.8 6 2" xfId="17488"/>
    <cellStyle name="___P58 Readiness check list801_P58B Line Reconfig cost Rev.2.0 12-16-2002_Q37 Budget UPH120_2line Rev1d9_LH Q77 Readiness v1.4.8 7" xfId="17489"/>
    <cellStyle name="___P58 Readiness check list801_P58B Line Reconfig cost Rev.2.0 12-16-2002_Q37 Budget UPH120_2line Rev1d9_LH Q77 Readiness v1.4.8 7 2" xfId="17490"/>
    <cellStyle name="___P58 Readiness check list801_P58B Line Reconfig cost Rev.2.0 12-16-2002_Q37 Budget UPH120_2line Rev1d9_LH Q77 Readiness v1.4.8 8" xfId="17491"/>
    <cellStyle name="___P58 Readiness check list801_P58B Line Reconfig cost Rev.2.0 12-16-2002_Q37 Budget UPH120_2line Rev1d9_LH Q77 Readiness v1.4.8 8 2" xfId="17492"/>
    <cellStyle name="___P58 Readiness check list801_P58B Line Reconfig cost Rev.2.0 12-16-2002_Q37 Budget UPH120_2line Rev1d9_LH Q77 Readiness v1.4.8 9" xfId="17493"/>
    <cellStyle name="___P58 Readiness check list801_P58B Line Reconfig cost Rev.2.0 12-16-2002_Q37 Budget UPH120_2line Rev2d3" xfId="17494"/>
    <cellStyle name="___P58 Readiness check list801_P58B Line Reconfig cost Rev.2.0 12-16-2002_Q37 Budget UPH120_2line Rev2d3 2" xfId="17495"/>
    <cellStyle name="___P58 Readiness check list801_P58B Line Reconfig cost Rev.2.0 12-16-2002_Q37 Budget UPH120_2line Rev2d3 2 2" xfId="17496"/>
    <cellStyle name="___P58 Readiness check list801_P58B Line Reconfig cost Rev.2.0 12-16-2002_Q37 Budget UPH120_2line Rev2d3 3" xfId="17497"/>
    <cellStyle name="___P58 Readiness check list801_P58B Line Reconfig cost Rev.2.0 12-16-2002_Q37 Budget UPH120_2line Rev2d3 3 2" xfId="17498"/>
    <cellStyle name="___P58 Readiness check list801_P58B Line Reconfig cost Rev.2.0 12-16-2002_Q37 Budget UPH120_2line Rev2d3 4" xfId="17499"/>
    <cellStyle name="___P58 Readiness check list801_P58B Line Reconfig cost Rev.2.0 12-16-2002_Q37 Budget UPH120_2line Rev2d3 4 2" xfId="17500"/>
    <cellStyle name="___P58 Readiness check list801_P58B Line Reconfig cost Rev.2.0 12-16-2002_Q37 Budget UPH120_2line Rev2d3 5" xfId="17501"/>
    <cellStyle name="___P58 Readiness check list801_P58B Line Reconfig cost Rev.2.0 12-16-2002_Q37 Budget UPH120_2line Rev2d3 5 2" xfId="17502"/>
    <cellStyle name="___P58 Readiness check list801_P58B Line Reconfig cost Rev.2.0 12-16-2002_Q37 Budget UPH120_2line Rev2d3 6" xfId="17503"/>
    <cellStyle name="___P58 Readiness check list801_P58B Line Reconfig cost Rev.2.0 12-16-2002_Q37 Budget UPH120_2line Rev2d3 6 2" xfId="17504"/>
    <cellStyle name="___P58 Readiness check list801_P58B Line Reconfig cost Rev.2.0 12-16-2002_Q37 Budget UPH120_2line Rev2d3 7" xfId="17505"/>
    <cellStyle name="___P58 Readiness check list801_P58B Line Reconfig cost Rev.2.0 12-16-2002_Q37 Budget UPH120_2line Rev2d3 7 2" xfId="17506"/>
    <cellStyle name="___P58 Readiness check list801_P58B Line Reconfig cost Rev.2.0 12-16-2002_Q37 Budget UPH120_2line Rev2d3 8" xfId="17507"/>
    <cellStyle name="___P58 Readiness check list801_P58B Line Reconfig cost Rev.2.0 12-16-2002_Q37 Budget UPH120_2line Rev2d3 8 2" xfId="17508"/>
    <cellStyle name="___P58 Readiness check list801_P58B Line Reconfig cost Rev.2.0 12-16-2002_Q37 Budget UPH120_2line Rev2d3 9" xfId="17509"/>
    <cellStyle name="___P58 Readiness check list801_P58B Line Reconfig cost Rev.2.0 12-16-2002_Q37 Budget UPH120_2line Rev2d5" xfId="17510"/>
    <cellStyle name="___P58 Readiness check list801_P58B Line Reconfig cost Rev.2.0 12-16-2002_Q37 Budget UPH120_2line Rev2d5 2" xfId="17511"/>
    <cellStyle name="___P58 Readiness check list801_P58B Line Reconfig cost Rev.2.0 12-16-2002_Q37 Budget UPH120_2line Rev2d5 2 2" xfId="17512"/>
    <cellStyle name="___P58 Readiness check list801_P58B Line Reconfig cost Rev.2.0 12-16-2002_Q37 Budget UPH120_2line Rev2d5 3" xfId="17513"/>
    <cellStyle name="___P58 Readiness check list801_P58B Line Reconfig cost Rev.2.0 12-16-2002_Q37 Budget UPH120_2line Rev2d5 3 2" xfId="17514"/>
    <cellStyle name="___P58 Readiness check list801_P58B Line Reconfig cost Rev.2.0 12-16-2002_Q37 Budget UPH120_2line Rev2d5 4" xfId="17515"/>
    <cellStyle name="___P58 Readiness check list801_P58B Line Reconfig cost Rev.2.0 12-16-2002_Q37 Budget UPH120_2line Rev2d5 4 2" xfId="17516"/>
    <cellStyle name="___P58 Readiness check list801_P58B Line Reconfig cost Rev.2.0 12-16-2002_Q37 Budget UPH120_2line Rev2d5 5" xfId="17517"/>
    <cellStyle name="___P58 Readiness check list801_P58B Line Reconfig cost Rev.2.0 12-16-2002_Q37 Budget UPH120_2line Rev2d5 5 2" xfId="17518"/>
    <cellStyle name="___P58 Readiness check list801_P58B Line Reconfig cost Rev.2.0 12-16-2002_Q37 Budget UPH120_2line Rev2d5 6" xfId="17519"/>
    <cellStyle name="___P58 Readiness check list801_P58B Line Reconfig cost Rev.2.0 12-16-2002_Q37 Budget UPH120_2line Rev2d5 6 2" xfId="17520"/>
    <cellStyle name="___P58 Readiness check list801_P58B Line Reconfig cost Rev.2.0 12-16-2002_Q37 Budget UPH120_2line Rev2d5 7" xfId="17521"/>
    <cellStyle name="___P58 Readiness check list801_P58B Line Reconfig cost Rev.2.0 12-16-2002_Q37 Budget UPH120_2line Rev2d5 7 2" xfId="17522"/>
    <cellStyle name="___P58 Readiness check list801_P58B Line Reconfig cost Rev.2.0 12-16-2002_Q37 Budget UPH120_2line Rev2d5 8" xfId="17523"/>
    <cellStyle name="___P58 Readiness check list801_P58B Line Reconfig cost Rev.2.0 12-16-2002_Q37 Budget UPH120_2line Rev2d5 8 2" xfId="17524"/>
    <cellStyle name="___P58 Readiness check list801_P58B Line Reconfig cost Rev.2.0 12-16-2002_Q37 Budget UPH120_2line Rev2d5 9" xfId="17525"/>
    <cellStyle name="___P58 Readiness check list801_P58B Line Reconfig cost Rev.3.0 12-23-2002" xfId="17526"/>
    <cellStyle name="___P58 Readiness check list801_P58B Line Reconfig cost Rev.3.0 12-23-2002 2" xfId="17527"/>
    <cellStyle name="___P58 Readiness check list801_P58B Line Reconfig cost Rev.3.0 12-23-2002 2 2" xfId="17528"/>
    <cellStyle name="___P58 Readiness check list801_P58B Line Reconfig cost Rev.3.0 12-23-2002 3" xfId="17529"/>
    <cellStyle name="___P58 Readiness check list801_P58B Line Reconfig cost Rev.3.0 12-23-2002 3 2" xfId="17530"/>
    <cellStyle name="___P58 Readiness check list801_P58B Line Reconfig cost Rev.3.0 12-23-2002 4" xfId="17531"/>
    <cellStyle name="___P58 Readiness check list801_P58B Line Reconfig cost Rev.3.0 12-23-2002 4 2" xfId="17532"/>
    <cellStyle name="___P58 Readiness check list801_P58B Line Reconfig cost Rev.3.0 12-23-2002 5" xfId="17533"/>
    <cellStyle name="___P58 Readiness check list801_P58B Line Reconfig cost Rev.3.0 12-23-2002 5 2" xfId="17534"/>
    <cellStyle name="___P58 Readiness check list801_P58B Line Reconfig cost Rev.3.0 12-23-2002 6" xfId="17535"/>
    <cellStyle name="___P58 Readiness check list801_P58B Line Reconfig cost Rev.3.0 12-23-2002 6 2" xfId="17536"/>
    <cellStyle name="___P58 Readiness check list801_P58B Line Reconfig cost Rev.3.0 12-23-2002 7" xfId="17537"/>
    <cellStyle name="___P58 Readiness check list801_P58B Line Reconfig cost Rev.3.0 12-23-2002 7 2" xfId="17538"/>
    <cellStyle name="___P58 Readiness check list801_P58B Line Reconfig cost Rev.3.0 12-23-2002 8" xfId="17539"/>
    <cellStyle name="___P58 Readiness check list801_P58B Line Reconfig cost Rev.3.0 12-23-2002 8 2" xfId="17540"/>
    <cellStyle name="___P58 Readiness check list801_P58B Line Reconfig cost Rev.3.0 12-23-2002 9" xfId="17541"/>
    <cellStyle name="___P58 Readiness check list801_P58B Line Reconfig cost Rev.3.0 12-23-2002_LH Q22 work book " xfId="17542"/>
    <cellStyle name="___P58 Readiness check list801_P58B Line Reconfig cost Rev.3.0 12-23-2002_LH Q22 work book  2" xfId="17543"/>
    <cellStyle name="___P58 Readiness check list801_P58B Line Reconfig cost Rev.3.0 12-23-2002_LH Q22 work book  2 2" xfId="17544"/>
    <cellStyle name="___P58 Readiness check list801_P58B Line Reconfig cost Rev.3.0 12-23-2002_LH Q22 work book  3" xfId="17545"/>
    <cellStyle name="___P58 Readiness check list801_P58B Line Reconfig cost Rev.3.0 12-23-2002_LH Q22 work book  3 2" xfId="17546"/>
    <cellStyle name="___P58 Readiness check list801_P58B Line Reconfig cost Rev.3.0 12-23-2002_LH Q22 work book  4" xfId="17547"/>
    <cellStyle name="___P58 Readiness check list801_P58B Line Reconfig cost Rev.3.0 12-23-2002_LH Q22 work book  4 2" xfId="17548"/>
    <cellStyle name="___P58 Readiness check list801_P58B Line Reconfig cost Rev.3.0 12-23-2002_LH Q22 work book  5" xfId="17549"/>
    <cellStyle name="___P58 Readiness check list801_P58B Line Reconfig cost Rev.3.0 12-23-2002_LH Q22 work book  5 2" xfId="17550"/>
    <cellStyle name="___P58 Readiness check list801_P58B Line Reconfig cost Rev.3.0 12-23-2002_LH Q22 work book  6" xfId="17551"/>
    <cellStyle name="___P58 Readiness check list801_P58B Line Reconfig cost Rev.3.0 12-23-2002_LH Q22 work book  6 2" xfId="17552"/>
    <cellStyle name="___P58 Readiness check list801_P58B Line Reconfig cost Rev.3.0 12-23-2002_LH Q22 work book  7" xfId="17553"/>
    <cellStyle name="___P58 Readiness check list801_P58B Line Reconfig cost Rev.3.0 12-23-2002_LH Q22 work book  7 2" xfId="17554"/>
    <cellStyle name="___P58 Readiness check list801_P58B Line Reconfig cost Rev.3.0 12-23-2002_LH Q22 work book  8" xfId="17555"/>
    <cellStyle name="___P58 Readiness check list801_P58B Line Reconfig cost Rev.3.0 12-23-2002_LH Q22 work book  8 2" xfId="17556"/>
    <cellStyle name="___P58 Readiness check list801_P58B Line Reconfig cost Rev.3.0 12-23-2002_LH Q22 work book  9" xfId="17557"/>
    <cellStyle name="___P58 Readiness check list801_P58B Line Reconfig cost Rev.3.0 12-23-2002_LH Q77 Readiness v1.4.8" xfId="17558"/>
    <cellStyle name="___P58 Readiness check list801_P58B Line Reconfig cost Rev.3.0 12-23-2002_LH Q77 Readiness v1.4.8 2" xfId="17559"/>
    <cellStyle name="___P58 Readiness check list801_P58B Line Reconfig cost Rev.3.0 12-23-2002_LH Q77 Readiness v1.4.8 2 2" xfId="17560"/>
    <cellStyle name="___P58 Readiness check list801_P58B Line Reconfig cost Rev.3.0 12-23-2002_LH Q77 Readiness v1.4.8 3" xfId="17561"/>
    <cellStyle name="___P58 Readiness check list801_P58B Line Reconfig cost Rev.3.0 12-23-2002_LH Q77 Readiness v1.4.8 3 2" xfId="17562"/>
    <cellStyle name="___P58 Readiness check list801_P58B Line Reconfig cost Rev.3.0 12-23-2002_LH Q77 Readiness v1.4.8 4" xfId="17563"/>
    <cellStyle name="___P58 Readiness check list801_P58B Line Reconfig cost Rev.3.0 12-23-2002_LH Q77 Readiness v1.4.8 4 2" xfId="17564"/>
    <cellStyle name="___P58 Readiness check list801_P58B Line Reconfig cost Rev.3.0 12-23-2002_LH Q77 Readiness v1.4.8 5" xfId="17565"/>
    <cellStyle name="___P58 Readiness check list801_P58B Line Reconfig cost Rev.3.0 12-23-2002_LH Q77 Readiness v1.4.8 5 2" xfId="17566"/>
    <cellStyle name="___P58 Readiness check list801_P58B Line Reconfig cost Rev.3.0 12-23-2002_LH Q77 Readiness v1.4.8 6" xfId="17567"/>
    <cellStyle name="___P58 Readiness check list801_P58B Line Reconfig cost Rev.3.0 12-23-2002_LH Q77 Readiness v1.4.8 6 2" xfId="17568"/>
    <cellStyle name="___P58 Readiness check list801_P58B Line Reconfig cost Rev.3.0 12-23-2002_LH Q77 Readiness v1.4.8 7" xfId="17569"/>
    <cellStyle name="___P58 Readiness check list801_P58B Line Reconfig cost Rev.3.0 12-23-2002_LH Q77 Readiness v1.4.8 7 2" xfId="17570"/>
    <cellStyle name="___P58 Readiness check list801_P58B Line Reconfig cost Rev.3.0 12-23-2002_LH Q77 Readiness v1.4.8 8" xfId="17571"/>
    <cellStyle name="___P58 Readiness check list801_P58B Line Reconfig cost Rev.3.0 12-23-2002_LH Q77 Readiness v1.4.8 8 2" xfId="17572"/>
    <cellStyle name="___P58 Readiness check list801_P58B Line Reconfig cost Rev.3.0 12-23-2002_LH Q77 Readiness v1.4.8 9" xfId="17573"/>
    <cellStyle name="___P58 Readiness check list801_P58B Line Reconfig cost Rev.3.0 12-23-2002_Q37 Budget UPH120_2line Rev1d9" xfId="17574"/>
    <cellStyle name="___P58 Readiness check list801_P58B Line Reconfig cost Rev.3.0 12-23-2002_Q37 Budget UPH120_2line Rev1d9 2" xfId="17575"/>
    <cellStyle name="___P58 Readiness check list801_P58B Line Reconfig cost Rev.3.0 12-23-2002_Q37 Budget UPH120_2line Rev1d9 2 2" xfId="17576"/>
    <cellStyle name="___P58 Readiness check list801_P58B Line Reconfig cost Rev.3.0 12-23-2002_Q37 Budget UPH120_2line Rev1d9 3" xfId="17577"/>
    <cellStyle name="___P58 Readiness check list801_P58B Line Reconfig cost Rev.3.0 12-23-2002_Q37 Budget UPH120_2line Rev1d9 3 2" xfId="17578"/>
    <cellStyle name="___P58 Readiness check list801_P58B Line Reconfig cost Rev.3.0 12-23-2002_Q37 Budget UPH120_2line Rev1d9 4" xfId="17579"/>
    <cellStyle name="___P58 Readiness check list801_P58B Line Reconfig cost Rev.3.0 12-23-2002_Q37 Budget UPH120_2line Rev1d9 4 2" xfId="17580"/>
    <cellStyle name="___P58 Readiness check list801_P58B Line Reconfig cost Rev.3.0 12-23-2002_Q37 Budget UPH120_2line Rev1d9 5" xfId="17581"/>
    <cellStyle name="___P58 Readiness check list801_P58B Line Reconfig cost Rev.3.0 12-23-2002_Q37 Budget UPH120_2line Rev1d9 5 2" xfId="17582"/>
    <cellStyle name="___P58 Readiness check list801_P58B Line Reconfig cost Rev.3.0 12-23-2002_Q37 Budget UPH120_2line Rev1d9 6" xfId="17583"/>
    <cellStyle name="___P58 Readiness check list801_P58B Line Reconfig cost Rev.3.0 12-23-2002_Q37 Budget UPH120_2line Rev1d9 6 2" xfId="17584"/>
    <cellStyle name="___P58 Readiness check list801_P58B Line Reconfig cost Rev.3.0 12-23-2002_Q37 Budget UPH120_2line Rev1d9 7" xfId="17585"/>
    <cellStyle name="___P58 Readiness check list801_P58B Line Reconfig cost Rev.3.0 12-23-2002_Q37 Budget UPH120_2line Rev1d9 7 2" xfId="17586"/>
    <cellStyle name="___P58 Readiness check list801_P58B Line Reconfig cost Rev.3.0 12-23-2002_Q37 Budget UPH120_2line Rev1d9 8" xfId="17587"/>
    <cellStyle name="___P58 Readiness check list801_P58B Line Reconfig cost Rev.3.0 12-23-2002_Q37 Budget UPH120_2line Rev1d9 8 2" xfId="17588"/>
    <cellStyle name="___P58 Readiness check list801_P58B Line Reconfig cost Rev.3.0 12-23-2002_Q37 Budget UPH120_2line Rev1d9 9" xfId="17589"/>
    <cellStyle name="___P58 Readiness check list801_P58B Line Reconfig cost Rev.3.0 12-23-2002_Q37 Budget UPH120_2line Rev1d9_LH Q22 work book " xfId="17590"/>
    <cellStyle name="___P58 Readiness check list801_P58B Line Reconfig cost Rev.3.0 12-23-2002_Q37 Budget UPH120_2line Rev1d9_LH Q22 work book  2" xfId="17591"/>
    <cellStyle name="___P58 Readiness check list801_P58B Line Reconfig cost Rev.3.0 12-23-2002_Q37 Budget UPH120_2line Rev1d9_LH Q22 work book  2 2" xfId="17592"/>
    <cellStyle name="___P58 Readiness check list801_P58B Line Reconfig cost Rev.3.0 12-23-2002_Q37 Budget UPH120_2line Rev1d9_LH Q22 work book  3" xfId="17593"/>
    <cellStyle name="___P58 Readiness check list801_P58B Line Reconfig cost Rev.3.0 12-23-2002_Q37 Budget UPH120_2line Rev1d9_LH Q22 work book  3 2" xfId="17594"/>
    <cellStyle name="___P58 Readiness check list801_P58B Line Reconfig cost Rev.3.0 12-23-2002_Q37 Budget UPH120_2line Rev1d9_LH Q22 work book  4" xfId="17595"/>
    <cellStyle name="___P58 Readiness check list801_P58B Line Reconfig cost Rev.3.0 12-23-2002_Q37 Budget UPH120_2line Rev1d9_LH Q22 work book  4 2" xfId="17596"/>
    <cellStyle name="___P58 Readiness check list801_P58B Line Reconfig cost Rev.3.0 12-23-2002_Q37 Budget UPH120_2line Rev1d9_LH Q22 work book  5" xfId="17597"/>
    <cellStyle name="___P58 Readiness check list801_P58B Line Reconfig cost Rev.3.0 12-23-2002_Q37 Budget UPH120_2line Rev1d9_LH Q22 work book  5 2" xfId="17598"/>
    <cellStyle name="___P58 Readiness check list801_P58B Line Reconfig cost Rev.3.0 12-23-2002_Q37 Budget UPH120_2line Rev1d9_LH Q22 work book  6" xfId="17599"/>
    <cellStyle name="___P58 Readiness check list801_P58B Line Reconfig cost Rev.3.0 12-23-2002_Q37 Budget UPH120_2line Rev1d9_LH Q22 work book  6 2" xfId="17600"/>
    <cellStyle name="___P58 Readiness check list801_P58B Line Reconfig cost Rev.3.0 12-23-2002_Q37 Budget UPH120_2line Rev1d9_LH Q22 work book  7" xfId="17601"/>
    <cellStyle name="___P58 Readiness check list801_P58B Line Reconfig cost Rev.3.0 12-23-2002_Q37 Budget UPH120_2line Rev1d9_LH Q22 work book  7 2" xfId="17602"/>
    <cellStyle name="___P58 Readiness check list801_P58B Line Reconfig cost Rev.3.0 12-23-2002_Q37 Budget UPH120_2line Rev1d9_LH Q22 work book  8" xfId="17603"/>
    <cellStyle name="___P58 Readiness check list801_P58B Line Reconfig cost Rev.3.0 12-23-2002_Q37 Budget UPH120_2line Rev1d9_LH Q22 work book  8 2" xfId="17604"/>
    <cellStyle name="___P58 Readiness check list801_P58B Line Reconfig cost Rev.3.0 12-23-2002_Q37 Budget UPH120_2line Rev1d9_LH Q22 work book  9" xfId="17605"/>
    <cellStyle name="___P58 Readiness check list801_P58B Line Reconfig cost Rev.3.0 12-23-2002_Q37 Budget UPH120_2line Rev1d9_LH Q77 Readiness v1.4.8" xfId="17606"/>
    <cellStyle name="___P58 Readiness check list801_P58B Line Reconfig cost Rev.3.0 12-23-2002_Q37 Budget UPH120_2line Rev1d9_LH Q77 Readiness v1.4.8 2" xfId="17607"/>
    <cellStyle name="___P58 Readiness check list801_P58B Line Reconfig cost Rev.3.0 12-23-2002_Q37 Budget UPH120_2line Rev1d9_LH Q77 Readiness v1.4.8 2 2" xfId="17608"/>
    <cellStyle name="___P58 Readiness check list801_P58B Line Reconfig cost Rev.3.0 12-23-2002_Q37 Budget UPH120_2line Rev1d9_LH Q77 Readiness v1.4.8 3" xfId="17609"/>
    <cellStyle name="___P58 Readiness check list801_P58B Line Reconfig cost Rev.3.0 12-23-2002_Q37 Budget UPH120_2line Rev1d9_LH Q77 Readiness v1.4.8 3 2" xfId="17610"/>
    <cellStyle name="___P58 Readiness check list801_P58B Line Reconfig cost Rev.3.0 12-23-2002_Q37 Budget UPH120_2line Rev1d9_LH Q77 Readiness v1.4.8 4" xfId="17611"/>
    <cellStyle name="___P58 Readiness check list801_P58B Line Reconfig cost Rev.3.0 12-23-2002_Q37 Budget UPH120_2line Rev1d9_LH Q77 Readiness v1.4.8 4 2" xfId="17612"/>
    <cellStyle name="___P58 Readiness check list801_P58B Line Reconfig cost Rev.3.0 12-23-2002_Q37 Budget UPH120_2line Rev1d9_LH Q77 Readiness v1.4.8 5" xfId="17613"/>
    <cellStyle name="___P58 Readiness check list801_P58B Line Reconfig cost Rev.3.0 12-23-2002_Q37 Budget UPH120_2line Rev1d9_LH Q77 Readiness v1.4.8 5 2" xfId="17614"/>
    <cellStyle name="___P58 Readiness check list801_P58B Line Reconfig cost Rev.3.0 12-23-2002_Q37 Budget UPH120_2line Rev1d9_LH Q77 Readiness v1.4.8 6" xfId="17615"/>
    <cellStyle name="___P58 Readiness check list801_P58B Line Reconfig cost Rev.3.0 12-23-2002_Q37 Budget UPH120_2line Rev1d9_LH Q77 Readiness v1.4.8 6 2" xfId="17616"/>
    <cellStyle name="___P58 Readiness check list801_P58B Line Reconfig cost Rev.3.0 12-23-2002_Q37 Budget UPH120_2line Rev1d9_LH Q77 Readiness v1.4.8 7" xfId="17617"/>
    <cellStyle name="___P58 Readiness check list801_P58B Line Reconfig cost Rev.3.0 12-23-2002_Q37 Budget UPH120_2line Rev1d9_LH Q77 Readiness v1.4.8 7 2" xfId="17618"/>
    <cellStyle name="___P58 Readiness check list801_P58B Line Reconfig cost Rev.3.0 12-23-2002_Q37 Budget UPH120_2line Rev1d9_LH Q77 Readiness v1.4.8 8" xfId="17619"/>
    <cellStyle name="___P58 Readiness check list801_P58B Line Reconfig cost Rev.3.0 12-23-2002_Q37 Budget UPH120_2line Rev1d9_LH Q77 Readiness v1.4.8 8 2" xfId="17620"/>
    <cellStyle name="___P58 Readiness check list801_P58B Line Reconfig cost Rev.3.0 12-23-2002_Q37 Budget UPH120_2line Rev1d9_LH Q77 Readiness v1.4.8 9" xfId="17621"/>
    <cellStyle name="___P58 Readiness check list801_P58B Line Reconfig cost Rev.3.0 12-23-2002_Q37 Budget UPH120_2line Rev2d3" xfId="17622"/>
    <cellStyle name="___P58 Readiness check list801_P58B Line Reconfig cost Rev.3.0 12-23-2002_Q37 Budget UPH120_2line Rev2d3 2" xfId="17623"/>
    <cellStyle name="___P58 Readiness check list801_P58B Line Reconfig cost Rev.3.0 12-23-2002_Q37 Budget UPH120_2line Rev2d3 2 2" xfId="17624"/>
    <cellStyle name="___P58 Readiness check list801_P58B Line Reconfig cost Rev.3.0 12-23-2002_Q37 Budget UPH120_2line Rev2d3 3" xfId="17625"/>
    <cellStyle name="___P58 Readiness check list801_P58B Line Reconfig cost Rev.3.0 12-23-2002_Q37 Budget UPH120_2line Rev2d3 3 2" xfId="17626"/>
    <cellStyle name="___P58 Readiness check list801_P58B Line Reconfig cost Rev.3.0 12-23-2002_Q37 Budget UPH120_2line Rev2d3 4" xfId="17627"/>
    <cellStyle name="___P58 Readiness check list801_P58B Line Reconfig cost Rev.3.0 12-23-2002_Q37 Budget UPH120_2line Rev2d3 4 2" xfId="17628"/>
    <cellStyle name="___P58 Readiness check list801_P58B Line Reconfig cost Rev.3.0 12-23-2002_Q37 Budget UPH120_2line Rev2d3 5" xfId="17629"/>
    <cellStyle name="___P58 Readiness check list801_P58B Line Reconfig cost Rev.3.0 12-23-2002_Q37 Budget UPH120_2line Rev2d3 5 2" xfId="17630"/>
    <cellStyle name="___P58 Readiness check list801_P58B Line Reconfig cost Rev.3.0 12-23-2002_Q37 Budget UPH120_2line Rev2d3 6" xfId="17631"/>
    <cellStyle name="___P58 Readiness check list801_P58B Line Reconfig cost Rev.3.0 12-23-2002_Q37 Budget UPH120_2line Rev2d3 6 2" xfId="17632"/>
    <cellStyle name="___P58 Readiness check list801_P58B Line Reconfig cost Rev.3.0 12-23-2002_Q37 Budget UPH120_2line Rev2d3 7" xfId="17633"/>
    <cellStyle name="___P58 Readiness check list801_P58B Line Reconfig cost Rev.3.0 12-23-2002_Q37 Budget UPH120_2line Rev2d3 7 2" xfId="17634"/>
    <cellStyle name="___P58 Readiness check list801_P58B Line Reconfig cost Rev.3.0 12-23-2002_Q37 Budget UPH120_2line Rev2d3 8" xfId="17635"/>
    <cellStyle name="___P58 Readiness check list801_P58B Line Reconfig cost Rev.3.0 12-23-2002_Q37 Budget UPH120_2line Rev2d3 8 2" xfId="17636"/>
    <cellStyle name="___P58 Readiness check list801_P58B Line Reconfig cost Rev.3.0 12-23-2002_Q37 Budget UPH120_2line Rev2d3 9" xfId="17637"/>
    <cellStyle name="___P58 Readiness check list801_P58B Line Reconfig cost Rev.3.0 12-23-2002_Q37 Budget UPH120_2line Rev2d5" xfId="17638"/>
    <cellStyle name="___P58 Readiness check list801_P58B Line Reconfig cost Rev.3.0 12-23-2002_Q37 Budget UPH120_2line Rev2d5 2" xfId="17639"/>
    <cellStyle name="___P58 Readiness check list801_P58B Line Reconfig cost Rev.3.0 12-23-2002_Q37 Budget UPH120_2line Rev2d5 2 2" xfId="17640"/>
    <cellStyle name="___P58 Readiness check list801_P58B Line Reconfig cost Rev.3.0 12-23-2002_Q37 Budget UPH120_2line Rev2d5 3" xfId="17641"/>
    <cellStyle name="___P58 Readiness check list801_P58B Line Reconfig cost Rev.3.0 12-23-2002_Q37 Budget UPH120_2line Rev2d5 3 2" xfId="17642"/>
    <cellStyle name="___P58 Readiness check list801_P58B Line Reconfig cost Rev.3.0 12-23-2002_Q37 Budget UPH120_2line Rev2d5 4" xfId="17643"/>
    <cellStyle name="___P58 Readiness check list801_P58B Line Reconfig cost Rev.3.0 12-23-2002_Q37 Budget UPH120_2line Rev2d5 4 2" xfId="17644"/>
    <cellStyle name="___P58 Readiness check list801_P58B Line Reconfig cost Rev.3.0 12-23-2002_Q37 Budget UPH120_2line Rev2d5 5" xfId="17645"/>
    <cellStyle name="___P58 Readiness check list801_P58B Line Reconfig cost Rev.3.0 12-23-2002_Q37 Budget UPH120_2line Rev2d5 5 2" xfId="17646"/>
    <cellStyle name="___P58 Readiness check list801_P58B Line Reconfig cost Rev.3.0 12-23-2002_Q37 Budget UPH120_2line Rev2d5 6" xfId="17647"/>
    <cellStyle name="___P58 Readiness check list801_P58B Line Reconfig cost Rev.3.0 12-23-2002_Q37 Budget UPH120_2line Rev2d5 6 2" xfId="17648"/>
    <cellStyle name="___P58 Readiness check list801_P58B Line Reconfig cost Rev.3.0 12-23-2002_Q37 Budget UPH120_2line Rev2d5 7" xfId="17649"/>
    <cellStyle name="___P58 Readiness check list801_P58B Line Reconfig cost Rev.3.0 12-23-2002_Q37 Budget UPH120_2line Rev2d5 7 2" xfId="17650"/>
    <cellStyle name="___P58 Readiness check list801_P58B Line Reconfig cost Rev.3.0 12-23-2002_Q37 Budget UPH120_2line Rev2d5 8" xfId="17651"/>
    <cellStyle name="___P58 Readiness check list801_P58B Line Reconfig cost Rev.3.0 12-23-2002_Q37 Budget UPH120_2line Rev2d5 8 2" xfId="17652"/>
    <cellStyle name="___P58 Readiness check list801_P58B Line Reconfig cost Rev.3.0 12-23-2002_Q37 Budget UPH120_2line Rev2d5 9" xfId="17653"/>
    <cellStyle name="___P58 Readiness check list801_P58B Project Report 1.25New.03" xfId="17654"/>
    <cellStyle name="___P58 Readiness check list801_P58B Project Report 1.25New.03 2" xfId="17655"/>
    <cellStyle name="___P58 Readiness check list801_P58B Project Report 1.25New.03 2 2" xfId="17656"/>
    <cellStyle name="___P58 Readiness check list801_P58B Project Report 1.25New.03 3" xfId="17657"/>
    <cellStyle name="___P58 Readiness check list801_P58B Project Report 1.25New.03 3 2" xfId="17658"/>
    <cellStyle name="___P58 Readiness check list801_P58B Project Report 1.25New.03 4" xfId="17659"/>
    <cellStyle name="___P58 Readiness check list801_P58B Project Report 1.25New.03 4 2" xfId="17660"/>
    <cellStyle name="___P58 Readiness check list801_P58B Project Report 1.25New.03 5" xfId="17661"/>
    <cellStyle name="___P58 Readiness check list801_P58B Project Report 1.25New.03 5 2" xfId="17662"/>
    <cellStyle name="___P58 Readiness check list801_P58B Project Report 1.25New.03 6" xfId="17663"/>
    <cellStyle name="___P58 Readiness check list801_P58B Project Report 1.25New.03 6 2" xfId="17664"/>
    <cellStyle name="___P58 Readiness check list801_P58B Project Report 1.25New.03 7" xfId="17665"/>
    <cellStyle name="___P58 Readiness check list801_P58B Project Report 1.25New.03 7 2" xfId="17666"/>
    <cellStyle name="___P58 Readiness check list801_P58B Project Report 1.25New.03 8" xfId="17667"/>
    <cellStyle name="___P58 Readiness check list801_P58B Project Report 1.25New.03 8 2" xfId="17668"/>
    <cellStyle name="___P58 Readiness check list801_P58B Project Report 1.25New.03 9" xfId="17669"/>
    <cellStyle name="___P58 Readiness check list801_P58B Project Report 1.25New.03_LH Q22 work book " xfId="17670"/>
    <cellStyle name="___P58 Readiness check list801_P58B Project Report 1.25New.03_LH Q22 work book  2" xfId="17671"/>
    <cellStyle name="___P58 Readiness check list801_P58B Project Report 1.25New.03_LH Q22 work book  2 2" xfId="17672"/>
    <cellStyle name="___P58 Readiness check list801_P58B Project Report 1.25New.03_LH Q22 work book  3" xfId="17673"/>
    <cellStyle name="___P58 Readiness check list801_P58B Project Report 1.25New.03_LH Q22 work book  3 2" xfId="17674"/>
    <cellStyle name="___P58 Readiness check list801_P58B Project Report 1.25New.03_LH Q22 work book  4" xfId="17675"/>
    <cellStyle name="___P58 Readiness check list801_P58B Project Report 1.25New.03_LH Q22 work book  4 2" xfId="17676"/>
    <cellStyle name="___P58 Readiness check list801_P58B Project Report 1.25New.03_LH Q22 work book  5" xfId="17677"/>
    <cellStyle name="___P58 Readiness check list801_P58B Project Report 1.25New.03_LH Q22 work book  5 2" xfId="17678"/>
    <cellStyle name="___P58 Readiness check list801_P58B Project Report 1.25New.03_LH Q22 work book  6" xfId="17679"/>
    <cellStyle name="___P58 Readiness check list801_P58B Project Report 1.25New.03_LH Q22 work book  6 2" xfId="17680"/>
    <cellStyle name="___P58 Readiness check list801_P58B Project Report 1.25New.03_LH Q22 work book  7" xfId="17681"/>
    <cellStyle name="___P58 Readiness check list801_P58B Project Report 1.25New.03_LH Q22 work book  7 2" xfId="17682"/>
    <cellStyle name="___P58 Readiness check list801_P58B Project Report 1.25New.03_LH Q22 work book  8" xfId="17683"/>
    <cellStyle name="___P58 Readiness check list801_P58B Project Report 1.25New.03_LH Q22 work book  8 2" xfId="17684"/>
    <cellStyle name="___P58 Readiness check list801_P58B Project Report 1.25New.03_LH Q22 work book  9" xfId="17685"/>
    <cellStyle name="___P58 Readiness check list801_P58B Project Report 1.25New.03_LH Q77 Readiness v1.4.8" xfId="17686"/>
    <cellStyle name="___P58 Readiness check list801_P58B Project Report 1.25New.03_LH Q77 Readiness v1.4.8 2" xfId="17687"/>
    <cellStyle name="___P58 Readiness check list801_P58B Project Report 1.25New.03_LH Q77 Readiness v1.4.8 2 2" xfId="17688"/>
    <cellStyle name="___P58 Readiness check list801_P58B Project Report 1.25New.03_LH Q77 Readiness v1.4.8 3" xfId="17689"/>
    <cellStyle name="___P58 Readiness check list801_P58B Project Report 1.25New.03_LH Q77 Readiness v1.4.8 3 2" xfId="17690"/>
    <cellStyle name="___P58 Readiness check list801_P58B Project Report 1.25New.03_LH Q77 Readiness v1.4.8 4" xfId="17691"/>
    <cellStyle name="___P58 Readiness check list801_P58B Project Report 1.25New.03_LH Q77 Readiness v1.4.8 4 2" xfId="17692"/>
    <cellStyle name="___P58 Readiness check list801_P58B Project Report 1.25New.03_LH Q77 Readiness v1.4.8 5" xfId="17693"/>
    <cellStyle name="___P58 Readiness check list801_P58B Project Report 1.25New.03_LH Q77 Readiness v1.4.8 5 2" xfId="17694"/>
    <cellStyle name="___P58 Readiness check list801_P58B Project Report 1.25New.03_LH Q77 Readiness v1.4.8 6" xfId="17695"/>
    <cellStyle name="___P58 Readiness check list801_P58B Project Report 1.25New.03_LH Q77 Readiness v1.4.8 6 2" xfId="17696"/>
    <cellStyle name="___P58 Readiness check list801_P58B Project Report 1.25New.03_LH Q77 Readiness v1.4.8 7" xfId="17697"/>
    <cellStyle name="___P58 Readiness check list801_P58B Project Report 1.25New.03_LH Q77 Readiness v1.4.8 7 2" xfId="17698"/>
    <cellStyle name="___P58 Readiness check list801_P58B Project Report 1.25New.03_LH Q77 Readiness v1.4.8 8" xfId="17699"/>
    <cellStyle name="___P58 Readiness check list801_P58B Project Report 1.25New.03_LH Q77 Readiness v1.4.8 8 2" xfId="17700"/>
    <cellStyle name="___P58 Readiness check list801_P58B Project Report 1.25New.03_LH Q77 Readiness v1.4.8 9" xfId="17701"/>
    <cellStyle name="___P58 Readiness check list801_P58B Project Report 1.25New.03_Q37 Budget UPH120_2line Rev1d9" xfId="17702"/>
    <cellStyle name="___P58 Readiness check list801_P58B Project Report 1.25New.03_Q37 Budget UPH120_2line Rev1d9 2" xfId="17703"/>
    <cellStyle name="___P58 Readiness check list801_P58B Project Report 1.25New.03_Q37 Budget UPH120_2line Rev1d9 2 2" xfId="17704"/>
    <cellStyle name="___P58 Readiness check list801_P58B Project Report 1.25New.03_Q37 Budget UPH120_2line Rev1d9 3" xfId="17705"/>
    <cellStyle name="___P58 Readiness check list801_P58B Project Report 1.25New.03_Q37 Budget UPH120_2line Rev1d9 3 2" xfId="17706"/>
    <cellStyle name="___P58 Readiness check list801_P58B Project Report 1.25New.03_Q37 Budget UPH120_2line Rev1d9 4" xfId="17707"/>
    <cellStyle name="___P58 Readiness check list801_P58B Project Report 1.25New.03_Q37 Budget UPH120_2line Rev1d9 4 2" xfId="17708"/>
    <cellStyle name="___P58 Readiness check list801_P58B Project Report 1.25New.03_Q37 Budget UPH120_2line Rev1d9 5" xfId="17709"/>
    <cellStyle name="___P58 Readiness check list801_P58B Project Report 1.25New.03_Q37 Budget UPH120_2line Rev1d9 5 2" xfId="17710"/>
    <cellStyle name="___P58 Readiness check list801_P58B Project Report 1.25New.03_Q37 Budget UPH120_2line Rev1d9 6" xfId="17711"/>
    <cellStyle name="___P58 Readiness check list801_P58B Project Report 1.25New.03_Q37 Budget UPH120_2line Rev1d9 6 2" xfId="17712"/>
    <cellStyle name="___P58 Readiness check list801_P58B Project Report 1.25New.03_Q37 Budget UPH120_2line Rev1d9 7" xfId="17713"/>
    <cellStyle name="___P58 Readiness check list801_P58B Project Report 1.25New.03_Q37 Budget UPH120_2line Rev1d9 7 2" xfId="17714"/>
    <cellStyle name="___P58 Readiness check list801_P58B Project Report 1.25New.03_Q37 Budget UPH120_2line Rev1d9 8" xfId="17715"/>
    <cellStyle name="___P58 Readiness check list801_P58B Project Report 1.25New.03_Q37 Budget UPH120_2line Rev1d9 8 2" xfId="17716"/>
    <cellStyle name="___P58 Readiness check list801_P58B Project Report 1.25New.03_Q37 Budget UPH120_2line Rev1d9 9" xfId="17717"/>
    <cellStyle name="___P58 Readiness check list801_P58B Project Report 1.25New.03_Q37 Budget UPH120_2line Rev1d9_LH Q22 work book " xfId="17718"/>
    <cellStyle name="___P58 Readiness check list801_P58B Project Report 1.25New.03_Q37 Budget UPH120_2line Rev1d9_LH Q22 work book  2" xfId="17719"/>
    <cellStyle name="___P58 Readiness check list801_P58B Project Report 1.25New.03_Q37 Budget UPH120_2line Rev1d9_LH Q22 work book  2 2" xfId="17720"/>
    <cellStyle name="___P58 Readiness check list801_P58B Project Report 1.25New.03_Q37 Budget UPH120_2line Rev1d9_LH Q22 work book  3" xfId="17721"/>
    <cellStyle name="___P58 Readiness check list801_P58B Project Report 1.25New.03_Q37 Budget UPH120_2line Rev1d9_LH Q22 work book  3 2" xfId="17722"/>
    <cellStyle name="___P58 Readiness check list801_P58B Project Report 1.25New.03_Q37 Budget UPH120_2line Rev1d9_LH Q22 work book  4" xfId="17723"/>
    <cellStyle name="___P58 Readiness check list801_P58B Project Report 1.25New.03_Q37 Budget UPH120_2line Rev1d9_LH Q22 work book  4 2" xfId="17724"/>
    <cellStyle name="___P58 Readiness check list801_P58B Project Report 1.25New.03_Q37 Budget UPH120_2line Rev1d9_LH Q22 work book  5" xfId="17725"/>
    <cellStyle name="___P58 Readiness check list801_P58B Project Report 1.25New.03_Q37 Budget UPH120_2line Rev1d9_LH Q22 work book  5 2" xfId="17726"/>
    <cellStyle name="___P58 Readiness check list801_P58B Project Report 1.25New.03_Q37 Budget UPH120_2line Rev1d9_LH Q22 work book  6" xfId="17727"/>
    <cellStyle name="___P58 Readiness check list801_P58B Project Report 1.25New.03_Q37 Budget UPH120_2line Rev1d9_LH Q22 work book  6 2" xfId="17728"/>
    <cellStyle name="___P58 Readiness check list801_P58B Project Report 1.25New.03_Q37 Budget UPH120_2line Rev1d9_LH Q22 work book  7" xfId="17729"/>
    <cellStyle name="___P58 Readiness check list801_P58B Project Report 1.25New.03_Q37 Budget UPH120_2line Rev1d9_LH Q22 work book  7 2" xfId="17730"/>
    <cellStyle name="___P58 Readiness check list801_P58B Project Report 1.25New.03_Q37 Budget UPH120_2line Rev1d9_LH Q22 work book  8" xfId="17731"/>
    <cellStyle name="___P58 Readiness check list801_P58B Project Report 1.25New.03_Q37 Budget UPH120_2line Rev1d9_LH Q22 work book  8 2" xfId="17732"/>
    <cellStyle name="___P58 Readiness check list801_P58B Project Report 1.25New.03_Q37 Budget UPH120_2line Rev1d9_LH Q22 work book  9" xfId="17733"/>
    <cellStyle name="___P58 Readiness check list801_P58B Project Report 1.25New.03_Q37 Budget UPH120_2line Rev1d9_LH Q77 Readiness v1.4.8" xfId="17734"/>
    <cellStyle name="___P58 Readiness check list801_P58B Project Report 1.25New.03_Q37 Budget UPH120_2line Rev1d9_LH Q77 Readiness v1.4.8 2" xfId="17735"/>
    <cellStyle name="___P58 Readiness check list801_P58B Project Report 1.25New.03_Q37 Budget UPH120_2line Rev1d9_LH Q77 Readiness v1.4.8 2 2" xfId="17736"/>
    <cellStyle name="___P58 Readiness check list801_P58B Project Report 1.25New.03_Q37 Budget UPH120_2line Rev1d9_LH Q77 Readiness v1.4.8 3" xfId="17737"/>
    <cellStyle name="___P58 Readiness check list801_P58B Project Report 1.25New.03_Q37 Budget UPH120_2line Rev1d9_LH Q77 Readiness v1.4.8 3 2" xfId="17738"/>
    <cellStyle name="___P58 Readiness check list801_P58B Project Report 1.25New.03_Q37 Budget UPH120_2line Rev1d9_LH Q77 Readiness v1.4.8 4" xfId="17739"/>
    <cellStyle name="___P58 Readiness check list801_P58B Project Report 1.25New.03_Q37 Budget UPH120_2line Rev1d9_LH Q77 Readiness v1.4.8 4 2" xfId="17740"/>
    <cellStyle name="___P58 Readiness check list801_P58B Project Report 1.25New.03_Q37 Budget UPH120_2line Rev1d9_LH Q77 Readiness v1.4.8 5" xfId="17741"/>
    <cellStyle name="___P58 Readiness check list801_P58B Project Report 1.25New.03_Q37 Budget UPH120_2line Rev1d9_LH Q77 Readiness v1.4.8 5 2" xfId="17742"/>
    <cellStyle name="___P58 Readiness check list801_P58B Project Report 1.25New.03_Q37 Budget UPH120_2line Rev1d9_LH Q77 Readiness v1.4.8 6" xfId="17743"/>
    <cellStyle name="___P58 Readiness check list801_P58B Project Report 1.25New.03_Q37 Budget UPH120_2line Rev1d9_LH Q77 Readiness v1.4.8 6 2" xfId="17744"/>
    <cellStyle name="___P58 Readiness check list801_P58B Project Report 1.25New.03_Q37 Budget UPH120_2line Rev1d9_LH Q77 Readiness v1.4.8 7" xfId="17745"/>
    <cellStyle name="___P58 Readiness check list801_P58B Project Report 1.25New.03_Q37 Budget UPH120_2line Rev1d9_LH Q77 Readiness v1.4.8 7 2" xfId="17746"/>
    <cellStyle name="___P58 Readiness check list801_P58B Project Report 1.25New.03_Q37 Budget UPH120_2line Rev1d9_LH Q77 Readiness v1.4.8 8" xfId="17747"/>
    <cellStyle name="___P58 Readiness check list801_P58B Project Report 1.25New.03_Q37 Budget UPH120_2line Rev1d9_LH Q77 Readiness v1.4.8 8 2" xfId="17748"/>
    <cellStyle name="___P58 Readiness check list801_P58B Project Report 1.25New.03_Q37 Budget UPH120_2line Rev1d9_LH Q77 Readiness v1.4.8 9" xfId="17749"/>
    <cellStyle name="___P58 Readiness check list801_P58B Project Report 1.25New.03_Q37 Budget UPH120_2line Rev2d3" xfId="17750"/>
    <cellStyle name="___P58 Readiness check list801_P58B Project Report 1.25New.03_Q37 Budget UPH120_2line Rev2d3 2" xfId="17751"/>
    <cellStyle name="___P58 Readiness check list801_P58B Project Report 1.25New.03_Q37 Budget UPH120_2line Rev2d3 2 2" xfId="17752"/>
    <cellStyle name="___P58 Readiness check list801_P58B Project Report 1.25New.03_Q37 Budget UPH120_2line Rev2d3 3" xfId="17753"/>
    <cellStyle name="___P58 Readiness check list801_P58B Project Report 1.25New.03_Q37 Budget UPH120_2line Rev2d3 3 2" xfId="17754"/>
    <cellStyle name="___P58 Readiness check list801_P58B Project Report 1.25New.03_Q37 Budget UPH120_2line Rev2d3 4" xfId="17755"/>
    <cellStyle name="___P58 Readiness check list801_P58B Project Report 1.25New.03_Q37 Budget UPH120_2line Rev2d3 4 2" xfId="17756"/>
    <cellStyle name="___P58 Readiness check list801_P58B Project Report 1.25New.03_Q37 Budget UPH120_2line Rev2d3 5" xfId="17757"/>
    <cellStyle name="___P58 Readiness check list801_P58B Project Report 1.25New.03_Q37 Budget UPH120_2line Rev2d3 5 2" xfId="17758"/>
    <cellStyle name="___P58 Readiness check list801_P58B Project Report 1.25New.03_Q37 Budget UPH120_2line Rev2d3 6" xfId="17759"/>
    <cellStyle name="___P58 Readiness check list801_P58B Project Report 1.25New.03_Q37 Budget UPH120_2line Rev2d3 6 2" xfId="17760"/>
    <cellStyle name="___P58 Readiness check list801_P58B Project Report 1.25New.03_Q37 Budget UPH120_2line Rev2d3 7" xfId="17761"/>
    <cellStyle name="___P58 Readiness check list801_P58B Project Report 1.25New.03_Q37 Budget UPH120_2line Rev2d3 7 2" xfId="17762"/>
    <cellStyle name="___P58 Readiness check list801_P58B Project Report 1.25New.03_Q37 Budget UPH120_2line Rev2d3 8" xfId="17763"/>
    <cellStyle name="___P58 Readiness check list801_P58B Project Report 1.25New.03_Q37 Budget UPH120_2line Rev2d3 8 2" xfId="17764"/>
    <cellStyle name="___P58 Readiness check list801_P58B Project Report 1.25New.03_Q37 Budget UPH120_2line Rev2d3 9" xfId="17765"/>
    <cellStyle name="___P58 Readiness check list801_P58B Project Report 1.25New.03_Q37 Budget UPH120_2line Rev2d5" xfId="17766"/>
    <cellStyle name="___P58 Readiness check list801_P58B Project Report 1.25New.03_Q37 Budget UPH120_2line Rev2d5 2" xfId="17767"/>
    <cellStyle name="___P58 Readiness check list801_P58B Project Report 1.25New.03_Q37 Budget UPH120_2line Rev2d5 2 2" xfId="17768"/>
    <cellStyle name="___P58 Readiness check list801_P58B Project Report 1.25New.03_Q37 Budget UPH120_2line Rev2d5 3" xfId="17769"/>
    <cellStyle name="___P58 Readiness check list801_P58B Project Report 1.25New.03_Q37 Budget UPH120_2line Rev2d5 3 2" xfId="17770"/>
    <cellStyle name="___P58 Readiness check list801_P58B Project Report 1.25New.03_Q37 Budget UPH120_2line Rev2d5 4" xfId="17771"/>
    <cellStyle name="___P58 Readiness check list801_P58B Project Report 1.25New.03_Q37 Budget UPH120_2line Rev2d5 4 2" xfId="17772"/>
    <cellStyle name="___P58 Readiness check list801_P58B Project Report 1.25New.03_Q37 Budget UPH120_2line Rev2d5 5" xfId="17773"/>
    <cellStyle name="___P58 Readiness check list801_P58B Project Report 1.25New.03_Q37 Budget UPH120_2line Rev2d5 5 2" xfId="17774"/>
    <cellStyle name="___P58 Readiness check list801_P58B Project Report 1.25New.03_Q37 Budget UPH120_2line Rev2d5 6" xfId="17775"/>
    <cellStyle name="___P58 Readiness check list801_P58B Project Report 1.25New.03_Q37 Budget UPH120_2line Rev2d5 6 2" xfId="17776"/>
    <cellStyle name="___P58 Readiness check list801_P58B Project Report 1.25New.03_Q37 Budget UPH120_2line Rev2d5 7" xfId="17777"/>
    <cellStyle name="___P58 Readiness check list801_P58B Project Report 1.25New.03_Q37 Budget UPH120_2line Rev2d5 7 2" xfId="17778"/>
    <cellStyle name="___P58 Readiness check list801_P58B Project Report 1.25New.03_Q37 Budget UPH120_2line Rev2d5 8" xfId="17779"/>
    <cellStyle name="___P58 Readiness check list801_P58B Project Report 1.25New.03_Q37 Budget UPH120_2line Rev2d5 8 2" xfId="17780"/>
    <cellStyle name="___P58 Readiness check list801_P58B Project Report 1.25New.03_Q37 Budget UPH120_2line Rev2d5 9" xfId="17781"/>
    <cellStyle name="___P58 Readiness check list801_P58B Project Report 12.17" xfId="17782"/>
    <cellStyle name="___P58 Readiness check list801_P58B Project Report 12.17 2" xfId="17783"/>
    <cellStyle name="___P58 Readiness check list801_P58B Project Report 12.17 2 2" xfId="17784"/>
    <cellStyle name="___P58 Readiness check list801_P58B Project Report 12.17 3" xfId="17785"/>
    <cellStyle name="___P58 Readiness check list801_P58B Project Report 12.17 3 2" xfId="17786"/>
    <cellStyle name="___P58 Readiness check list801_P58B Project Report 12.17 4" xfId="17787"/>
    <cellStyle name="___P58 Readiness check list801_P58B Project Report 12.17 4 2" xfId="17788"/>
    <cellStyle name="___P58 Readiness check list801_P58B Project Report 12.17 5" xfId="17789"/>
    <cellStyle name="___P58 Readiness check list801_P58B Project Report 12.17 5 2" xfId="17790"/>
    <cellStyle name="___P58 Readiness check list801_P58B Project Report 12.17 6" xfId="17791"/>
    <cellStyle name="___P58 Readiness check list801_P58B Project Report 12.17 6 2" xfId="17792"/>
    <cellStyle name="___P58 Readiness check list801_P58B Project Report 12.17 7" xfId="17793"/>
    <cellStyle name="___P58 Readiness check list801_P58B Project Report 12.17 7 2" xfId="17794"/>
    <cellStyle name="___P58 Readiness check list801_P58B Project Report 12.17 8" xfId="17795"/>
    <cellStyle name="___P58 Readiness check list801_P58B Project Report 12.17 8 2" xfId="17796"/>
    <cellStyle name="___P58 Readiness check list801_P58B Project Report 12.17 9" xfId="17797"/>
    <cellStyle name="___P58 Readiness check list801_P58B Project Report 12.17_LH Q22 work book " xfId="17798"/>
    <cellStyle name="___P58 Readiness check list801_P58B Project Report 12.17_LH Q22 work book  2" xfId="17799"/>
    <cellStyle name="___P58 Readiness check list801_P58B Project Report 12.17_LH Q22 work book  2 2" xfId="17800"/>
    <cellStyle name="___P58 Readiness check list801_P58B Project Report 12.17_LH Q22 work book  3" xfId="17801"/>
    <cellStyle name="___P58 Readiness check list801_P58B Project Report 12.17_LH Q22 work book  3 2" xfId="17802"/>
    <cellStyle name="___P58 Readiness check list801_P58B Project Report 12.17_LH Q22 work book  4" xfId="17803"/>
    <cellStyle name="___P58 Readiness check list801_P58B Project Report 12.17_LH Q22 work book  4 2" xfId="17804"/>
    <cellStyle name="___P58 Readiness check list801_P58B Project Report 12.17_LH Q22 work book  5" xfId="17805"/>
    <cellStyle name="___P58 Readiness check list801_P58B Project Report 12.17_LH Q22 work book  5 2" xfId="17806"/>
    <cellStyle name="___P58 Readiness check list801_P58B Project Report 12.17_LH Q22 work book  6" xfId="17807"/>
    <cellStyle name="___P58 Readiness check list801_P58B Project Report 12.17_LH Q22 work book  6 2" xfId="17808"/>
    <cellStyle name="___P58 Readiness check list801_P58B Project Report 12.17_LH Q22 work book  7" xfId="17809"/>
    <cellStyle name="___P58 Readiness check list801_P58B Project Report 12.17_LH Q22 work book  7 2" xfId="17810"/>
    <cellStyle name="___P58 Readiness check list801_P58B Project Report 12.17_LH Q22 work book  8" xfId="17811"/>
    <cellStyle name="___P58 Readiness check list801_P58B Project Report 12.17_LH Q22 work book  8 2" xfId="17812"/>
    <cellStyle name="___P58 Readiness check list801_P58B Project Report 12.17_LH Q22 work book  9" xfId="17813"/>
    <cellStyle name="___P58 Readiness check list801_P58B Project Report 12.17_LH Q77 Readiness v1.4.8" xfId="17814"/>
    <cellStyle name="___P58 Readiness check list801_P58B Project Report 12.17_LH Q77 Readiness v1.4.8 2" xfId="17815"/>
    <cellStyle name="___P58 Readiness check list801_P58B Project Report 12.17_LH Q77 Readiness v1.4.8 2 2" xfId="17816"/>
    <cellStyle name="___P58 Readiness check list801_P58B Project Report 12.17_LH Q77 Readiness v1.4.8 3" xfId="17817"/>
    <cellStyle name="___P58 Readiness check list801_P58B Project Report 12.17_LH Q77 Readiness v1.4.8 3 2" xfId="17818"/>
    <cellStyle name="___P58 Readiness check list801_P58B Project Report 12.17_LH Q77 Readiness v1.4.8 4" xfId="17819"/>
    <cellStyle name="___P58 Readiness check list801_P58B Project Report 12.17_LH Q77 Readiness v1.4.8 4 2" xfId="17820"/>
    <cellStyle name="___P58 Readiness check list801_P58B Project Report 12.17_LH Q77 Readiness v1.4.8 5" xfId="17821"/>
    <cellStyle name="___P58 Readiness check list801_P58B Project Report 12.17_LH Q77 Readiness v1.4.8 5 2" xfId="17822"/>
    <cellStyle name="___P58 Readiness check list801_P58B Project Report 12.17_LH Q77 Readiness v1.4.8 6" xfId="17823"/>
    <cellStyle name="___P58 Readiness check list801_P58B Project Report 12.17_LH Q77 Readiness v1.4.8 6 2" xfId="17824"/>
    <cellStyle name="___P58 Readiness check list801_P58B Project Report 12.17_LH Q77 Readiness v1.4.8 7" xfId="17825"/>
    <cellStyle name="___P58 Readiness check list801_P58B Project Report 12.17_LH Q77 Readiness v1.4.8 7 2" xfId="17826"/>
    <cellStyle name="___P58 Readiness check list801_P58B Project Report 12.17_LH Q77 Readiness v1.4.8 8" xfId="17827"/>
    <cellStyle name="___P58 Readiness check list801_P58B Project Report 12.17_LH Q77 Readiness v1.4.8 8 2" xfId="17828"/>
    <cellStyle name="___P58 Readiness check list801_P58B Project Report 12.17_LH Q77 Readiness v1.4.8 9" xfId="17829"/>
    <cellStyle name="___P58 Readiness check list801_P58B Project Report 12.17_Q37 Budget UPH120_2line Rev1d9" xfId="17830"/>
    <cellStyle name="___P58 Readiness check list801_P58B Project Report 12.17_Q37 Budget UPH120_2line Rev1d9 2" xfId="17831"/>
    <cellStyle name="___P58 Readiness check list801_P58B Project Report 12.17_Q37 Budget UPH120_2line Rev1d9 2 2" xfId="17832"/>
    <cellStyle name="___P58 Readiness check list801_P58B Project Report 12.17_Q37 Budget UPH120_2line Rev1d9 3" xfId="17833"/>
    <cellStyle name="___P58 Readiness check list801_P58B Project Report 12.17_Q37 Budget UPH120_2line Rev1d9 3 2" xfId="17834"/>
    <cellStyle name="___P58 Readiness check list801_P58B Project Report 12.17_Q37 Budget UPH120_2line Rev1d9 4" xfId="17835"/>
    <cellStyle name="___P58 Readiness check list801_P58B Project Report 12.17_Q37 Budget UPH120_2line Rev1d9 4 2" xfId="17836"/>
    <cellStyle name="___P58 Readiness check list801_P58B Project Report 12.17_Q37 Budget UPH120_2line Rev1d9 5" xfId="17837"/>
    <cellStyle name="___P58 Readiness check list801_P58B Project Report 12.17_Q37 Budget UPH120_2line Rev1d9 5 2" xfId="17838"/>
    <cellStyle name="___P58 Readiness check list801_P58B Project Report 12.17_Q37 Budget UPH120_2line Rev1d9 6" xfId="17839"/>
    <cellStyle name="___P58 Readiness check list801_P58B Project Report 12.17_Q37 Budget UPH120_2line Rev1d9 6 2" xfId="17840"/>
    <cellStyle name="___P58 Readiness check list801_P58B Project Report 12.17_Q37 Budget UPH120_2line Rev1d9 7" xfId="17841"/>
    <cellStyle name="___P58 Readiness check list801_P58B Project Report 12.17_Q37 Budget UPH120_2line Rev1d9 7 2" xfId="17842"/>
    <cellStyle name="___P58 Readiness check list801_P58B Project Report 12.17_Q37 Budget UPH120_2line Rev1d9 8" xfId="17843"/>
    <cellStyle name="___P58 Readiness check list801_P58B Project Report 12.17_Q37 Budget UPH120_2line Rev1d9 8 2" xfId="17844"/>
    <cellStyle name="___P58 Readiness check list801_P58B Project Report 12.17_Q37 Budget UPH120_2line Rev1d9 9" xfId="17845"/>
    <cellStyle name="___P58 Readiness check list801_P58B Project Report 12.17_Q37 Budget UPH120_2line Rev1d9_LH Q22 work book " xfId="17846"/>
    <cellStyle name="___P58 Readiness check list801_P58B Project Report 12.17_Q37 Budget UPH120_2line Rev1d9_LH Q22 work book  2" xfId="17847"/>
    <cellStyle name="___P58 Readiness check list801_P58B Project Report 12.17_Q37 Budget UPH120_2line Rev1d9_LH Q22 work book  2 2" xfId="17848"/>
    <cellStyle name="___P58 Readiness check list801_P58B Project Report 12.17_Q37 Budget UPH120_2line Rev1d9_LH Q22 work book  3" xfId="17849"/>
    <cellStyle name="___P58 Readiness check list801_P58B Project Report 12.17_Q37 Budget UPH120_2line Rev1d9_LH Q22 work book  3 2" xfId="17850"/>
    <cellStyle name="___P58 Readiness check list801_P58B Project Report 12.17_Q37 Budget UPH120_2line Rev1d9_LH Q22 work book  4" xfId="17851"/>
    <cellStyle name="___P58 Readiness check list801_P58B Project Report 12.17_Q37 Budget UPH120_2line Rev1d9_LH Q22 work book  4 2" xfId="17852"/>
    <cellStyle name="___P58 Readiness check list801_P58B Project Report 12.17_Q37 Budget UPH120_2line Rev1d9_LH Q22 work book  5" xfId="17853"/>
    <cellStyle name="___P58 Readiness check list801_P58B Project Report 12.17_Q37 Budget UPH120_2line Rev1d9_LH Q22 work book  5 2" xfId="17854"/>
    <cellStyle name="___P58 Readiness check list801_P58B Project Report 12.17_Q37 Budget UPH120_2line Rev1d9_LH Q22 work book  6" xfId="17855"/>
    <cellStyle name="___P58 Readiness check list801_P58B Project Report 12.17_Q37 Budget UPH120_2line Rev1d9_LH Q22 work book  6 2" xfId="17856"/>
    <cellStyle name="___P58 Readiness check list801_P58B Project Report 12.17_Q37 Budget UPH120_2line Rev1d9_LH Q22 work book  7" xfId="17857"/>
    <cellStyle name="___P58 Readiness check list801_P58B Project Report 12.17_Q37 Budget UPH120_2line Rev1d9_LH Q22 work book  7 2" xfId="17858"/>
    <cellStyle name="___P58 Readiness check list801_P58B Project Report 12.17_Q37 Budget UPH120_2line Rev1d9_LH Q22 work book  8" xfId="17859"/>
    <cellStyle name="___P58 Readiness check list801_P58B Project Report 12.17_Q37 Budget UPH120_2line Rev1d9_LH Q22 work book  8 2" xfId="17860"/>
    <cellStyle name="___P58 Readiness check list801_P58B Project Report 12.17_Q37 Budget UPH120_2line Rev1d9_LH Q22 work book  9" xfId="17861"/>
    <cellStyle name="___P58 Readiness check list801_P58B Project Report 12.17_Q37 Budget UPH120_2line Rev1d9_LH Q77 Readiness v1.4.8" xfId="17862"/>
    <cellStyle name="___P58 Readiness check list801_P58B Project Report 12.17_Q37 Budget UPH120_2line Rev1d9_LH Q77 Readiness v1.4.8 2" xfId="17863"/>
    <cellStyle name="___P58 Readiness check list801_P58B Project Report 12.17_Q37 Budget UPH120_2line Rev1d9_LH Q77 Readiness v1.4.8 2 2" xfId="17864"/>
    <cellStyle name="___P58 Readiness check list801_P58B Project Report 12.17_Q37 Budget UPH120_2line Rev1d9_LH Q77 Readiness v1.4.8 3" xfId="17865"/>
    <cellStyle name="___P58 Readiness check list801_P58B Project Report 12.17_Q37 Budget UPH120_2line Rev1d9_LH Q77 Readiness v1.4.8 3 2" xfId="17866"/>
    <cellStyle name="___P58 Readiness check list801_P58B Project Report 12.17_Q37 Budget UPH120_2line Rev1d9_LH Q77 Readiness v1.4.8 4" xfId="17867"/>
    <cellStyle name="___P58 Readiness check list801_P58B Project Report 12.17_Q37 Budget UPH120_2line Rev1d9_LH Q77 Readiness v1.4.8 4 2" xfId="17868"/>
    <cellStyle name="___P58 Readiness check list801_P58B Project Report 12.17_Q37 Budget UPH120_2line Rev1d9_LH Q77 Readiness v1.4.8 5" xfId="17869"/>
    <cellStyle name="___P58 Readiness check list801_P58B Project Report 12.17_Q37 Budget UPH120_2line Rev1d9_LH Q77 Readiness v1.4.8 5 2" xfId="17870"/>
    <cellStyle name="___P58 Readiness check list801_P58B Project Report 12.17_Q37 Budget UPH120_2line Rev1d9_LH Q77 Readiness v1.4.8 6" xfId="17871"/>
    <cellStyle name="___P58 Readiness check list801_P58B Project Report 12.17_Q37 Budget UPH120_2line Rev1d9_LH Q77 Readiness v1.4.8 6 2" xfId="17872"/>
    <cellStyle name="___P58 Readiness check list801_P58B Project Report 12.17_Q37 Budget UPH120_2line Rev1d9_LH Q77 Readiness v1.4.8 7" xfId="17873"/>
    <cellStyle name="___P58 Readiness check list801_P58B Project Report 12.17_Q37 Budget UPH120_2line Rev1d9_LH Q77 Readiness v1.4.8 7 2" xfId="17874"/>
    <cellStyle name="___P58 Readiness check list801_P58B Project Report 12.17_Q37 Budget UPH120_2line Rev1d9_LH Q77 Readiness v1.4.8 8" xfId="17875"/>
    <cellStyle name="___P58 Readiness check list801_P58B Project Report 12.17_Q37 Budget UPH120_2line Rev1d9_LH Q77 Readiness v1.4.8 8 2" xfId="17876"/>
    <cellStyle name="___P58 Readiness check list801_P58B Project Report 12.17_Q37 Budget UPH120_2line Rev1d9_LH Q77 Readiness v1.4.8 9" xfId="17877"/>
    <cellStyle name="___P58 Readiness check list801_P58B Project Report 12.17_Q37 Budget UPH120_2line Rev2d3" xfId="17878"/>
    <cellStyle name="___P58 Readiness check list801_P58B Project Report 12.17_Q37 Budget UPH120_2line Rev2d3 2" xfId="17879"/>
    <cellStyle name="___P58 Readiness check list801_P58B Project Report 12.17_Q37 Budget UPH120_2line Rev2d3 2 2" xfId="17880"/>
    <cellStyle name="___P58 Readiness check list801_P58B Project Report 12.17_Q37 Budget UPH120_2line Rev2d3 3" xfId="17881"/>
    <cellStyle name="___P58 Readiness check list801_P58B Project Report 12.17_Q37 Budget UPH120_2line Rev2d3 3 2" xfId="17882"/>
    <cellStyle name="___P58 Readiness check list801_P58B Project Report 12.17_Q37 Budget UPH120_2line Rev2d3 4" xfId="17883"/>
    <cellStyle name="___P58 Readiness check list801_P58B Project Report 12.17_Q37 Budget UPH120_2line Rev2d3 4 2" xfId="17884"/>
    <cellStyle name="___P58 Readiness check list801_P58B Project Report 12.17_Q37 Budget UPH120_2line Rev2d3 5" xfId="17885"/>
    <cellStyle name="___P58 Readiness check list801_P58B Project Report 12.17_Q37 Budget UPH120_2line Rev2d3 5 2" xfId="17886"/>
    <cellStyle name="___P58 Readiness check list801_P58B Project Report 12.17_Q37 Budget UPH120_2line Rev2d3 6" xfId="17887"/>
    <cellStyle name="___P58 Readiness check list801_P58B Project Report 12.17_Q37 Budget UPH120_2line Rev2d3 6 2" xfId="17888"/>
    <cellStyle name="___P58 Readiness check list801_P58B Project Report 12.17_Q37 Budget UPH120_2line Rev2d3 7" xfId="17889"/>
    <cellStyle name="___P58 Readiness check list801_P58B Project Report 12.17_Q37 Budget UPH120_2line Rev2d3 7 2" xfId="17890"/>
    <cellStyle name="___P58 Readiness check list801_P58B Project Report 12.17_Q37 Budget UPH120_2line Rev2d3 8" xfId="17891"/>
    <cellStyle name="___P58 Readiness check list801_P58B Project Report 12.17_Q37 Budget UPH120_2line Rev2d3 8 2" xfId="17892"/>
    <cellStyle name="___P58 Readiness check list801_P58B Project Report 12.17_Q37 Budget UPH120_2line Rev2d3 9" xfId="17893"/>
    <cellStyle name="___P58 Readiness check list801_P58B Project Report 12.17_Q37 Budget UPH120_2line Rev2d5" xfId="17894"/>
    <cellStyle name="___P58 Readiness check list801_P58B Project Report 12.17_Q37 Budget UPH120_2line Rev2d5 2" xfId="17895"/>
    <cellStyle name="___P58 Readiness check list801_P58B Project Report 12.17_Q37 Budget UPH120_2line Rev2d5 2 2" xfId="17896"/>
    <cellStyle name="___P58 Readiness check list801_P58B Project Report 12.17_Q37 Budget UPH120_2line Rev2d5 3" xfId="17897"/>
    <cellStyle name="___P58 Readiness check list801_P58B Project Report 12.17_Q37 Budget UPH120_2line Rev2d5 3 2" xfId="17898"/>
    <cellStyle name="___P58 Readiness check list801_P58B Project Report 12.17_Q37 Budget UPH120_2line Rev2d5 4" xfId="17899"/>
    <cellStyle name="___P58 Readiness check list801_P58B Project Report 12.17_Q37 Budget UPH120_2line Rev2d5 4 2" xfId="17900"/>
    <cellStyle name="___P58 Readiness check list801_P58B Project Report 12.17_Q37 Budget UPH120_2line Rev2d5 5" xfId="17901"/>
    <cellStyle name="___P58 Readiness check list801_P58B Project Report 12.17_Q37 Budget UPH120_2line Rev2d5 5 2" xfId="17902"/>
    <cellStyle name="___P58 Readiness check list801_P58B Project Report 12.17_Q37 Budget UPH120_2line Rev2d5 6" xfId="17903"/>
    <cellStyle name="___P58 Readiness check list801_P58B Project Report 12.17_Q37 Budget UPH120_2line Rev2d5 6 2" xfId="17904"/>
    <cellStyle name="___P58 Readiness check list801_P58B Project Report 12.17_Q37 Budget UPH120_2line Rev2d5 7" xfId="17905"/>
    <cellStyle name="___P58 Readiness check list801_P58B Project Report 12.17_Q37 Budget UPH120_2line Rev2d5 7 2" xfId="17906"/>
    <cellStyle name="___P58 Readiness check list801_P58B Project Report 12.17_Q37 Budget UPH120_2line Rev2d5 8" xfId="17907"/>
    <cellStyle name="___P58 Readiness check list801_P58B Project Report 12.17_Q37 Budget UPH120_2line Rev2d5 8 2" xfId="17908"/>
    <cellStyle name="___P58 Readiness check list801_P58B Project Report 12.17_Q37 Budget UPH120_2line Rev2d5 9" xfId="17909"/>
    <cellStyle name="___P58 Readiness check list801_P58B_UPH50Equipmentnewline" xfId="17910"/>
    <cellStyle name="___P58 Readiness check list801_P58B_UPH50Equipmentnewline 2" xfId="17911"/>
    <cellStyle name="___P58 Readiness check list801_P58B_UPH50Equipmentnewline 2 2" xfId="17912"/>
    <cellStyle name="___P58 Readiness check list801_P58B_UPH50Equipmentnewline 3" xfId="17913"/>
    <cellStyle name="___P58 Readiness check list801_P58B_UPH50Equipmentnewline 3 2" xfId="17914"/>
    <cellStyle name="___P58 Readiness check list801_P58B_UPH50Equipmentnewline 4" xfId="17915"/>
    <cellStyle name="___P58 Readiness check list801_P58B_UPH50Equipmentnewline 4 2" xfId="17916"/>
    <cellStyle name="___P58 Readiness check list801_P58B_UPH50Equipmentnewline 5" xfId="17917"/>
    <cellStyle name="___P58 Readiness check list801_P58B_UPH50Equipmentnewline 5 2" xfId="17918"/>
    <cellStyle name="___P58 Readiness check list801_P58B_UPH50Equipmentnewline 6" xfId="17919"/>
    <cellStyle name="___P58 Readiness check list801_P58B_UPH50Equipmentnewline 6 2" xfId="17920"/>
    <cellStyle name="___P58 Readiness check list801_P58B_UPH50Equipmentnewline 7" xfId="17921"/>
    <cellStyle name="___P58 Readiness check list801_P58B_UPH50Equipmentnewline 7 2" xfId="17922"/>
    <cellStyle name="___P58 Readiness check list801_P58B_UPH50Equipmentnewline 8" xfId="17923"/>
    <cellStyle name="___P58 Readiness check list801_P58B_UPH50Equipmentnewline 8 2" xfId="17924"/>
    <cellStyle name="___P58 Readiness check list801_P58B_UPH50Equipmentnewline 9" xfId="17925"/>
    <cellStyle name="___P58 Readiness check list801_P58B_UPH50Equipmentnewline_LH Q22 work book " xfId="17926"/>
    <cellStyle name="___P58 Readiness check list801_P58B_UPH50Equipmentnewline_LH Q22 work book  2" xfId="17927"/>
    <cellStyle name="___P58 Readiness check list801_P58B_UPH50Equipmentnewline_LH Q22 work book  2 2" xfId="17928"/>
    <cellStyle name="___P58 Readiness check list801_P58B_UPH50Equipmentnewline_LH Q22 work book  3" xfId="17929"/>
    <cellStyle name="___P58 Readiness check list801_P58B_UPH50Equipmentnewline_LH Q22 work book  3 2" xfId="17930"/>
    <cellStyle name="___P58 Readiness check list801_P58B_UPH50Equipmentnewline_LH Q22 work book  4" xfId="17931"/>
    <cellStyle name="___P58 Readiness check list801_P58B_UPH50Equipmentnewline_LH Q22 work book  4 2" xfId="17932"/>
    <cellStyle name="___P58 Readiness check list801_P58B_UPH50Equipmentnewline_LH Q22 work book  5" xfId="17933"/>
    <cellStyle name="___P58 Readiness check list801_P58B_UPH50Equipmentnewline_LH Q22 work book  5 2" xfId="17934"/>
    <cellStyle name="___P58 Readiness check list801_P58B_UPH50Equipmentnewline_LH Q22 work book  6" xfId="17935"/>
    <cellStyle name="___P58 Readiness check list801_P58B_UPH50Equipmentnewline_LH Q22 work book  6 2" xfId="17936"/>
    <cellStyle name="___P58 Readiness check list801_P58B_UPH50Equipmentnewline_LH Q22 work book  7" xfId="17937"/>
    <cellStyle name="___P58 Readiness check list801_P58B_UPH50Equipmentnewline_LH Q22 work book  7 2" xfId="17938"/>
    <cellStyle name="___P58 Readiness check list801_P58B_UPH50Equipmentnewline_LH Q22 work book  8" xfId="17939"/>
    <cellStyle name="___P58 Readiness check list801_P58B_UPH50Equipmentnewline_LH Q22 work book  8 2" xfId="17940"/>
    <cellStyle name="___P58 Readiness check list801_P58B_UPH50Equipmentnewline_LH Q22 work book  9" xfId="17941"/>
    <cellStyle name="___P58 Readiness check list801_P58B_UPH50Equipmentnewline_LH Q77 Readiness v1.4.8" xfId="17942"/>
    <cellStyle name="___P58 Readiness check list801_P58B_UPH50Equipmentnewline_LH Q77 Readiness v1.4.8 2" xfId="17943"/>
    <cellStyle name="___P58 Readiness check list801_P58B_UPH50Equipmentnewline_LH Q77 Readiness v1.4.8 2 2" xfId="17944"/>
    <cellStyle name="___P58 Readiness check list801_P58B_UPH50Equipmentnewline_LH Q77 Readiness v1.4.8 3" xfId="17945"/>
    <cellStyle name="___P58 Readiness check list801_P58B_UPH50Equipmentnewline_LH Q77 Readiness v1.4.8 3 2" xfId="17946"/>
    <cellStyle name="___P58 Readiness check list801_P58B_UPH50Equipmentnewline_LH Q77 Readiness v1.4.8 4" xfId="17947"/>
    <cellStyle name="___P58 Readiness check list801_P58B_UPH50Equipmentnewline_LH Q77 Readiness v1.4.8 4 2" xfId="17948"/>
    <cellStyle name="___P58 Readiness check list801_P58B_UPH50Equipmentnewline_LH Q77 Readiness v1.4.8 5" xfId="17949"/>
    <cellStyle name="___P58 Readiness check list801_P58B_UPH50Equipmentnewline_LH Q77 Readiness v1.4.8 5 2" xfId="17950"/>
    <cellStyle name="___P58 Readiness check list801_P58B_UPH50Equipmentnewline_LH Q77 Readiness v1.4.8 6" xfId="17951"/>
    <cellStyle name="___P58 Readiness check list801_P58B_UPH50Equipmentnewline_LH Q77 Readiness v1.4.8 6 2" xfId="17952"/>
    <cellStyle name="___P58 Readiness check list801_P58B_UPH50Equipmentnewline_LH Q77 Readiness v1.4.8 7" xfId="17953"/>
    <cellStyle name="___P58 Readiness check list801_P58B_UPH50Equipmentnewline_LH Q77 Readiness v1.4.8 7 2" xfId="17954"/>
    <cellStyle name="___P58 Readiness check list801_P58B_UPH50Equipmentnewline_LH Q77 Readiness v1.4.8 8" xfId="17955"/>
    <cellStyle name="___P58 Readiness check list801_P58B_UPH50Equipmentnewline_LH Q77 Readiness v1.4.8 8 2" xfId="17956"/>
    <cellStyle name="___P58 Readiness check list801_P58B_UPH50Equipmentnewline_LH Q77 Readiness v1.4.8 9" xfId="17957"/>
    <cellStyle name="___P58 Readiness check list801_P58B_UPH50Equipmentnewline_Q37 Budget UPH120_2line Rev1d9" xfId="17958"/>
    <cellStyle name="___P58 Readiness check list801_P58B_UPH50Equipmentnewline_Q37 Budget UPH120_2line Rev1d9 2" xfId="17959"/>
    <cellStyle name="___P58 Readiness check list801_P58B_UPH50Equipmentnewline_Q37 Budget UPH120_2line Rev1d9 2 2" xfId="17960"/>
    <cellStyle name="___P58 Readiness check list801_P58B_UPH50Equipmentnewline_Q37 Budget UPH120_2line Rev1d9 3" xfId="17961"/>
    <cellStyle name="___P58 Readiness check list801_P58B_UPH50Equipmentnewline_Q37 Budget UPH120_2line Rev1d9 3 2" xfId="17962"/>
    <cellStyle name="___P58 Readiness check list801_P58B_UPH50Equipmentnewline_Q37 Budget UPH120_2line Rev1d9 4" xfId="17963"/>
    <cellStyle name="___P58 Readiness check list801_P58B_UPH50Equipmentnewline_Q37 Budget UPH120_2line Rev1d9 4 2" xfId="17964"/>
    <cellStyle name="___P58 Readiness check list801_P58B_UPH50Equipmentnewline_Q37 Budget UPH120_2line Rev1d9 5" xfId="17965"/>
    <cellStyle name="___P58 Readiness check list801_P58B_UPH50Equipmentnewline_Q37 Budget UPH120_2line Rev1d9 5 2" xfId="17966"/>
    <cellStyle name="___P58 Readiness check list801_P58B_UPH50Equipmentnewline_Q37 Budget UPH120_2line Rev1d9 6" xfId="17967"/>
    <cellStyle name="___P58 Readiness check list801_P58B_UPH50Equipmentnewline_Q37 Budget UPH120_2line Rev1d9 6 2" xfId="17968"/>
    <cellStyle name="___P58 Readiness check list801_P58B_UPH50Equipmentnewline_Q37 Budget UPH120_2line Rev1d9 7" xfId="17969"/>
    <cellStyle name="___P58 Readiness check list801_P58B_UPH50Equipmentnewline_Q37 Budget UPH120_2line Rev1d9 7 2" xfId="17970"/>
    <cellStyle name="___P58 Readiness check list801_P58B_UPH50Equipmentnewline_Q37 Budget UPH120_2line Rev1d9 8" xfId="17971"/>
    <cellStyle name="___P58 Readiness check list801_P58B_UPH50Equipmentnewline_Q37 Budget UPH120_2line Rev1d9 8 2" xfId="17972"/>
    <cellStyle name="___P58 Readiness check list801_P58B_UPH50Equipmentnewline_Q37 Budget UPH120_2line Rev1d9 9" xfId="17973"/>
    <cellStyle name="___P58 Readiness check list801_P58B_UPH50Equipmentnewline_Q37 Budget UPH120_2line Rev1d9_LH Q22 work book " xfId="17974"/>
    <cellStyle name="___P58 Readiness check list801_P58B_UPH50Equipmentnewline_Q37 Budget UPH120_2line Rev1d9_LH Q22 work book  2" xfId="17975"/>
    <cellStyle name="___P58 Readiness check list801_P58B_UPH50Equipmentnewline_Q37 Budget UPH120_2line Rev1d9_LH Q22 work book  2 2" xfId="17976"/>
    <cellStyle name="___P58 Readiness check list801_P58B_UPH50Equipmentnewline_Q37 Budget UPH120_2line Rev1d9_LH Q22 work book  3" xfId="17977"/>
    <cellStyle name="___P58 Readiness check list801_P58B_UPH50Equipmentnewline_Q37 Budget UPH120_2line Rev1d9_LH Q22 work book  3 2" xfId="17978"/>
    <cellStyle name="___P58 Readiness check list801_P58B_UPH50Equipmentnewline_Q37 Budget UPH120_2line Rev1d9_LH Q22 work book  4" xfId="17979"/>
    <cellStyle name="___P58 Readiness check list801_P58B_UPH50Equipmentnewline_Q37 Budget UPH120_2line Rev1d9_LH Q22 work book  4 2" xfId="17980"/>
    <cellStyle name="___P58 Readiness check list801_P58B_UPH50Equipmentnewline_Q37 Budget UPH120_2line Rev1d9_LH Q22 work book  5" xfId="17981"/>
    <cellStyle name="___P58 Readiness check list801_P58B_UPH50Equipmentnewline_Q37 Budget UPH120_2line Rev1d9_LH Q22 work book  5 2" xfId="17982"/>
    <cellStyle name="___P58 Readiness check list801_P58B_UPH50Equipmentnewline_Q37 Budget UPH120_2line Rev1d9_LH Q22 work book  6" xfId="17983"/>
    <cellStyle name="___P58 Readiness check list801_P58B_UPH50Equipmentnewline_Q37 Budget UPH120_2line Rev1d9_LH Q22 work book  6 2" xfId="17984"/>
    <cellStyle name="___P58 Readiness check list801_P58B_UPH50Equipmentnewline_Q37 Budget UPH120_2line Rev1d9_LH Q22 work book  7" xfId="17985"/>
    <cellStyle name="___P58 Readiness check list801_P58B_UPH50Equipmentnewline_Q37 Budget UPH120_2line Rev1d9_LH Q22 work book  7 2" xfId="17986"/>
    <cellStyle name="___P58 Readiness check list801_P58B_UPH50Equipmentnewline_Q37 Budget UPH120_2line Rev1d9_LH Q22 work book  8" xfId="17987"/>
    <cellStyle name="___P58 Readiness check list801_P58B_UPH50Equipmentnewline_Q37 Budget UPH120_2line Rev1d9_LH Q22 work book  8 2" xfId="17988"/>
    <cellStyle name="___P58 Readiness check list801_P58B_UPH50Equipmentnewline_Q37 Budget UPH120_2line Rev1d9_LH Q22 work book  9" xfId="17989"/>
    <cellStyle name="___P58 Readiness check list801_P58B_UPH50Equipmentnewline_Q37 Budget UPH120_2line Rev1d9_LH Q77 Readiness v1.4.8" xfId="17990"/>
    <cellStyle name="___P58 Readiness check list801_P58B_UPH50Equipmentnewline_Q37 Budget UPH120_2line Rev1d9_LH Q77 Readiness v1.4.8 2" xfId="17991"/>
    <cellStyle name="___P58 Readiness check list801_P58B_UPH50Equipmentnewline_Q37 Budget UPH120_2line Rev1d9_LH Q77 Readiness v1.4.8 2 2" xfId="17992"/>
    <cellStyle name="___P58 Readiness check list801_P58B_UPH50Equipmentnewline_Q37 Budget UPH120_2line Rev1d9_LH Q77 Readiness v1.4.8 3" xfId="17993"/>
    <cellStyle name="___P58 Readiness check list801_P58B_UPH50Equipmentnewline_Q37 Budget UPH120_2line Rev1d9_LH Q77 Readiness v1.4.8 3 2" xfId="17994"/>
    <cellStyle name="___P58 Readiness check list801_P58B_UPH50Equipmentnewline_Q37 Budget UPH120_2line Rev1d9_LH Q77 Readiness v1.4.8 4" xfId="17995"/>
    <cellStyle name="___P58 Readiness check list801_P58B_UPH50Equipmentnewline_Q37 Budget UPH120_2line Rev1d9_LH Q77 Readiness v1.4.8 4 2" xfId="17996"/>
    <cellStyle name="___P58 Readiness check list801_P58B_UPH50Equipmentnewline_Q37 Budget UPH120_2line Rev1d9_LH Q77 Readiness v1.4.8 5" xfId="17997"/>
    <cellStyle name="___P58 Readiness check list801_P58B_UPH50Equipmentnewline_Q37 Budget UPH120_2line Rev1d9_LH Q77 Readiness v1.4.8 5 2" xfId="17998"/>
    <cellStyle name="___P58 Readiness check list801_P58B_UPH50Equipmentnewline_Q37 Budget UPH120_2line Rev1d9_LH Q77 Readiness v1.4.8 6" xfId="17999"/>
    <cellStyle name="___P58 Readiness check list801_P58B_UPH50Equipmentnewline_Q37 Budget UPH120_2line Rev1d9_LH Q77 Readiness v1.4.8 6 2" xfId="18000"/>
    <cellStyle name="___P58 Readiness check list801_P58B_UPH50Equipmentnewline_Q37 Budget UPH120_2line Rev1d9_LH Q77 Readiness v1.4.8 7" xfId="18001"/>
    <cellStyle name="___P58 Readiness check list801_P58B_UPH50Equipmentnewline_Q37 Budget UPH120_2line Rev1d9_LH Q77 Readiness v1.4.8 7 2" xfId="18002"/>
    <cellStyle name="___P58 Readiness check list801_P58B_UPH50Equipmentnewline_Q37 Budget UPH120_2line Rev1d9_LH Q77 Readiness v1.4.8 8" xfId="18003"/>
    <cellStyle name="___P58 Readiness check list801_P58B_UPH50Equipmentnewline_Q37 Budget UPH120_2line Rev1d9_LH Q77 Readiness v1.4.8 8 2" xfId="18004"/>
    <cellStyle name="___P58 Readiness check list801_P58B_UPH50Equipmentnewline_Q37 Budget UPH120_2line Rev1d9_LH Q77 Readiness v1.4.8 9" xfId="18005"/>
    <cellStyle name="___P58 Readiness check list801_P58B_UPH50Equipmentnewline_Q37 Budget UPH120_2line Rev2d3" xfId="18006"/>
    <cellStyle name="___P58 Readiness check list801_P58B_UPH50Equipmentnewline_Q37 Budget UPH120_2line Rev2d3 2" xfId="18007"/>
    <cellStyle name="___P58 Readiness check list801_P58B_UPH50Equipmentnewline_Q37 Budget UPH120_2line Rev2d3 2 2" xfId="18008"/>
    <cellStyle name="___P58 Readiness check list801_P58B_UPH50Equipmentnewline_Q37 Budget UPH120_2line Rev2d3 3" xfId="18009"/>
    <cellStyle name="___P58 Readiness check list801_P58B_UPH50Equipmentnewline_Q37 Budget UPH120_2line Rev2d3 3 2" xfId="18010"/>
    <cellStyle name="___P58 Readiness check list801_P58B_UPH50Equipmentnewline_Q37 Budget UPH120_2line Rev2d3 4" xfId="18011"/>
    <cellStyle name="___P58 Readiness check list801_P58B_UPH50Equipmentnewline_Q37 Budget UPH120_2line Rev2d3 4 2" xfId="18012"/>
    <cellStyle name="___P58 Readiness check list801_P58B_UPH50Equipmentnewline_Q37 Budget UPH120_2line Rev2d3 5" xfId="18013"/>
    <cellStyle name="___P58 Readiness check list801_P58B_UPH50Equipmentnewline_Q37 Budget UPH120_2line Rev2d3 5 2" xfId="18014"/>
    <cellStyle name="___P58 Readiness check list801_P58B_UPH50Equipmentnewline_Q37 Budget UPH120_2line Rev2d3 6" xfId="18015"/>
    <cellStyle name="___P58 Readiness check list801_P58B_UPH50Equipmentnewline_Q37 Budget UPH120_2line Rev2d3 6 2" xfId="18016"/>
    <cellStyle name="___P58 Readiness check list801_P58B_UPH50Equipmentnewline_Q37 Budget UPH120_2line Rev2d3 7" xfId="18017"/>
    <cellStyle name="___P58 Readiness check list801_P58B_UPH50Equipmentnewline_Q37 Budget UPH120_2line Rev2d3 7 2" xfId="18018"/>
    <cellStyle name="___P58 Readiness check list801_P58B_UPH50Equipmentnewline_Q37 Budget UPH120_2line Rev2d3 8" xfId="18019"/>
    <cellStyle name="___P58 Readiness check list801_P58B_UPH50Equipmentnewline_Q37 Budget UPH120_2line Rev2d3 8 2" xfId="18020"/>
    <cellStyle name="___P58 Readiness check list801_P58B_UPH50Equipmentnewline_Q37 Budget UPH120_2line Rev2d3 9" xfId="18021"/>
    <cellStyle name="___P58 Readiness check list801_P58B_UPH50Equipmentnewline_Q37 Budget UPH120_2line Rev2d5" xfId="18022"/>
    <cellStyle name="___P58 Readiness check list801_P58B_UPH50Equipmentnewline_Q37 Budget UPH120_2line Rev2d5 2" xfId="18023"/>
    <cellStyle name="___P58 Readiness check list801_P58B_UPH50Equipmentnewline_Q37 Budget UPH120_2line Rev2d5 2 2" xfId="18024"/>
    <cellStyle name="___P58 Readiness check list801_P58B_UPH50Equipmentnewline_Q37 Budget UPH120_2line Rev2d5 3" xfId="18025"/>
    <cellStyle name="___P58 Readiness check list801_P58B_UPH50Equipmentnewline_Q37 Budget UPH120_2line Rev2d5 3 2" xfId="18026"/>
    <cellStyle name="___P58 Readiness check list801_P58B_UPH50Equipmentnewline_Q37 Budget UPH120_2line Rev2d5 4" xfId="18027"/>
    <cellStyle name="___P58 Readiness check list801_P58B_UPH50Equipmentnewline_Q37 Budget UPH120_2line Rev2d5 4 2" xfId="18028"/>
    <cellStyle name="___P58 Readiness check list801_P58B_UPH50Equipmentnewline_Q37 Budget UPH120_2line Rev2d5 5" xfId="18029"/>
    <cellStyle name="___P58 Readiness check list801_P58B_UPH50Equipmentnewline_Q37 Budget UPH120_2line Rev2d5 5 2" xfId="18030"/>
    <cellStyle name="___P58 Readiness check list801_P58B_UPH50Equipmentnewline_Q37 Budget UPH120_2line Rev2d5 6" xfId="18031"/>
    <cellStyle name="___P58 Readiness check list801_P58B_UPH50Equipmentnewline_Q37 Budget UPH120_2line Rev2d5 6 2" xfId="18032"/>
    <cellStyle name="___P58 Readiness check list801_P58B_UPH50Equipmentnewline_Q37 Budget UPH120_2line Rev2d5 7" xfId="18033"/>
    <cellStyle name="___P58 Readiness check list801_P58B_UPH50Equipmentnewline_Q37 Budget UPH120_2line Rev2d5 7 2" xfId="18034"/>
    <cellStyle name="___P58 Readiness check list801_P58B_UPH50Equipmentnewline_Q37 Budget UPH120_2line Rev2d5 8" xfId="18035"/>
    <cellStyle name="___P58 Readiness check list801_P58B_UPH50Equipmentnewline_Q37 Budget UPH120_2line Rev2d5 8 2" xfId="18036"/>
    <cellStyle name="___P58 Readiness check list801_P58B_UPH50Equipmentnewline_Q37 Budget UPH120_2line Rev2d5 9" xfId="18037"/>
    <cellStyle name="___P58 Readiness check list801_Q37 Budget UPH120_2line Rev1d9" xfId="18038"/>
    <cellStyle name="___P58 Readiness check list801_Q37 Budget UPH120_2line Rev1d9 2" xfId="18039"/>
    <cellStyle name="___P58 Readiness check list801_Q37 Budget UPH120_2line Rev1d9 2 2" xfId="18040"/>
    <cellStyle name="___P58 Readiness check list801_Q37 Budget UPH120_2line Rev1d9 3" xfId="18041"/>
    <cellStyle name="___P58 Readiness check list801_Q37 Budget UPH120_2line Rev1d9 3 2" xfId="18042"/>
    <cellStyle name="___P58 Readiness check list801_Q37 Budget UPH120_2line Rev1d9 4" xfId="18043"/>
    <cellStyle name="___P58 Readiness check list801_Q37 Budget UPH120_2line Rev1d9 4 2" xfId="18044"/>
    <cellStyle name="___P58 Readiness check list801_Q37 Budget UPH120_2line Rev1d9 5" xfId="18045"/>
    <cellStyle name="___P58 Readiness check list801_Q37 Budget UPH120_2line Rev1d9 5 2" xfId="18046"/>
    <cellStyle name="___P58 Readiness check list801_Q37 Budget UPH120_2line Rev1d9 6" xfId="18047"/>
    <cellStyle name="___P58 Readiness check list801_Q37 Budget UPH120_2line Rev1d9 6 2" xfId="18048"/>
    <cellStyle name="___P58 Readiness check list801_Q37 Budget UPH120_2line Rev1d9 7" xfId="18049"/>
    <cellStyle name="___P58 Readiness check list801_Q37 Budget UPH120_2line Rev1d9 7 2" xfId="18050"/>
    <cellStyle name="___P58 Readiness check list801_Q37 Budget UPH120_2line Rev1d9 8" xfId="18051"/>
    <cellStyle name="___P58 Readiness check list801_Q37 Budget UPH120_2line Rev1d9 8 2" xfId="18052"/>
    <cellStyle name="___P58 Readiness check list801_Q37 Budget UPH120_2line Rev1d9 9" xfId="18053"/>
    <cellStyle name="___P58 Readiness check list801_Q37 Budget UPH120_2line Rev1d9_LH Q22 work book " xfId="18054"/>
    <cellStyle name="___P58 Readiness check list801_Q37 Budget UPH120_2line Rev1d9_LH Q22 work book  2" xfId="18055"/>
    <cellStyle name="___P58 Readiness check list801_Q37 Budget UPH120_2line Rev1d9_LH Q22 work book  2 2" xfId="18056"/>
    <cellStyle name="___P58 Readiness check list801_Q37 Budget UPH120_2line Rev1d9_LH Q22 work book  3" xfId="18057"/>
    <cellStyle name="___P58 Readiness check list801_Q37 Budget UPH120_2line Rev1d9_LH Q22 work book  3 2" xfId="18058"/>
    <cellStyle name="___P58 Readiness check list801_Q37 Budget UPH120_2line Rev1d9_LH Q22 work book  4" xfId="18059"/>
    <cellStyle name="___P58 Readiness check list801_Q37 Budget UPH120_2line Rev1d9_LH Q22 work book  4 2" xfId="18060"/>
    <cellStyle name="___P58 Readiness check list801_Q37 Budget UPH120_2line Rev1d9_LH Q22 work book  5" xfId="18061"/>
    <cellStyle name="___P58 Readiness check list801_Q37 Budget UPH120_2line Rev1d9_LH Q22 work book  5 2" xfId="18062"/>
    <cellStyle name="___P58 Readiness check list801_Q37 Budget UPH120_2line Rev1d9_LH Q22 work book  6" xfId="18063"/>
    <cellStyle name="___P58 Readiness check list801_Q37 Budget UPH120_2line Rev1d9_LH Q22 work book  6 2" xfId="18064"/>
    <cellStyle name="___P58 Readiness check list801_Q37 Budget UPH120_2line Rev1d9_LH Q22 work book  7" xfId="18065"/>
    <cellStyle name="___P58 Readiness check list801_Q37 Budget UPH120_2line Rev1d9_LH Q22 work book  7 2" xfId="18066"/>
    <cellStyle name="___P58 Readiness check list801_Q37 Budget UPH120_2line Rev1d9_LH Q22 work book  8" xfId="18067"/>
    <cellStyle name="___P58 Readiness check list801_Q37 Budget UPH120_2line Rev1d9_LH Q22 work book  8 2" xfId="18068"/>
    <cellStyle name="___P58 Readiness check list801_Q37 Budget UPH120_2line Rev1d9_LH Q22 work book  9" xfId="18069"/>
    <cellStyle name="___P58 Readiness check list801_Q37 Budget UPH120_2line Rev1d9_LH Q77 Readiness v1.4.8" xfId="18070"/>
    <cellStyle name="___P58 Readiness check list801_Q37 Budget UPH120_2line Rev1d9_LH Q77 Readiness v1.4.8 2" xfId="18071"/>
    <cellStyle name="___P58 Readiness check list801_Q37 Budget UPH120_2line Rev1d9_LH Q77 Readiness v1.4.8 2 2" xfId="18072"/>
    <cellStyle name="___P58 Readiness check list801_Q37 Budget UPH120_2line Rev1d9_LH Q77 Readiness v1.4.8 3" xfId="18073"/>
    <cellStyle name="___P58 Readiness check list801_Q37 Budget UPH120_2line Rev1d9_LH Q77 Readiness v1.4.8 3 2" xfId="18074"/>
    <cellStyle name="___P58 Readiness check list801_Q37 Budget UPH120_2line Rev1d9_LH Q77 Readiness v1.4.8 4" xfId="18075"/>
    <cellStyle name="___P58 Readiness check list801_Q37 Budget UPH120_2line Rev1d9_LH Q77 Readiness v1.4.8 4 2" xfId="18076"/>
    <cellStyle name="___P58 Readiness check list801_Q37 Budget UPH120_2line Rev1d9_LH Q77 Readiness v1.4.8 5" xfId="18077"/>
    <cellStyle name="___P58 Readiness check list801_Q37 Budget UPH120_2line Rev1d9_LH Q77 Readiness v1.4.8 5 2" xfId="18078"/>
    <cellStyle name="___P58 Readiness check list801_Q37 Budget UPH120_2line Rev1d9_LH Q77 Readiness v1.4.8 6" xfId="18079"/>
    <cellStyle name="___P58 Readiness check list801_Q37 Budget UPH120_2line Rev1d9_LH Q77 Readiness v1.4.8 6 2" xfId="18080"/>
    <cellStyle name="___P58 Readiness check list801_Q37 Budget UPH120_2line Rev1d9_LH Q77 Readiness v1.4.8 7" xfId="18081"/>
    <cellStyle name="___P58 Readiness check list801_Q37 Budget UPH120_2line Rev1d9_LH Q77 Readiness v1.4.8 7 2" xfId="18082"/>
    <cellStyle name="___P58 Readiness check list801_Q37 Budget UPH120_2line Rev1d9_LH Q77 Readiness v1.4.8 8" xfId="18083"/>
    <cellStyle name="___P58 Readiness check list801_Q37 Budget UPH120_2line Rev1d9_LH Q77 Readiness v1.4.8 8 2" xfId="18084"/>
    <cellStyle name="___P58 Readiness check list801_Q37 Budget UPH120_2line Rev1d9_LH Q77 Readiness v1.4.8 9" xfId="18085"/>
    <cellStyle name="___P58 Readiness check list801_Q37 Budget UPH120_2line Rev2d3" xfId="18086"/>
    <cellStyle name="___P58 Readiness check list801_Q37 Budget UPH120_2line Rev2d3 2" xfId="18087"/>
    <cellStyle name="___P58 Readiness check list801_Q37 Budget UPH120_2line Rev2d3 2 2" xfId="18088"/>
    <cellStyle name="___P58 Readiness check list801_Q37 Budget UPH120_2line Rev2d3 3" xfId="18089"/>
    <cellStyle name="___P58 Readiness check list801_Q37 Budget UPH120_2line Rev2d3 3 2" xfId="18090"/>
    <cellStyle name="___P58 Readiness check list801_Q37 Budget UPH120_2line Rev2d3 4" xfId="18091"/>
    <cellStyle name="___P58 Readiness check list801_Q37 Budget UPH120_2line Rev2d3 4 2" xfId="18092"/>
    <cellStyle name="___P58 Readiness check list801_Q37 Budget UPH120_2line Rev2d3 5" xfId="18093"/>
    <cellStyle name="___P58 Readiness check list801_Q37 Budget UPH120_2line Rev2d3 5 2" xfId="18094"/>
    <cellStyle name="___P58 Readiness check list801_Q37 Budget UPH120_2line Rev2d3 6" xfId="18095"/>
    <cellStyle name="___P58 Readiness check list801_Q37 Budget UPH120_2line Rev2d3 6 2" xfId="18096"/>
    <cellStyle name="___P58 Readiness check list801_Q37 Budget UPH120_2line Rev2d3 7" xfId="18097"/>
    <cellStyle name="___P58 Readiness check list801_Q37 Budget UPH120_2line Rev2d3 7 2" xfId="18098"/>
    <cellStyle name="___P58 Readiness check list801_Q37 Budget UPH120_2line Rev2d3 8" xfId="18099"/>
    <cellStyle name="___P58 Readiness check list801_Q37 Budget UPH120_2line Rev2d3 8 2" xfId="18100"/>
    <cellStyle name="___P58 Readiness check list801_Q37 Budget UPH120_2line Rev2d3 9" xfId="18101"/>
    <cellStyle name="___P58 Readiness check list801_Q37 Budget UPH120_2line Rev2d5" xfId="18102"/>
    <cellStyle name="___P58 Readiness check list801_Q37 Budget UPH120_2line Rev2d5 2" xfId="18103"/>
    <cellStyle name="___P58 Readiness check list801_Q37 Budget UPH120_2line Rev2d5 2 2" xfId="18104"/>
    <cellStyle name="___P58 Readiness check list801_Q37 Budget UPH120_2line Rev2d5 3" xfId="18105"/>
    <cellStyle name="___P58 Readiness check list801_Q37 Budget UPH120_2line Rev2d5 3 2" xfId="18106"/>
    <cellStyle name="___P58 Readiness check list801_Q37 Budget UPH120_2line Rev2d5 4" xfId="18107"/>
    <cellStyle name="___P58 Readiness check list801_Q37 Budget UPH120_2line Rev2d5 4 2" xfId="18108"/>
    <cellStyle name="___P58 Readiness check list801_Q37 Budget UPH120_2line Rev2d5 5" xfId="18109"/>
    <cellStyle name="___P58 Readiness check list801_Q37 Budget UPH120_2line Rev2d5 5 2" xfId="18110"/>
    <cellStyle name="___P58 Readiness check list801_Q37 Budget UPH120_2line Rev2d5 6" xfId="18111"/>
    <cellStyle name="___P58 Readiness check list801_Q37 Budget UPH120_2line Rev2d5 6 2" xfId="18112"/>
    <cellStyle name="___P58 Readiness check list801_Q37 Budget UPH120_2line Rev2d5 7" xfId="18113"/>
    <cellStyle name="___P58 Readiness check list801_Q37 Budget UPH120_2line Rev2d5 7 2" xfId="18114"/>
    <cellStyle name="___P58 Readiness check list801_Q37 Budget UPH120_2line Rev2d5 8" xfId="18115"/>
    <cellStyle name="___P58 Readiness check list801_Q37 Budget UPH120_2line Rev2d5 8 2" xfId="18116"/>
    <cellStyle name="___P58 Readiness check list801_Q37 Budget UPH120_2line Rev2d5 9" xfId="18117"/>
    <cellStyle name="___P58 Readiness check list801_Q37 EVT Eng. Workbook V1.0_0331" xfId="18118"/>
    <cellStyle name="___P58 Readiness check list801_Q37 EVT Eng. Workbook V1.0_0331 2" xfId="18119"/>
    <cellStyle name="___P58 Readiness check list801_Q37 EVT Eng. Workbook V1.0_0331 2 2" xfId="18120"/>
    <cellStyle name="___P58 Readiness check list801_Q37 EVT Eng. Workbook V1.0_0331 3" xfId="18121"/>
    <cellStyle name="___P58 Readiness check list801_Q37 EVT Eng. Workbook V1.0_0331 3 2" xfId="18122"/>
    <cellStyle name="___P58 Readiness check list801_Q37 EVT Eng. Workbook V1.0_0331 4" xfId="18123"/>
    <cellStyle name="___P58 Readiness check list801_Q37 EVT Eng. Workbook V1.0_0331 4 2" xfId="18124"/>
    <cellStyle name="___P58 Readiness check list801_Q37 EVT Eng. Workbook V1.0_0331 5" xfId="18125"/>
    <cellStyle name="___P58 Readiness check list801_Q37 EVT Eng. Workbook V1.0_0331 5 2" xfId="18126"/>
    <cellStyle name="___P58 Readiness check list801_Q37 EVT Eng. Workbook V1.0_0331 6" xfId="18127"/>
    <cellStyle name="___P58 Readiness check list801_Q37 EVT Eng. Workbook V1.0_0331 6 2" xfId="18128"/>
    <cellStyle name="___P58 Readiness check list801_Q37 EVT Eng. Workbook V1.0_0331 7" xfId="18129"/>
    <cellStyle name="___P58 Readiness check list801_Q37 EVT Eng. Workbook V1.0_0331 7 2" xfId="18130"/>
    <cellStyle name="___P58 Readiness check list801_Q37 EVT Eng. Workbook V1.0_0331 8" xfId="18131"/>
    <cellStyle name="___P58 Readiness check list801_Q37 EVT Eng. Workbook V1.0_0331 8 2" xfId="18132"/>
    <cellStyle name="___P58 Readiness check list801_Q37 EVT Eng. Workbook V1.0_0331 9" xfId="18133"/>
    <cellStyle name="___P58 Readiness check list801_Q37 EVT Eng. Workbook V1.0_0331_LH Q22 work book " xfId="18134"/>
    <cellStyle name="___P58 Readiness check list801_Q37 EVT Eng. Workbook V1.0_0331_LH Q22 work book  2" xfId="18135"/>
    <cellStyle name="___P58 Readiness check list801_Q37 EVT Eng. Workbook V1.0_0331_LH Q22 work book  2 2" xfId="18136"/>
    <cellStyle name="___P58 Readiness check list801_Q37 EVT Eng. Workbook V1.0_0331_LH Q22 work book  3" xfId="18137"/>
    <cellStyle name="___P58 Readiness check list801_Q37 EVT Eng. Workbook V1.0_0331_LH Q22 work book  3 2" xfId="18138"/>
    <cellStyle name="___P58 Readiness check list801_Q37 EVT Eng. Workbook V1.0_0331_LH Q22 work book  4" xfId="18139"/>
    <cellStyle name="___P58 Readiness check list801_Q37 EVT Eng. Workbook V1.0_0331_LH Q22 work book  4 2" xfId="18140"/>
    <cellStyle name="___P58 Readiness check list801_Q37 EVT Eng. Workbook V1.0_0331_LH Q22 work book  5" xfId="18141"/>
    <cellStyle name="___P58 Readiness check list801_Q37 EVT Eng. Workbook V1.0_0331_LH Q22 work book  5 2" xfId="18142"/>
    <cellStyle name="___P58 Readiness check list801_Q37 EVT Eng. Workbook V1.0_0331_LH Q22 work book  6" xfId="18143"/>
    <cellStyle name="___P58 Readiness check list801_Q37 EVT Eng. Workbook V1.0_0331_LH Q22 work book  6 2" xfId="18144"/>
    <cellStyle name="___P58 Readiness check list801_Q37 EVT Eng. Workbook V1.0_0331_LH Q22 work book  7" xfId="18145"/>
    <cellStyle name="___P58 Readiness check list801_Q37 EVT Eng. Workbook V1.0_0331_LH Q22 work book  7 2" xfId="18146"/>
    <cellStyle name="___P58 Readiness check list801_Q37 EVT Eng. Workbook V1.0_0331_LH Q22 work book  8" xfId="18147"/>
    <cellStyle name="___P58 Readiness check list801_Q37 EVT Eng. Workbook V1.0_0331_LH Q22 work book  8 2" xfId="18148"/>
    <cellStyle name="___P58 Readiness check list801_Q37 EVT Eng. Workbook V1.0_0331_LH Q22 work book  9" xfId="18149"/>
    <cellStyle name="___P58 Readiness check list801_Q37 EVT Eng. Workbook V1.0_0331_LH Q77 Readiness v1.4.8" xfId="18150"/>
    <cellStyle name="___P58 Readiness check list801_Q37 EVT Eng. Workbook V1.0_0331_LH Q77 Readiness v1.4.8 2" xfId="18151"/>
    <cellStyle name="___P58 Readiness check list801_Q37 EVT Eng. Workbook V1.0_0331_LH Q77 Readiness v1.4.8 2 2" xfId="18152"/>
    <cellStyle name="___P58 Readiness check list801_Q37 EVT Eng. Workbook V1.0_0331_LH Q77 Readiness v1.4.8 3" xfId="18153"/>
    <cellStyle name="___P58 Readiness check list801_Q37 EVT Eng. Workbook V1.0_0331_LH Q77 Readiness v1.4.8 3 2" xfId="18154"/>
    <cellStyle name="___P58 Readiness check list801_Q37 EVT Eng. Workbook V1.0_0331_LH Q77 Readiness v1.4.8 4" xfId="18155"/>
    <cellStyle name="___P58 Readiness check list801_Q37 EVT Eng. Workbook V1.0_0331_LH Q77 Readiness v1.4.8 4 2" xfId="18156"/>
    <cellStyle name="___P58 Readiness check list801_Q37 EVT Eng. Workbook V1.0_0331_LH Q77 Readiness v1.4.8 5" xfId="18157"/>
    <cellStyle name="___P58 Readiness check list801_Q37 EVT Eng. Workbook V1.0_0331_LH Q77 Readiness v1.4.8 5 2" xfId="18158"/>
    <cellStyle name="___P58 Readiness check list801_Q37 EVT Eng. Workbook V1.0_0331_LH Q77 Readiness v1.4.8 6" xfId="18159"/>
    <cellStyle name="___P58 Readiness check list801_Q37 EVT Eng. Workbook V1.0_0331_LH Q77 Readiness v1.4.8 6 2" xfId="18160"/>
    <cellStyle name="___P58 Readiness check list801_Q37 EVT Eng. Workbook V1.0_0331_LH Q77 Readiness v1.4.8 7" xfId="18161"/>
    <cellStyle name="___P58 Readiness check list801_Q37 EVT Eng. Workbook V1.0_0331_LH Q77 Readiness v1.4.8 7 2" xfId="18162"/>
    <cellStyle name="___P58 Readiness check list801_Q37 EVT Eng. Workbook V1.0_0331_LH Q77 Readiness v1.4.8 8" xfId="18163"/>
    <cellStyle name="___P58 Readiness check list801_Q37 EVT Eng. Workbook V1.0_0331_LH Q77 Readiness v1.4.8 8 2" xfId="18164"/>
    <cellStyle name="___P58 Readiness check list801_Q37 EVT Eng. Workbook V1.0_0331_LH Q77 Readiness v1.4.8 9" xfId="18165"/>
    <cellStyle name="___P58 Readiness check list801_Q37 EVT Eng. Workbook V1.0_0331_Q37 Budget UPH120_2line Rev1d9" xfId="18166"/>
    <cellStyle name="___P58 Readiness check list801_Q37 EVT Eng. Workbook V1.0_0331_Q37 Budget UPH120_2line Rev1d9 2" xfId="18167"/>
    <cellStyle name="___P58 Readiness check list801_Q37 EVT Eng. Workbook V1.0_0331_Q37 Budget UPH120_2line Rev1d9 2 2" xfId="18168"/>
    <cellStyle name="___P58 Readiness check list801_Q37 EVT Eng. Workbook V1.0_0331_Q37 Budget UPH120_2line Rev1d9 3" xfId="18169"/>
    <cellStyle name="___P58 Readiness check list801_Q37 EVT Eng. Workbook V1.0_0331_Q37 Budget UPH120_2line Rev1d9 3 2" xfId="18170"/>
    <cellStyle name="___P58 Readiness check list801_Q37 EVT Eng. Workbook V1.0_0331_Q37 Budget UPH120_2line Rev1d9 4" xfId="18171"/>
    <cellStyle name="___P58 Readiness check list801_Q37 EVT Eng. Workbook V1.0_0331_Q37 Budget UPH120_2line Rev1d9 4 2" xfId="18172"/>
    <cellStyle name="___P58 Readiness check list801_Q37 EVT Eng. Workbook V1.0_0331_Q37 Budget UPH120_2line Rev1d9 5" xfId="18173"/>
    <cellStyle name="___P58 Readiness check list801_Q37 EVT Eng. Workbook V1.0_0331_Q37 Budget UPH120_2line Rev1d9 5 2" xfId="18174"/>
    <cellStyle name="___P58 Readiness check list801_Q37 EVT Eng. Workbook V1.0_0331_Q37 Budget UPH120_2line Rev1d9 6" xfId="18175"/>
    <cellStyle name="___P58 Readiness check list801_Q37 EVT Eng. Workbook V1.0_0331_Q37 Budget UPH120_2line Rev1d9 6 2" xfId="18176"/>
    <cellStyle name="___P58 Readiness check list801_Q37 EVT Eng. Workbook V1.0_0331_Q37 Budget UPH120_2line Rev1d9 7" xfId="18177"/>
    <cellStyle name="___P58 Readiness check list801_Q37 EVT Eng. Workbook V1.0_0331_Q37 Budget UPH120_2line Rev1d9 7 2" xfId="18178"/>
    <cellStyle name="___P58 Readiness check list801_Q37 EVT Eng. Workbook V1.0_0331_Q37 Budget UPH120_2line Rev1d9 8" xfId="18179"/>
    <cellStyle name="___P58 Readiness check list801_Q37 EVT Eng. Workbook V1.0_0331_Q37 Budget UPH120_2line Rev1d9 8 2" xfId="18180"/>
    <cellStyle name="___P58 Readiness check list801_Q37 EVT Eng. Workbook V1.0_0331_Q37 Budget UPH120_2line Rev1d9 9" xfId="18181"/>
    <cellStyle name="___P58 Readiness check list801_Q37 EVT Eng. Workbook V1.0_0331_Q37 Budget UPH120_2line Rev1d9_LH Q22 work book " xfId="18182"/>
    <cellStyle name="___P58 Readiness check list801_Q37 EVT Eng. Workbook V1.0_0331_Q37 Budget UPH120_2line Rev1d9_LH Q22 work book  2" xfId="18183"/>
    <cellStyle name="___P58 Readiness check list801_Q37 EVT Eng. Workbook V1.0_0331_Q37 Budget UPH120_2line Rev1d9_LH Q22 work book  2 2" xfId="18184"/>
    <cellStyle name="___P58 Readiness check list801_Q37 EVT Eng. Workbook V1.0_0331_Q37 Budget UPH120_2line Rev1d9_LH Q22 work book  3" xfId="18185"/>
    <cellStyle name="___P58 Readiness check list801_Q37 EVT Eng. Workbook V1.0_0331_Q37 Budget UPH120_2line Rev1d9_LH Q22 work book  3 2" xfId="18186"/>
    <cellStyle name="___P58 Readiness check list801_Q37 EVT Eng. Workbook V1.0_0331_Q37 Budget UPH120_2line Rev1d9_LH Q22 work book  4" xfId="18187"/>
    <cellStyle name="___P58 Readiness check list801_Q37 EVT Eng. Workbook V1.0_0331_Q37 Budget UPH120_2line Rev1d9_LH Q22 work book  4 2" xfId="18188"/>
    <cellStyle name="___P58 Readiness check list801_Q37 EVT Eng. Workbook V1.0_0331_Q37 Budget UPH120_2line Rev1d9_LH Q22 work book  5" xfId="18189"/>
    <cellStyle name="___P58 Readiness check list801_Q37 EVT Eng. Workbook V1.0_0331_Q37 Budget UPH120_2line Rev1d9_LH Q22 work book  5 2" xfId="18190"/>
    <cellStyle name="___P58 Readiness check list801_Q37 EVT Eng. Workbook V1.0_0331_Q37 Budget UPH120_2line Rev1d9_LH Q22 work book  6" xfId="18191"/>
    <cellStyle name="___P58 Readiness check list801_Q37 EVT Eng. Workbook V1.0_0331_Q37 Budget UPH120_2line Rev1d9_LH Q22 work book  6 2" xfId="18192"/>
    <cellStyle name="___P58 Readiness check list801_Q37 EVT Eng. Workbook V1.0_0331_Q37 Budget UPH120_2line Rev1d9_LH Q22 work book  7" xfId="18193"/>
    <cellStyle name="___P58 Readiness check list801_Q37 EVT Eng. Workbook V1.0_0331_Q37 Budget UPH120_2line Rev1d9_LH Q22 work book  7 2" xfId="18194"/>
    <cellStyle name="___P58 Readiness check list801_Q37 EVT Eng. Workbook V1.0_0331_Q37 Budget UPH120_2line Rev1d9_LH Q22 work book  8" xfId="18195"/>
    <cellStyle name="___P58 Readiness check list801_Q37 EVT Eng. Workbook V1.0_0331_Q37 Budget UPH120_2line Rev1d9_LH Q22 work book  8 2" xfId="18196"/>
    <cellStyle name="___P58 Readiness check list801_Q37 EVT Eng. Workbook V1.0_0331_Q37 Budget UPH120_2line Rev1d9_LH Q22 work book  9" xfId="18197"/>
    <cellStyle name="___P58 Readiness check list801_Q37 EVT Eng. Workbook V1.0_0331_Q37 Budget UPH120_2line Rev1d9_LH Q77 Readiness v1.4.8" xfId="18198"/>
    <cellStyle name="___P58 Readiness check list801_Q37 EVT Eng. Workbook V1.0_0331_Q37 Budget UPH120_2line Rev1d9_LH Q77 Readiness v1.4.8 2" xfId="18199"/>
    <cellStyle name="___P58 Readiness check list801_Q37 EVT Eng. Workbook V1.0_0331_Q37 Budget UPH120_2line Rev1d9_LH Q77 Readiness v1.4.8 2 2" xfId="18200"/>
    <cellStyle name="___P58 Readiness check list801_Q37 EVT Eng. Workbook V1.0_0331_Q37 Budget UPH120_2line Rev1d9_LH Q77 Readiness v1.4.8 3" xfId="18201"/>
    <cellStyle name="___P58 Readiness check list801_Q37 EVT Eng. Workbook V1.0_0331_Q37 Budget UPH120_2line Rev1d9_LH Q77 Readiness v1.4.8 3 2" xfId="18202"/>
    <cellStyle name="___P58 Readiness check list801_Q37 EVT Eng. Workbook V1.0_0331_Q37 Budget UPH120_2line Rev1d9_LH Q77 Readiness v1.4.8 4" xfId="18203"/>
    <cellStyle name="___P58 Readiness check list801_Q37 EVT Eng. Workbook V1.0_0331_Q37 Budget UPH120_2line Rev1d9_LH Q77 Readiness v1.4.8 4 2" xfId="18204"/>
    <cellStyle name="___P58 Readiness check list801_Q37 EVT Eng. Workbook V1.0_0331_Q37 Budget UPH120_2line Rev1d9_LH Q77 Readiness v1.4.8 5" xfId="18205"/>
    <cellStyle name="___P58 Readiness check list801_Q37 EVT Eng. Workbook V1.0_0331_Q37 Budget UPH120_2line Rev1d9_LH Q77 Readiness v1.4.8 5 2" xfId="18206"/>
    <cellStyle name="___P58 Readiness check list801_Q37 EVT Eng. Workbook V1.0_0331_Q37 Budget UPH120_2line Rev1d9_LH Q77 Readiness v1.4.8 6" xfId="18207"/>
    <cellStyle name="___P58 Readiness check list801_Q37 EVT Eng. Workbook V1.0_0331_Q37 Budget UPH120_2line Rev1d9_LH Q77 Readiness v1.4.8 6 2" xfId="18208"/>
    <cellStyle name="___P58 Readiness check list801_Q37 EVT Eng. Workbook V1.0_0331_Q37 Budget UPH120_2line Rev1d9_LH Q77 Readiness v1.4.8 7" xfId="18209"/>
    <cellStyle name="___P58 Readiness check list801_Q37 EVT Eng. Workbook V1.0_0331_Q37 Budget UPH120_2line Rev1d9_LH Q77 Readiness v1.4.8 7 2" xfId="18210"/>
    <cellStyle name="___P58 Readiness check list801_Q37 EVT Eng. Workbook V1.0_0331_Q37 Budget UPH120_2line Rev1d9_LH Q77 Readiness v1.4.8 8" xfId="18211"/>
    <cellStyle name="___P58 Readiness check list801_Q37 EVT Eng. Workbook V1.0_0331_Q37 Budget UPH120_2line Rev1d9_LH Q77 Readiness v1.4.8 8 2" xfId="18212"/>
    <cellStyle name="___P58 Readiness check list801_Q37 EVT Eng. Workbook V1.0_0331_Q37 Budget UPH120_2line Rev1d9_LH Q77 Readiness v1.4.8 9" xfId="18213"/>
    <cellStyle name="___P58 Readiness check list801_Q37 EVT Eng. Workbook V1.0_0331_Q37 Budget UPH120_2line Rev2d3" xfId="18214"/>
    <cellStyle name="___P58 Readiness check list801_Q37 EVT Eng. Workbook V1.0_0331_Q37 Budget UPH120_2line Rev2d3 2" xfId="18215"/>
    <cellStyle name="___P58 Readiness check list801_Q37 EVT Eng. Workbook V1.0_0331_Q37 Budget UPH120_2line Rev2d3 2 2" xfId="18216"/>
    <cellStyle name="___P58 Readiness check list801_Q37 EVT Eng. Workbook V1.0_0331_Q37 Budget UPH120_2line Rev2d3 3" xfId="18217"/>
    <cellStyle name="___P58 Readiness check list801_Q37 EVT Eng. Workbook V1.0_0331_Q37 Budget UPH120_2line Rev2d3 3 2" xfId="18218"/>
    <cellStyle name="___P58 Readiness check list801_Q37 EVT Eng. Workbook V1.0_0331_Q37 Budget UPH120_2line Rev2d3 4" xfId="18219"/>
    <cellStyle name="___P58 Readiness check list801_Q37 EVT Eng. Workbook V1.0_0331_Q37 Budget UPH120_2line Rev2d3 4 2" xfId="18220"/>
    <cellStyle name="___P58 Readiness check list801_Q37 EVT Eng. Workbook V1.0_0331_Q37 Budget UPH120_2line Rev2d3 5" xfId="18221"/>
    <cellStyle name="___P58 Readiness check list801_Q37 EVT Eng. Workbook V1.0_0331_Q37 Budget UPH120_2line Rev2d3 5 2" xfId="18222"/>
    <cellStyle name="___P58 Readiness check list801_Q37 EVT Eng. Workbook V1.0_0331_Q37 Budget UPH120_2line Rev2d3 6" xfId="18223"/>
    <cellStyle name="___P58 Readiness check list801_Q37 EVT Eng. Workbook V1.0_0331_Q37 Budget UPH120_2line Rev2d3 6 2" xfId="18224"/>
    <cellStyle name="___P58 Readiness check list801_Q37 EVT Eng. Workbook V1.0_0331_Q37 Budget UPH120_2line Rev2d3 7" xfId="18225"/>
    <cellStyle name="___P58 Readiness check list801_Q37 EVT Eng. Workbook V1.0_0331_Q37 Budget UPH120_2line Rev2d3 7 2" xfId="18226"/>
    <cellStyle name="___P58 Readiness check list801_Q37 EVT Eng. Workbook V1.0_0331_Q37 Budget UPH120_2line Rev2d3 8" xfId="18227"/>
    <cellStyle name="___P58 Readiness check list801_Q37 EVT Eng. Workbook V1.0_0331_Q37 Budget UPH120_2line Rev2d3 8 2" xfId="18228"/>
    <cellStyle name="___P58 Readiness check list801_Q37 EVT Eng. Workbook V1.0_0331_Q37 Budget UPH120_2line Rev2d3 9" xfId="18229"/>
    <cellStyle name="___P58 Readiness check list801_Q37 EVT Eng. Workbook V1.0_0331_Q37 Budget UPH120_2line Rev2d5" xfId="18230"/>
    <cellStyle name="___P58 Readiness check list801_Q37 EVT Eng. Workbook V1.0_0331_Q37 Budget UPH120_2line Rev2d5 2" xfId="18231"/>
    <cellStyle name="___P58 Readiness check list801_Q37 EVT Eng. Workbook V1.0_0331_Q37 Budget UPH120_2line Rev2d5 2 2" xfId="18232"/>
    <cellStyle name="___P58 Readiness check list801_Q37 EVT Eng. Workbook V1.0_0331_Q37 Budget UPH120_2line Rev2d5 3" xfId="18233"/>
    <cellStyle name="___P58 Readiness check list801_Q37 EVT Eng. Workbook V1.0_0331_Q37 Budget UPH120_2line Rev2d5 3 2" xfId="18234"/>
    <cellStyle name="___P58 Readiness check list801_Q37 EVT Eng. Workbook V1.0_0331_Q37 Budget UPH120_2line Rev2d5 4" xfId="18235"/>
    <cellStyle name="___P58 Readiness check list801_Q37 EVT Eng. Workbook V1.0_0331_Q37 Budget UPH120_2line Rev2d5 4 2" xfId="18236"/>
    <cellStyle name="___P58 Readiness check list801_Q37 EVT Eng. Workbook V1.0_0331_Q37 Budget UPH120_2line Rev2d5 5" xfId="18237"/>
    <cellStyle name="___P58 Readiness check list801_Q37 EVT Eng. Workbook V1.0_0331_Q37 Budget UPH120_2line Rev2d5 5 2" xfId="18238"/>
    <cellStyle name="___P58 Readiness check list801_Q37 EVT Eng. Workbook V1.0_0331_Q37 Budget UPH120_2line Rev2d5 6" xfId="18239"/>
    <cellStyle name="___P58 Readiness check list801_Q37 EVT Eng. Workbook V1.0_0331_Q37 Budget UPH120_2line Rev2d5 6 2" xfId="18240"/>
    <cellStyle name="___P58 Readiness check list801_Q37 EVT Eng. Workbook V1.0_0331_Q37 Budget UPH120_2line Rev2d5 7" xfId="18241"/>
    <cellStyle name="___P58 Readiness check list801_Q37 EVT Eng. Workbook V1.0_0331_Q37 Budget UPH120_2line Rev2d5 7 2" xfId="18242"/>
    <cellStyle name="___P58 Readiness check list801_Q37 EVT Eng. Workbook V1.0_0331_Q37 Budget UPH120_2line Rev2d5 8" xfId="18243"/>
    <cellStyle name="___P58 Readiness check list801_Q37 EVT Eng. Workbook V1.0_0331_Q37 Budget UPH120_2line Rev2d5 8 2" xfId="18244"/>
    <cellStyle name="___P58 Readiness check list801_Q37 EVT Eng. Workbook V1.0_0331_Q37 Budget UPH120_2line Rev2d5 9" xfId="18245"/>
    <cellStyle name="___P58 Readiness check list801_Q37 EVT Investment Workbook V1.2_0401" xfId="18246"/>
    <cellStyle name="___P58 Readiness check list801_Q37 EVT Investment Workbook V1.2_0401 2" xfId="18247"/>
    <cellStyle name="___P58 Readiness check list801_Q37 EVT Investment Workbook V1.2_0401 2 2" xfId="18248"/>
    <cellStyle name="___P58 Readiness check list801_Q37 EVT Investment Workbook V1.2_0401 3" xfId="18249"/>
    <cellStyle name="___P58 Readiness check list801_Q37 EVT Investment Workbook V1.2_0401 3 2" xfId="18250"/>
    <cellStyle name="___P58 Readiness check list801_Q37 EVT Investment Workbook V1.2_0401 4" xfId="18251"/>
    <cellStyle name="___P58 Readiness check list801_Q37 EVT Investment Workbook V1.2_0401 4 2" xfId="18252"/>
    <cellStyle name="___P58 Readiness check list801_Q37 EVT Investment Workbook V1.2_0401 5" xfId="18253"/>
    <cellStyle name="___P58 Readiness check list801_Q37 EVT Investment Workbook V1.2_0401 5 2" xfId="18254"/>
    <cellStyle name="___P58 Readiness check list801_Q37 EVT Investment Workbook V1.2_0401 6" xfId="18255"/>
    <cellStyle name="___P58 Readiness check list801_Q37 EVT Investment Workbook V1.2_0401 6 2" xfId="18256"/>
    <cellStyle name="___P58 Readiness check list801_Q37 EVT Investment Workbook V1.2_0401 7" xfId="18257"/>
    <cellStyle name="___P58 Readiness check list801_Q37 EVT Investment Workbook V1.2_0401 7 2" xfId="18258"/>
    <cellStyle name="___P58 Readiness check list801_Q37 EVT Investment Workbook V1.2_0401 8" xfId="18259"/>
    <cellStyle name="___P58 Readiness check list801_Q37 EVT Investment Workbook V1.2_0401 8 2" xfId="18260"/>
    <cellStyle name="___P58 Readiness check list801_Q37 EVT Investment Workbook V1.2_0401 9" xfId="18261"/>
    <cellStyle name="___P58 Readiness check list801_Q37 EVT Investment Workbook V1.2_0401_LH Q22 work book " xfId="18262"/>
    <cellStyle name="___P58 Readiness check list801_Q37 EVT Investment Workbook V1.2_0401_LH Q22 work book  2" xfId="18263"/>
    <cellStyle name="___P58 Readiness check list801_Q37 EVT Investment Workbook V1.2_0401_LH Q22 work book  2 2" xfId="18264"/>
    <cellStyle name="___P58 Readiness check list801_Q37 EVT Investment Workbook V1.2_0401_LH Q22 work book  3" xfId="18265"/>
    <cellStyle name="___P58 Readiness check list801_Q37 EVT Investment Workbook V1.2_0401_LH Q22 work book  3 2" xfId="18266"/>
    <cellStyle name="___P58 Readiness check list801_Q37 EVT Investment Workbook V1.2_0401_LH Q22 work book  4" xfId="18267"/>
    <cellStyle name="___P58 Readiness check list801_Q37 EVT Investment Workbook V1.2_0401_LH Q22 work book  4 2" xfId="18268"/>
    <cellStyle name="___P58 Readiness check list801_Q37 EVT Investment Workbook V1.2_0401_LH Q22 work book  5" xfId="18269"/>
    <cellStyle name="___P58 Readiness check list801_Q37 EVT Investment Workbook V1.2_0401_LH Q22 work book  5 2" xfId="18270"/>
    <cellStyle name="___P58 Readiness check list801_Q37 EVT Investment Workbook V1.2_0401_LH Q22 work book  6" xfId="18271"/>
    <cellStyle name="___P58 Readiness check list801_Q37 EVT Investment Workbook V1.2_0401_LH Q22 work book  6 2" xfId="18272"/>
    <cellStyle name="___P58 Readiness check list801_Q37 EVT Investment Workbook V1.2_0401_LH Q22 work book  7" xfId="18273"/>
    <cellStyle name="___P58 Readiness check list801_Q37 EVT Investment Workbook V1.2_0401_LH Q22 work book  7 2" xfId="18274"/>
    <cellStyle name="___P58 Readiness check list801_Q37 EVT Investment Workbook V1.2_0401_LH Q22 work book  8" xfId="18275"/>
    <cellStyle name="___P58 Readiness check list801_Q37 EVT Investment Workbook V1.2_0401_LH Q22 work book  8 2" xfId="18276"/>
    <cellStyle name="___P58 Readiness check list801_Q37 EVT Investment Workbook V1.2_0401_LH Q22 work book  9" xfId="18277"/>
    <cellStyle name="___P58 Readiness check list801_Q37 EVT Investment Workbook V1.2_0401_LH Q77 Readiness v1.4.8" xfId="18278"/>
    <cellStyle name="___P58 Readiness check list801_Q37 EVT Investment Workbook V1.2_0401_LH Q77 Readiness v1.4.8 2" xfId="18279"/>
    <cellStyle name="___P58 Readiness check list801_Q37 EVT Investment Workbook V1.2_0401_LH Q77 Readiness v1.4.8 2 2" xfId="18280"/>
    <cellStyle name="___P58 Readiness check list801_Q37 EVT Investment Workbook V1.2_0401_LH Q77 Readiness v1.4.8 3" xfId="18281"/>
    <cellStyle name="___P58 Readiness check list801_Q37 EVT Investment Workbook V1.2_0401_LH Q77 Readiness v1.4.8 3 2" xfId="18282"/>
    <cellStyle name="___P58 Readiness check list801_Q37 EVT Investment Workbook V1.2_0401_LH Q77 Readiness v1.4.8 4" xfId="18283"/>
    <cellStyle name="___P58 Readiness check list801_Q37 EVT Investment Workbook V1.2_0401_LH Q77 Readiness v1.4.8 4 2" xfId="18284"/>
    <cellStyle name="___P58 Readiness check list801_Q37 EVT Investment Workbook V1.2_0401_LH Q77 Readiness v1.4.8 5" xfId="18285"/>
    <cellStyle name="___P58 Readiness check list801_Q37 EVT Investment Workbook V1.2_0401_LH Q77 Readiness v1.4.8 5 2" xfId="18286"/>
    <cellStyle name="___P58 Readiness check list801_Q37 EVT Investment Workbook V1.2_0401_LH Q77 Readiness v1.4.8 6" xfId="18287"/>
    <cellStyle name="___P58 Readiness check list801_Q37 EVT Investment Workbook V1.2_0401_LH Q77 Readiness v1.4.8 6 2" xfId="18288"/>
    <cellStyle name="___P58 Readiness check list801_Q37 EVT Investment Workbook V1.2_0401_LH Q77 Readiness v1.4.8 7" xfId="18289"/>
    <cellStyle name="___P58 Readiness check list801_Q37 EVT Investment Workbook V1.2_0401_LH Q77 Readiness v1.4.8 7 2" xfId="18290"/>
    <cellStyle name="___P58 Readiness check list801_Q37 EVT Investment Workbook V1.2_0401_LH Q77 Readiness v1.4.8 8" xfId="18291"/>
    <cellStyle name="___P58 Readiness check list801_Q37 EVT Investment Workbook V1.2_0401_LH Q77 Readiness v1.4.8 8 2" xfId="18292"/>
    <cellStyle name="___P58 Readiness check list801_Q37 EVT Investment Workbook V1.2_0401_LH Q77 Readiness v1.4.8 9" xfId="18293"/>
    <cellStyle name="___P58 Readiness check list801_Q37 EVT Investment Workbook V1.2_0401_Q37 Budget UPH120_2line Rev1d9" xfId="18294"/>
    <cellStyle name="___P58 Readiness check list801_Q37 EVT Investment Workbook V1.2_0401_Q37 Budget UPH120_2line Rev1d9 2" xfId="18295"/>
    <cellStyle name="___P58 Readiness check list801_Q37 EVT Investment Workbook V1.2_0401_Q37 Budget UPH120_2line Rev1d9 2 2" xfId="18296"/>
    <cellStyle name="___P58 Readiness check list801_Q37 EVT Investment Workbook V1.2_0401_Q37 Budget UPH120_2line Rev1d9 3" xfId="18297"/>
    <cellStyle name="___P58 Readiness check list801_Q37 EVT Investment Workbook V1.2_0401_Q37 Budget UPH120_2line Rev1d9 3 2" xfId="18298"/>
    <cellStyle name="___P58 Readiness check list801_Q37 EVT Investment Workbook V1.2_0401_Q37 Budget UPH120_2line Rev1d9 4" xfId="18299"/>
    <cellStyle name="___P58 Readiness check list801_Q37 EVT Investment Workbook V1.2_0401_Q37 Budget UPH120_2line Rev1d9 4 2" xfId="18300"/>
    <cellStyle name="___P58 Readiness check list801_Q37 EVT Investment Workbook V1.2_0401_Q37 Budget UPH120_2line Rev1d9 5" xfId="18301"/>
    <cellStyle name="___P58 Readiness check list801_Q37 EVT Investment Workbook V1.2_0401_Q37 Budget UPH120_2line Rev1d9 5 2" xfId="18302"/>
    <cellStyle name="___P58 Readiness check list801_Q37 EVT Investment Workbook V1.2_0401_Q37 Budget UPH120_2line Rev1d9 6" xfId="18303"/>
    <cellStyle name="___P58 Readiness check list801_Q37 EVT Investment Workbook V1.2_0401_Q37 Budget UPH120_2line Rev1d9 6 2" xfId="18304"/>
    <cellStyle name="___P58 Readiness check list801_Q37 EVT Investment Workbook V1.2_0401_Q37 Budget UPH120_2line Rev1d9 7" xfId="18305"/>
    <cellStyle name="___P58 Readiness check list801_Q37 EVT Investment Workbook V1.2_0401_Q37 Budget UPH120_2line Rev1d9 7 2" xfId="18306"/>
    <cellStyle name="___P58 Readiness check list801_Q37 EVT Investment Workbook V1.2_0401_Q37 Budget UPH120_2line Rev1d9 8" xfId="18307"/>
    <cellStyle name="___P58 Readiness check list801_Q37 EVT Investment Workbook V1.2_0401_Q37 Budget UPH120_2line Rev1d9 8 2" xfId="18308"/>
    <cellStyle name="___P58 Readiness check list801_Q37 EVT Investment Workbook V1.2_0401_Q37 Budget UPH120_2line Rev1d9 9" xfId="18309"/>
    <cellStyle name="___P58 Readiness check list801_Q37 EVT Investment Workbook V1.2_0401_Q37 Budget UPH120_2line Rev1d9_LH Q22 work book " xfId="18310"/>
    <cellStyle name="___P58 Readiness check list801_Q37 EVT Investment Workbook V1.2_0401_Q37 Budget UPH120_2line Rev1d9_LH Q22 work book  2" xfId="18311"/>
    <cellStyle name="___P58 Readiness check list801_Q37 EVT Investment Workbook V1.2_0401_Q37 Budget UPH120_2line Rev1d9_LH Q22 work book  2 2" xfId="18312"/>
    <cellStyle name="___P58 Readiness check list801_Q37 EVT Investment Workbook V1.2_0401_Q37 Budget UPH120_2line Rev1d9_LH Q22 work book  3" xfId="18313"/>
    <cellStyle name="___P58 Readiness check list801_Q37 EVT Investment Workbook V1.2_0401_Q37 Budget UPH120_2line Rev1d9_LH Q22 work book  3 2" xfId="18314"/>
    <cellStyle name="___P58 Readiness check list801_Q37 EVT Investment Workbook V1.2_0401_Q37 Budget UPH120_2line Rev1d9_LH Q22 work book  4" xfId="18315"/>
    <cellStyle name="___P58 Readiness check list801_Q37 EVT Investment Workbook V1.2_0401_Q37 Budget UPH120_2line Rev1d9_LH Q22 work book  4 2" xfId="18316"/>
    <cellStyle name="___P58 Readiness check list801_Q37 EVT Investment Workbook V1.2_0401_Q37 Budget UPH120_2line Rev1d9_LH Q22 work book  5" xfId="18317"/>
    <cellStyle name="___P58 Readiness check list801_Q37 EVT Investment Workbook V1.2_0401_Q37 Budget UPH120_2line Rev1d9_LH Q22 work book  5 2" xfId="18318"/>
    <cellStyle name="___P58 Readiness check list801_Q37 EVT Investment Workbook V1.2_0401_Q37 Budget UPH120_2line Rev1d9_LH Q22 work book  6" xfId="18319"/>
    <cellStyle name="___P58 Readiness check list801_Q37 EVT Investment Workbook V1.2_0401_Q37 Budget UPH120_2line Rev1d9_LH Q22 work book  6 2" xfId="18320"/>
    <cellStyle name="___P58 Readiness check list801_Q37 EVT Investment Workbook V1.2_0401_Q37 Budget UPH120_2line Rev1d9_LH Q22 work book  7" xfId="18321"/>
    <cellStyle name="___P58 Readiness check list801_Q37 EVT Investment Workbook V1.2_0401_Q37 Budget UPH120_2line Rev1d9_LH Q22 work book  7 2" xfId="18322"/>
    <cellStyle name="___P58 Readiness check list801_Q37 EVT Investment Workbook V1.2_0401_Q37 Budget UPH120_2line Rev1d9_LH Q22 work book  8" xfId="18323"/>
    <cellStyle name="___P58 Readiness check list801_Q37 EVT Investment Workbook V1.2_0401_Q37 Budget UPH120_2line Rev1d9_LH Q22 work book  8 2" xfId="18324"/>
    <cellStyle name="___P58 Readiness check list801_Q37 EVT Investment Workbook V1.2_0401_Q37 Budget UPH120_2line Rev1d9_LH Q22 work book  9" xfId="18325"/>
    <cellStyle name="___P58 Readiness check list801_Q37 EVT Investment Workbook V1.2_0401_Q37 Budget UPH120_2line Rev1d9_LH Q77 Readiness v1.4.8" xfId="18326"/>
    <cellStyle name="___P58 Readiness check list801_Q37 EVT Investment Workbook V1.2_0401_Q37 Budget UPH120_2line Rev1d9_LH Q77 Readiness v1.4.8 2" xfId="18327"/>
    <cellStyle name="___P58 Readiness check list801_Q37 EVT Investment Workbook V1.2_0401_Q37 Budget UPH120_2line Rev1d9_LH Q77 Readiness v1.4.8 2 2" xfId="18328"/>
    <cellStyle name="___P58 Readiness check list801_Q37 EVT Investment Workbook V1.2_0401_Q37 Budget UPH120_2line Rev1d9_LH Q77 Readiness v1.4.8 3" xfId="18329"/>
    <cellStyle name="___P58 Readiness check list801_Q37 EVT Investment Workbook V1.2_0401_Q37 Budget UPH120_2line Rev1d9_LH Q77 Readiness v1.4.8 3 2" xfId="18330"/>
    <cellStyle name="___P58 Readiness check list801_Q37 EVT Investment Workbook V1.2_0401_Q37 Budget UPH120_2line Rev1d9_LH Q77 Readiness v1.4.8 4" xfId="18331"/>
    <cellStyle name="___P58 Readiness check list801_Q37 EVT Investment Workbook V1.2_0401_Q37 Budget UPH120_2line Rev1d9_LH Q77 Readiness v1.4.8 4 2" xfId="18332"/>
    <cellStyle name="___P58 Readiness check list801_Q37 EVT Investment Workbook V1.2_0401_Q37 Budget UPH120_2line Rev1d9_LH Q77 Readiness v1.4.8 5" xfId="18333"/>
    <cellStyle name="___P58 Readiness check list801_Q37 EVT Investment Workbook V1.2_0401_Q37 Budget UPH120_2line Rev1d9_LH Q77 Readiness v1.4.8 5 2" xfId="18334"/>
    <cellStyle name="___P58 Readiness check list801_Q37 EVT Investment Workbook V1.2_0401_Q37 Budget UPH120_2line Rev1d9_LH Q77 Readiness v1.4.8 6" xfId="18335"/>
    <cellStyle name="___P58 Readiness check list801_Q37 EVT Investment Workbook V1.2_0401_Q37 Budget UPH120_2line Rev1d9_LH Q77 Readiness v1.4.8 6 2" xfId="18336"/>
    <cellStyle name="___P58 Readiness check list801_Q37 EVT Investment Workbook V1.2_0401_Q37 Budget UPH120_2line Rev1d9_LH Q77 Readiness v1.4.8 7" xfId="18337"/>
    <cellStyle name="___P58 Readiness check list801_Q37 EVT Investment Workbook V1.2_0401_Q37 Budget UPH120_2line Rev1d9_LH Q77 Readiness v1.4.8 7 2" xfId="18338"/>
    <cellStyle name="___P58 Readiness check list801_Q37 EVT Investment Workbook V1.2_0401_Q37 Budget UPH120_2line Rev1d9_LH Q77 Readiness v1.4.8 8" xfId="18339"/>
    <cellStyle name="___P58 Readiness check list801_Q37 EVT Investment Workbook V1.2_0401_Q37 Budget UPH120_2line Rev1d9_LH Q77 Readiness v1.4.8 8 2" xfId="18340"/>
    <cellStyle name="___P58 Readiness check list801_Q37 EVT Investment Workbook V1.2_0401_Q37 Budget UPH120_2line Rev1d9_LH Q77 Readiness v1.4.8 9" xfId="18341"/>
    <cellStyle name="___P58 Readiness check list801_Q37 EVT Investment Workbook V1.2_0401_Q37 Budget UPH120_2line Rev2d3" xfId="18342"/>
    <cellStyle name="___P58 Readiness check list801_Q37 EVT Investment Workbook V1.2_0401_Q37 Budget UPH120_2line Rev2d3 2" xfId="18343"/>
    <cellStyle name="___P58 Readiness check list801_Q37 EVT Investment Workbook V1.2_0401_Q37 Budget UPH120_2line Rev2d3 2 2" xfId="18344"/>
    <cellStyle name="___P58 Readiness check list801_Q37 EVT Investment Workbook V1.2_0401_Q37 Budget UPH120_2line Rev2d3 3" xfId="18345"/>
    <cellStyle name="___P58 Readiness check list801_Q37 EVT Investment Workbook V1.2_0401_Q37 Budget UPH120_2line Rev2d3 3 2" xfId="18346"/>
    <cellStyle name="___P58 Readiness check list801_Q37 EVT Investment Workbook V1.2_0401_Q37 Budget UPH120_2line Rev2d3 4" xfId="18347"/>
    <cellStyle name="___P58 Readiness check list801_Q37 EVT Investment Workbook V1.2_0401_Q37 Budget UPH120_2line Rev2d3 4 2" xfId="18348"/>
    <cellStyle name="___P58 Readiness check list801_Q37 EVT Investment Workbook V1.2_0401_Q37 Budget UPH120_2line Rev2d3 5" xfId="18349"/>
    <cellStyle name="___P58 Readiness check list801_Q37 EVT Investment Workbook V1.2_0401_Q37 Budget UPH120_2line Rev2d3 5 2" xfId="18350"/>
    <cellStyle name="___P58 Readiness check list801_Q37 EVT Investment Workbook V1.2_0401_Q37 Budget UPH120_2line Rev2d3 6" xfId="18351"/>
    <cellStyle name="___P58 Readiness check list801_Q37 EVT Investment Workbook V1.2_0401_Q37 Budget UPH120_2line Rev2d3 6 2" xfId="18352"/>
    <cellStyle name="___P58 Readiness check list801_Q37 EVT Investment Workbook V1.2_0401_Q37 Budget UPH120_2line Rev2d3 7" xfId="18353"/>
    <cellStyle name="___P58 Readiness check list801_Q37 EVT Investment Workbook V1.2_0401_Q37 Budget UPH120_2line Rev2d3 7 2" xfId="18354"/>
    <cellStyle name="___P58 Readiness check list801_Q37 EVT Investment Workbook V1.2_0401_Q37 Budget UPH120_2line Rev2d3 8" xfId="18355"/>
    <cellStyle name="___P58 Readiness check list801_Q37 EVT Investment Workbook V1.2_0401_Q37 Budget UPH120_2line Rev2d3 8 2" xfId="18356"/>
    <cellStyle name="___P58 Readiness check list801_Q37 EVT Investment Workbook V1.2_0401_Q37 Budget UPH120_2line Rev2d3 9" xfId="18357"/>
    <cellStyle name="___P58 Readiness check list801_Q37 EVT Investment Workbook V1.2_0401_Q37 Budget UPH120_2line Rev2d5" xfId="18358"/>
    <cellStyle name="___P58 Readiness check list801_Q37 EVT Investment Workbook V1.2_0401_Q37 Budget UPH120_2line Rev2d5 2" xfId="18359"/>
    <cellStyle name="___P58 Readiness check list801_Q37 EVT Investment Workbook V1.2_0401_Q37 Budget UPH120_2line Rev2d5 2 2" xfId="18360"/>
    <cellStyle name="___P58 Readiness check list801_Q37 EVT Investment Workbook V1.2_0401_Q37 Budget UPH120_2line Rev2d5 3" xfId="18361"/>
    <cellStyle name="___P58 Readiness check list801_Q37 EVT Investment Workbook V1.2_0401_Q37 Budget UPH120_2line Rev2d5 3 2" xfId="18362"/>
    <cellStyle name="___P58 Readiness check list801_Q37 EVT Investment Workbook V1.2_0401_Q37 Budget UPH120_2line Rev2d5 4" xfId="18363"/>
    <cellStyle name="___P58 Readiness check list801_Q37 EVT Investment Workbook V1.2_0401_Q37 Budget UPH120_2line Rev2d5 4 2" xfId="18364"/>
    <cellStyle name="___P58 Readiness check list801_Q37 EVT Investment Workbook V1.2_0401_Q37 Budget UPH120_2line Rev2d5 5" xfId="18365"/>
    <cellStyle name="___P58 Readiness check list801_Q37 EVT Investment Workbook V1.2_0401_Q37 Budget UPH120_2line Rev2d5 5 2" xfId="18366"/>
    <cellStyle name="___P58 Readiness check list801_Q37 EVT Investment Workbook V1.2_0401_Q37 Budget UPH120_2line Rev2d5 6" xfId="18367"/>
    <cellStyle name="___P58 Readiness check list801_Q37 EVT Investment Workbook V1.2_0401_Q37 Budget UPH120_2line Rev2d5 6 2" xfId="18368"/>
    <cellStyle name="___P58 Readiness check list801_Q37 EVT Investment Workbook V1.2_0401_Q37 Budget UPH120_2line Rev2d5 7" xfId="18369"/>
    <cellStyle name="___P58 Readiness check list801_Q37 EVT Investment Workbook V1.2_0401_Q37 Budget UPH120_2line Rev2d5 7 2" xfId="18370"/>
    <cellStyle name="___P58 Readiness check list801_Q37 EVT Investment Workbook V1.2_0401_Q37 Budget UPH120_2line Rev2d5 8" xfId="18371"/>
    <cellStyle name="___P58 Readiness check list801_Q37 EVT Investment Workbook V1.2_0401_Q37 Budget UPH120_2line Rev2d5 8 2" xfId="18372"/>
    <cellStyle name="___P58 Readiness check list801_Q37 EVT Investment Workbook V1.2_0401_Q37 Budget UPH120_2line Rev2d5 9" xfId="18373"/>
    <cellStyle name="___P58 Readiness check list801_Q37 Process uph 150 &amp;2003-04-29 Rev.1.1" xfId="18374"/>
    <cellStyle name="___P58 Readiness check list801_Q37 Process uph 150 &amp;2003-04-29 Rev.1.1 2" xfId="18375"/>
    <cellStyle name="___P58 Readiness check list801_Q37 Process uph 150 &amp;2003-04-29 Rev.1.1 2 2" xfId="18376"/>
    <cellStyle name="___P58 Readiness check list801_Q37 Process uph 150 &amp;2003-04-29 Rev.1.1 3" xfId="18377"/>
    <cellStyle name="___P58 Readiness check list801_Q37 Process uph 150 &amp;2003-04-29 Rev.1.1 3 2" xfId="18378"/>
    <cellStyle name="___P58 Readiness check list801_Q37 Process uph 150 &amp;2003-04-29 Rev.1.1 4" xfId="18379"/>
    <cellStyle name="___P58 Readiness check list801_Q37 Process uph 150 &amp;2003-04-29 Rev.1.1 4 2" xfId="18380"/>
    <cellStyle name="___P58 Readiness check list801_Q37 Process uph 150 &amp;2003-04-29 Rev.1.1 5" xfId="18381"/>
    <cellStyle name="___P58 Readiness check list801_Q37 Process uph 150 &amp;2003-04-29 Rev.1.1 5 2" xfId="18382"/>
    <cellStyle name="___P58 Readiness check list801_Q37 Process uph 150 &amp;2003-04-29 Rev.1.1 6" xfId="18383"/>
    <cellStyle name="___P58 Readiness check list801_Q37 Process uph 150 &amp;2003-04-29 Rev.1.1 6 2" xfId="18384"/>
    <cellStyle name="___P58 Readiness check list801_Q37 Process uph 150 &amp;2003-04-29 Rev.1.1 7" xfId="18385"/>
    <cellStyle name="___P58 Readiness check list801_Q37 Process uph 150 &amp;2003-04-29 Rev.1.1 7 2" xfId="18386"/>
    <cellStyle name="___P58 Readiness check list801_Q37 Process uph 150 &amp;2003-04-29 Rev.1.1 8" xfId="18387"/>
    <cellStyle name="___P58 Readiness check list801_Q37 Process uph 150 &amp;2003-04-29 Rev.1.1 8 2" xfId="18388"/>
    <cellStyle name="___P58 Readiness check list801_Q37 Process uph 150 &amp;2003-04-29 Rev.1.1 9" xfId="18389"/>
    <cellStyle name="___P58 Readiness check list801_Q37 Process uph 150 &amp;2003-04-29 Rev.1.1_LH Q22 work book " xfId="18390"/>
    <cellStyle name="___P58 Readiness check list801_Q37 Process uph 150 &amp;2003-04-29 Rev.1.1_LH Q22 work book  2" xfId="18391"/>
    <cellStyle name="___P58 Readiness check list801_Q37 Process uph 150 &amp;2003-04-29 Rev.1.1_LH Q22 work book  2 2" xfId="18392"/>
    <cellStyle name="___P58 Readiness check list801_Q37 Process uph 150 &amp;2003-04-29 Rev.1.1_LH Q22 work book  3" xfId="18393"/>
    <cellStyle name="___P58 Readiness check list801_Q37 Process uph 150 &amp;2003-04-29 Rev.1.1_LH Q22 work book  3 2" xfId="18394"/>
    <cellStyle name="___P58 Readiness check list801_Q37 Process uph 150 &amp;2003-04-29 Rev.1.1_LH Q22 work book  4" xfId="18395"/>
    <cellStyle name="___P58 Readiness check list801_Q37 Process uph 150 &amp;2003-04-29 Rev.1.1_LH Q22 work book  4 2" xfId="18396"/>
    <cellStyle name="___P58 Readiness check list801_Q37 Process uph 150 &amp;2003-04-29 Rev.1.1_LH Q22 work book  5" xfId="18397"/>
    <cellStyle name="___P58 Readiness check list801_Q37 Process uph 150 &amp;2003-04-29 Rev.1.1_LH Q22 work book  5 2" xfId="18398"/>
    <cellStyle name="___P58 Readiness check list801_Q37 Process uph 150 &amp;2003-04-29 Rev.1.1_LH Q22 work book  6" xfId="18399"/>
    <cellStyle name="___P58 Readiness check list801_Q37 Process uph 150 &amp;2003-04-29 Rev.1.1_LH Q22 work book  6 2" xfId="18400"/>
    <cellStyle name="___P58 Readiness check list801_Q37 Process uph 150 &amp;2003-04-29 Rev.1.1_LH Q22 work book  7" xfId="18401"/>
    <cellStyle name="___P58 Readiness check list801_Q37 Process uph 150 &amp;2003-04-29 Rev.1.1_LH Q22 work book  7 2" xfId="18402"/>
    <cellStyle name="___P58 Readiness check list801_Q37 Process uph 150 &amp;2003-04-29 Rev.1.1_LH Q22 work book  8" xfId="18403"/>
    <cellStyle name="___P58 Readiness check list801_Q37 Process uph 150 &amp;2003-04-29 Rev.1.1_LH Q22 work book  8 2" xfId="18404"/>
    <cellStyle name="___P58 Readiness check list801_Q37 Process uph 150 &amp;2003-04-29 Rev.1.1_LH Q22 work book  9" xfId="18405"/>
    <cellStyle name="___P58 Readiness check list801_Q37 Process uph 150 &amp;2003-04-29 Rev.1.1_LH Q77 Readiness v1.4.8" xfId="18406"/>
    <cellStyle name="___P58 Readiness check list801_Q37 Process uph 150 &amp;2003-04-29 Rev.1.1_LH Q77 Readiness v1.4.8 2" xfId="18407"/>
    <cellStyle name="___P58 Readiness check list801_Q37 Process uph 150 &amp;2003-04-29 Rev.1.1_LH Q77 Readiness v1.4.8 2 2" xfId="18408"/>
    <cellStyle name="___P58 Readiness check list801_Q37 Process uph 150 &amp;2003-04-29 Rev.1.1_LH Q77 Readiness v1.4.8 3" xfId="18409"/>
    <cellStyle name="___P58 Readiness check list801_Q37 Process uph 150 &amp;2003-04-29 Rev.1.1_LH Q77 Readiness v1.4.8 3 2" xfId="18410"/>
    <cellStyle name="___P58 Readiness check list801_Q37 Process uph 150 &amp;2003-04-29 Rev.1.1_LH Q77 Readiness v1.4.8 4" xfId="18411"/>
    <cellStyle name="___P58 Readiness check list801_Q37 Process uph 150 &amp;2003-04-29 Rev.1.1_LH Q77 Readiness v1.4.8 4 2" xfId="18412"/>
    <cellStyle name="___P58 Readiness check list801_Q37 Process uph 150 &amp;2003-04-29 Rev.1.1_LH Q77 Readiness v1.4.8 5" xfId="18413"/>
    <cellStyle name="___P58 Readiness check list801_Q37 Process uph 150 &amp;2003-04-29 Rev.1.1_LH Q77 Readiness v1.4.8 5 2" xfId="18414"/>
    <cellStyle name="___P58 Readiness check list801_Q37 Process uph 150 &amp;2003-04-29 Rev.1.1_LH Q77 Readiness v1.4.8 6" xfId="18415"/>
    <cellStyle name="___P58 Readiness check list801_Q37 Process uph 150 &amp;2003-04-29 Rev.1.1_LH Q77 Readiness v1.4.8 6 2" xfId="18416"/>
    <cellStyle name="___P58 Readiness check list801_Q37 Process uph 150 &amp;2003-04-29 Rev.1.1_LH Q77 Readiness v1.4.8 7" xfId="18417"/>
    <cellStyle name="___P58 Readiness check list801_Q37 Process uph 150 &amp;2003-04-29 Rev.1.1_LH Q77 Readiness v1.4.8 7 2" xfId="18418"/>
    <cellStyle name="___P58 Readiness check list801_Q37 Process uph 150 &amp;2003-04-29 Rev.1.1_LH Q77 Readiness v1.4.8 8" xfId="18419"/>
    <cellStyle name="___P58 Readiness check list801_Q37 Process uph 150 &amp;2003-04-29 Rev.1.1_LH Q77 Readiness v1.4.8 8 2" xfId="18420"/>
    <cellStyle name="___P58 Readiness check list801_Q37 Process uph 150 &amp;2003-04-29 Rev.1.1_LH Q77 Readiness v1.4.8 9" xfId="18421"/>
    <cellStyle name="___P58 Readiness check list801_Q37 Process uph 150 &amp;2003-04-29 Rev.1.1_Q37 Budget UPH120_2line Rev1d9" xfId="18422"/>
    <cellStyle name="___P58 Readiness check list801_Q37 Process uph 150 &amp;2003-04-29 Rev.1.1_Q37 Budget UPH120_2line Rev1d9 2" xfId="18423"/>
    <cellStyle name="___P58 Readiness check list801_Q37 Process uph 150 &amp;2003-04-29 Rev.1.1_Q37 Budget UPH120_2line Rev1d9 2 2" xfId="18424"/>
    <cellStyle name="___P58 Readiness check list801_Q37 Process uph 150 &amp;2003-04-29 Rev.1.1_Q37 Budget UPH120_2line Rev1d9 3" xfId="18425"/>
    <cellStyle name="___P58 Readiness check list801_Q37 Process uph 150 &amp;2003-04-29 Rev.1.1_Q37 Budget UPH120_2line Rev1d9 3 2" xfId="18426"/>
    <cellStyle name="___P58 Readiness check list801_Q37 Process uph 150 &amp;2003-04-29 Rev.1.1_Q37 Budget UPH120_2line Rev1d9 4" xfId="18427"/>
    <cellStyle name="___P58 Readiness check list801_Q37 Process uph 150 &amp;2003-04-29 Rev.1.1_Q37 Budget UPH120_2line Rev1d9 4 2" xfId="18428"/>
    <cellStyle name="___P58 Readiness check list801_Q37 Process uph 150 &amp;2003-04-29 Rev.1.1_Q37 Budget UPH120_2line Rev1d9 5" xfId="18429"/>
    <cellStyle name="___P58 Readiness check list801_Q37 Process uph 150 &amp;2003-04-29 Rev.1.1_Q37 Budget UPH120_2line Rev1d9 5 2" xfId="18430"/>
    <cellStyle name="___P58 Readiness check list801_Q37 Process uph 150 &amp;2003-04-29 Rev.1.1_Q37 Budget UPH120_2line Rev1d9 6" xfId="18431"/>
    <cellStyle name="___P58 Readiness check list801_Q37 Process uph 150 &amp;2003-04-29 Rev.1.1_Q37 Budget UPH120_2line Rev1d9 6 2" xfId="18432"/>
    <cellStyle name="___P58 Readiness check list801_Q37 Process uph 150 &amp;2003-04-29 Rev.1.1_Q37 Budget UPH120_2line Rev1d9 7" xfId="18433"/>
    <cellStyle name="___P58 Readiness check list801_Q37 Process uph 150 &amp;2003-04-29 Rev.1.1_Q37 Budget UPH120_2line Rev1d9 7 2" xfId="18434"/>
    <cellStyle name="___P58 Readiness check list801_Q37 Process uph 150 &amp;2003-04-29 Rev.1.1_Q37 Budget UPH120_2line Rev1d9 8" xfId="18435"/>
    <cellStyle name="___P58 Readiness check list801_Q37 Process uph 150 &amp;2003-04-29 Rev.1.1_Q37 Budget UPH120_2line Rev1d9 8 2" xfId="18436"/>
    <cellStyle name="___P58 Readiness check list801_Q37 Process uph 150 &amp;2003-04-29 Rev.1.1_Q37 Budget UPH120_2line Rev1d9 9" xfId="18437"/>
    <cellStyle name="___P58 Readiness check list801_Q37 Process uph 150 &amp;2003-04-29 Rev.1.1_Q37 Budget UPH120_2line Rev1d9_LH Q22 work book " xfId="18438"/>
    <cellStyle name="___P58 Readiness check list801_Q37 Process uph 150 &amp;2003-04-29 Rev.1.1_Q37 Budget UPH120_2line Rev1d9_LH Q22 work book  2" xfId="18439"/>
    <cellStyle name="___P58 Readiness check list801_Q37 Process uph 150 &amp;2003-04-29 Rev.1.1_Q37 Budget UPH120_2line Rev1d9_LH Q22 work book  2 2" xfId="18440"/>
    <cellStyle name="___P58 Readiness check list801_Q37 Process uph 150 &amp;2003-04-29 Rev.1.1_Q37 Budget UPH120_2line Rev1d9_LH Q22 work book  3" xfId="18441"/>
    <cellStyle name="___P58 Readiness check list801_Q37 Process uph 150 &amp;2003-04-29 Rev.1.1_Q37 Budget UPH120_2line Rev1d9_LH Q22 work book  3 2" xfId="18442"/>
    <cellStyle name="___P58 Readiness check list801_Q37 Process uph 150 &amp;2003-04-29 Rev.1.1_Q37 Budget UPH120_2line Rev1d9_LH Q22 work book  4" xfId="18443"/>
    <cellStyle name="___P58 Readiness check list801_Q37 Process uph 150 &amp;2003-04-29 Rev.1.1_Q37 Budget UPH120_2line Rev1d9_LH Q22 work book  4 2" xfId="18444"/>
    <cellStyle name="___P58 Readiness check list801_Q37 Process uph 150 &amp;2003-04-29 Rev.1.1_Q37 Budget UPH120_2line Rev1d9_LH Q22 work book  5" xfId="18445"/>
    <cellStyle name="___P58 Readiness check list801_Q37 Process uph 150 &amp;2003-04-29 Rev.1.1_Q37 Budget UPH120_2line Rev1d9_LH Q22 work book  5 2" xfId="18446"/>
    <cellStyle name="___P58 Readiness check list801_Q37 Process uph 150 &amp;2003-04-29 Rev.1.1_Q37 Budget UPH120_2line Rev1d9_LH Q22 work book  6" xfId="18447"/>
    <cellStyle name="___P58 Readiness check list801_Q37 Process uph 150 &amp;2003-04-29 Rev.1.1_Q37 Budget UPH120_2line Rev1d9_LH Q22 work book  6 2" xfId="18448"/>
    <cellStyle name="___P58 Readiness check list801_Q37 Process uph 150 &amp;2003-04-29 Rev.1.1_Q37 Budget UPH120_2line Rev1d9_LH Q22 work book  7" xfId="18449"/>
    <cellStyle name="___P58 Readiness check list801_Q37 Process uph 150 &amp;2003-04-29 Rev.1.1_Q37 Budget UPH120_2line Rev1d9_LH Q22 work book  7 2" xfId="18450"/>
    <cellStyle name="___P58 Readiness check list801_Q37 Process uph 150 &amp;2003-04-29 Rev.1.1_Q37 Budget UPH120_2line Rev1d9_LH Q22 work book  8" xfId="18451"/>
    <cellStyle name="___P58 Readiness check list801_Q37 Process uph 150 &amp;2003-04-29 Rev.1.1_Q37 Budget UPH120_2line Rev1d9_LH Q22 work book  8 2" xfId="18452"/>
    <cellStyle name="___P58 Readiness check list801_Q37 Process uph 150 &amp;2003-04-29 Rev.1.1_Q37 Budget UPH120_2line Rev1d9_LH Q22 work book  9" xfId="18453"/>
    <cellStyle name="___P58 Readiness check list801_Q37 Process uph 150 &amp;2003-04-29 Rev.1.1_Q37 Budget UPH120_2line Rev1d9_LH Q77 Readiness v1.4.8" xfId="18454"/>
    <cellStyle name="___P58 Readiness check list801_Q37 Process uph 150 &amp;2003-04-29 Rev.1.1_Q37 Budget UPH120_2line Rev1d9_LH Q77 Readiness v1.4.8 2" xfId="18455"/>
    <cellStyle name="___P58 Readiness check list801_Q37 Process uph 150 &amp;2003-04-29 Rev.1.1_Q37 Budget UPH120_2line Rev1d9_LH Q77 Readiness v1.4.8 2 2" xfId="18456"/>
    <cellStyle name="___P58 Readiness check list801_Q37 Process uph 150 &amp;2003-04-29 Rev.1.1_Q37 Budget UPH120_2line Rev1d9_LH Q77 Readiness v1.4.8 3" xfId="18457"/>
    <cellStyle name="___P58 Readiness check list801_Q37 Process uph 150 &amp;2003-04-29 Rev.1.1_Q37 Budget UPH120_2line Rev1d9_LH Q77 Readiness v1.4.8 3 2" xfId="18458"/>
    <cellStyle name="___P58 Readiness check list801_Q37 Process uph 150 &amp;2003-04-29 Rev.1.1_Q37 Budget UPH120_2line Rev1d9_LH Q77 Readiness v1.4.8 4" xfId="18459"/>
    <cellStyle name="___P58 Readiness check list801_Q37 Process uph 150 &amp;2003-04-29 Rev.1.1_Q37 Budget UPH120_2line Rev1d9_LH Q77 Readiness v1.4.8 4 2" xfId="18460"/>
    <cellStyle name="___P58 Readiness check list801_Q37 Process uph 150 &amp;2003-04-29 Rev.1.1_Q37 Budget UPH120_2line Rev1d9_LH Q77 Readiness v1.4.8 5" xfId="18461"/>
    <cellStyle name="___P58 Readiness check list801_Q37 Process uph 150 &amp;2003-04-29 Rev.1.1_Q37 Budget UPH120_2line Rev1d9_LH Q77 Readiness v1.4.8 5 2" xfId="18462"/>
    <cellStyle name="___P58 Readiness check list801_Q37 Process uph 150 &amp;2003-04-29 Rev.1.1_Q37 Budget UPH120_2line Rev1d9_LH Q77 Readiness v1.4.8 6" xfId="18463"/>
    <cellStyle name="___P58 Readiness check list801_Q37 Process uph 150 &amp;2003-04-29 Rev.1.1_Q37 Budget UPH120_2line Rev1d9_LH Q77 Readiness v1.4.8 6 2" xfId="18464"/>
    <cellStyle name="___P58 Readiness check list801_Q37 Process uph 150 &amp;2003-04-29 Rev.1.1_Q37 Budget UPH120_2line Rev1d9_LH Q77 Readiness v1.4.8 7" xfId="18465"/>
    <cellStyle name="___P58 Readiness check list801_Q37 Process uph 150 &amp;2003-04-29 Rev.1.1_Q37 Budget UPH120_2line Rev1d9_LH Q77 Readiness v1.4.8 7 2" xfId="18466"/>
    <cellStyle name="___P58 Readiness check list801_Q37 Process uph 150 &amp;2003-04-29 Rev.1.1_Q37 Budget UPH120_2line Rev1d9_LH Q77 Readiness v1.4.8 8" xfId="18467"/>
    <cellStyle name="___P58 Readiness check list801_Q37 Process uph 150 &amp;2003-04-29 Rev.1.1_Q37 Budget UPH120_2line Rev1d9_LH Q77 Readiness v1.4.8 8 2" xfId="18468"/>
    <cellStyle name="___P58 Readiness check list801_Q37 Process uph 150 &amp;2003-04-29 Rev.1.1_Q37 Budget UPH120_2line Rev1d9_LH Q77 Readiness v1.4.8 9" xfId="18469"/>
    <cellStyle name="___P58 Readiness check list801_Q37 Process uph 150 &amp;2003-04-29 Rev.1.1_Q37 Budget UPH120_2line Rev2d3" xfId="18470"/>
    <cellStyle name="___P58 Readiness check list801_Q37 Process uph 150 &amp;2003-04-29 Rev.1.1_Q37 Budget UPH120_2line Rev2d3 2" xfId="18471"/>
    <cellStyle name="___P58 Readiness check list801_Q37 Process uph 150 &amp;2003-04-29 Rev.1.1_Q37 Budget UPH120_2line Rev2d3 2 2" xfId="18472"/>
    <cellStyle name="___P58 Readiness check list801_Q37 Process uph 150 &amp;2003-04-29 Rev.1.1_Q37 Budget UPH120_2line Rev2d3 3" xfId="18473"/>
    <cellStyle name="___P58 Readiness check list801_Q37 Process uph 150 &amp;2003-04-29 Rev.1.1_Q37 Budget UPH120_2line Rev2d3 3 2" xfId="18474"/>
    <cellStyle name="___P58 Readiness check list801_Q37 Process uph 150 &amp;2003-04-29 Rev.1.1_Q37 Budget UPH120_2line Rev2d3 4" xfId="18475"/>
    <cellStyle name="___P58 Readiness check list801_Q37 Process uph 150 &amp;2003-04-29 Rev.1.1_Q37 Budget UPH120_2line Rev2d3 4 2" xfId="18476"/>
    <cellStyle name="___P58 Readiness check list801_Q37 Process uph 150 &amp;2003-04-29 Rev.1.1_Q37 Budget UPH120_2line Rev2d3 5" xfId="18477"/>
    <cellStyle name="___P58 Readiness check list801_Q37 Process uph 150 &amp;2003-04-29 Rev.1.1_Q37 Budget UPH120_2line Rev2d3 5 2" xfId="18478"/>
    <cellStyle name="___P58 Readiness check list801_Q37 Process uph 150 &amp;2003-04-29 Rev.1.1_Q37 Budget UPH120_2line Rev2d3 6" xfId="18479"/>
    <cellStyle name="___P58 Readiness check list801_Q37 Process uph 150 &amp;2003-04-29 Rev.1.1_Q37 Budget UPH120_2line Rev2d3 6 2" xfId="18480"/>
    <cellStyle name="___P58 Readiness check list801_Q37 Process uph 150 &amp;2003-04-29 Rev.1.1_Q37 Budget UPH120_2line Rev2d3 7" xfId="18481"/>
    <cellStyle name="___P58 Readiness check list801_Q37 Process uph 150 &amp;2003-04-29 Rev.1.1_Q37 Budget UPH120_2line Rev2d3 7 2" xfId="18482"/>
    <cellStyle name="___P58 Readiness check list801_Q37 Process uph 150 &amp;2003-04-29 Rev.1.1_Q37 Budget UPH120_2line Rev2d3 8" xfId="18483"/>
    <cellStyle name="___P58 Readiness check list801_Q37 Process uph 150 &amp;2003-04-29 Rev.1.1_Q37 Budget UPH120_2line Rev2d3 8 2" xfId="18484"/>
    <cellStyle name="___P58 Readiness check list801_Q37 Process uph 150 &amp;2003-04-29 Rev.1.1_Q37 Budget UPH120_2line Rev2d3 9" xfId="18485"/>
    <cellStyle name="___P58 Readiness check list801_Q37 Process uph 150 &amp;2003-04-29 Rev.1.1_Q37 Budget UPH120_2line Rev2d5" xfId="18486"/>
    <cellStyle name="___P58 Readiness check list801_Q37 Process uph 150 &amp;2003-04-29 Rev.1.1_Q37 Budget UPH120_2line Rev2d5 2" xfId="18487"/>
    <cellStyle name="___P58 Readiness check list801_Q37 Process uph 150 &amp;2003-04-29 Rev.1.1_Q37 Budget UPH120_2line Rev2d5 2 2" xfId="18488"/>
    <cellStyle name="___P58 Readiness check list801_Q37 Process uph 150 &amp;2003-04-29 Rev.1.1_Q37 Budget UPH120_2line Rev2d5 3" xfId="18489"/>
    <cellStyle name="___P58 Readiness check list801_Q37 Process uph 150 &amp;2003-04-29 Rev.1.1_Q37 Budget UPH120_2line Rev2d5 3 2" xfId="18490"/>
    <cellStyle name="___P58 Readiness check list801_Q37 Process uph 150 &amp;2003-04-29 Rev.1.1_Q37 Budget UPH120_2line Rev2d5 4" xfId="18491"/>
    <cellStyle name="___P58 Readiness check list801_Q37 Process uph 150 &amp;2003-04-29 Rev.1.1_Q37 Budget UPH120_2line Rev2d5 4 2" xfId="18492"/>
    <cellStyle name="___P58 Readiness check list801_Q37 Process uph 150 &amp;2003-04-29 Rev.1.1_Q37 Budget UPH120_2line Rev2d5 5" xfId="18493"/>
    <cellStyle name="___P58 Readiness check list801_Q37 Process uph 150 &amp;2003-04-29 Rev.1.1_Q37 Budget UPH120_2line Rev2d5 5 2" xfId="18494"/>
    <cellStyle name="___P58 Readiness check list801_Q37 Process uph 150 &amp;2003-04-29 Rev.1.1_Q37 Budget UPH120_2line Rev2d5 6" xfId="18495"/>
    <cellStyle name="___P58 Readiness check list801_Q37 Process uph 150 &amp;2003-04-29 Rev.1.1_Q37 Budget UPH120_2line Rev2d5 6 2" xfId="18496"/>
    <cellStyle name="___P58 Readiness check list801_Q37 Process uph 150 &amp;2003-04-29 Rev.1.1_Q37 Budget UPH120_2line Rev2d5 7" xfId="18497"/>
    <cellStyle name="___P58 Readiness check list801_Q37 Process uph 150 &amp;2003-04-29 Rev.1.1_Q37 Budget UPH120_2line Rev2d5 7 2" xfId="18498"/>
    <cellStyle name="___P58 Readiness check list801_Q37 Process uph 150 &amp;2003-04-29 Rev.1.1_Q37 Budget UPH120_2line Rev2d5 8" xfId="18499"/>
    <cellStyle name="___P58 Readiness check list801_Q37 Process uph 150 &amp;2003-04-29 Rev.1.1_Q37 Budget UPH120_2line Rev2d5 8 2" xfId="18500"/>
    <cellStyle name="___P58 Readiness check list801_Q37 Process uph 150 &amp;2003-04-29 Rev.1.1_Q37 Budget UPH120_2line Rev2d5 9" xfId="18501"/>
    <cellStyle name="___P58 Readiness check list801_Q37_P58B_UPH50EList_1d2" xfId="18502"/>
    <cellStyle name="___P58 Readiness check list801_Q37_P58B_UPH50EList_1d2 2" xfId="18503"/>
    <cellStyle name="___P58 Readiness check list801_Q37_P58B_UPH50EList_1d2 2 2" xfId="18504"/>
    <cellStyle name="___P58 Readiness check list801_Q37_P58B_UPH50EList_1d2 3" xfId="18505"/>
    <cellStyle name="___P58 Readiness check list801_Q37_P58B_UPH50EList_1d2 3 2" xfId="18506"/>
    <cellStyle name="___P58 Readiness check list801_Q37_P58B_UPH50EList_1d2 4" xfId="18507"/>
    <cellStyle name="___P58 Readiness check list801_Q37_P58B_UPH50EList_1d2 4 2" xfId="18508"/>
    <cellStyle name="___P58 Readiness check list801_Q37_P58B_UPH50EList_1d2 5" xfId="18509"/>
    <cellStyle name="___P58 Readiness check list801_Q37_P58B_UPH50EList_1d2 5 2" xfId="18510"/>
    <cellStyle name="___P58 Readiness check list801_Q37_P58B_UPH50EList_1d2 6" xfId="18511"/>
    <cellStyle name="___P58 Readiness check list801_Q37_P58B_UPH50EList_1d2 6 2" xfId="18512"/>
    <cellStyle name="___P58 Readiness check list801_Q37_P58B_UPH50EList_1d2 7" xfId="18513"/>
    <cellStyle name="___P58 Readiness check list801_Q37_P58B_UPH50EList_1d2 7 2" xfId="18514"/>
    <cellStyle name="___P58 Readiness check list801_Q37_P58B_UPH50EList_1d2 8" xfId="18515"/>
    <cellStyle name="___P58 Readiness check list801_Q37_P58B_UPH50EList_1d2 8 2" xfId="18516"/>
    <cellStyle name="___P58 Readiness check list801_Q37_P58B_UPH50EList_1d2 9" xfId="18517"/>
    <cellStyle name="___P58 Readiness check list801_Q37_P58B_UPH50EList_1d2_LH Q22 work book " xfId="18518"/>
    <cellStyle name="___P58 Readiness check list801_Q37_P58B_UPH50EList_1d2_LH Q22 work book  2" xfId="18519"/>
    <cellStyle name="___P58 Readiness check list801_Q37_P58B_UPH50EList_1d2_LH Q22 work book  2 2" xfId="18520"/>
    <cellStyle name="___P58 Readiness check list801_Q37_P58B_UPH50EList_1d2_LH Q22 work book  3" xfId="18521"/>
    <cellStyle name="___P58 Readiness check list801_Q37_P58B_UPH50EList_1d2_LH Q22 work book  3 2" xfId="18522"/>
    <cellStyle name="___P58 Readiness check list801_Q37_P58B_UPH50EList_1d2_LH Q22 work book  4" xfId="18523"/>
    <cellStyle name="___P58 Readiness check list801_Q37_P58B_UPH50EList_1d2_LH Q22 work book  4 2" xfId="18524"/>
    <cellStyle name="___P58 Readiness check list801_Q37_P58B_UPH50EList_1d2_LH Q22 work book  5" xfId="18525"/>
    <cellStyle name="___P58 Readiness check list801_Q37_P58B_UPH50EList_1d2_LH Q22 work book  5 2" xfId="18526"/>
    <cellStyle name="___P58 Readiness check list801_Q37_P58B_UPH50EList_1d2_LH Q22 work book  6" xfId="18527"/>
    <cellStyle name="___P58 Readiness check list801_Q37_P58B_UPH50EList_1d2_LH Q22 work book  6 2" xfId="18528"/>
    <cellStyle name="___P58 Readiness check list801_Q37_P58B_UPH50EList_1d2_LH Q22 work book  7" xfId="18529"/>
    <cellStyle name="___P58 Readiness check list801_Q37_P58B_UPH50EList_1d2_LH Q22 work book  7 2" xfId="18530"/>
    <cellStyle name="___P58 Readiness check list801_Q37_P58B_UPH50EList_1d2_LH Q22 work book  8" xfId="18531"/>
    <cellStyle name="___P58 Readiness check list801_Q37_P58B_UPH50EList_1d2_LH Q22 work book  8 2" xfId="18532"/>
    <cellStyle name="___P58 Readiness check list801_Q37_P58B_UPH50EList_1d2_LH Q22 work book  9" xfId="18533"/>
    <cellStyle name="___P58 Readiness check list801_Q37_P58B_UPH50EList_1d2_LH Q77 Readiness v1.4.8" xfId="18534"/>
    <cellStyle name="___P58 Readiness check list801_Q37_P58B_UPH50EList_1d2_LH Q77 Readiness v1.4.8 2" xfId="18535"/>
    <cellStyle name="___P58 Readiness check list801_Q37_P58B_UPH50EList_1d2_LH Q77 Readiness v1.4.8 2 2" xfId="18536"/>
    <cellStyle name="___P58 Readiness check list801_Q37_P58B_UPH50EList_1d2_LH Q77 Readiness v1.4.8 3" xfId="18537"/>
    <cellStyle name="___P58 Readiness check list801_Q37_P58B_UPH50EList_1d2_LH Q77 Readiness v1.4.8 3 2" xfId="18538"/>
    <cellStyle name="___P58 Readiness check list801_Q37_P58B_UPH50EList_1d2_LH Q77 Readiness v1.4.8 4" xfId="18539"/>
    <cellStyle name="___P58 Readiness check list801_Q37_P58B_UPH50EList_1d2_LH Q77 Readiness v1.4.8 4 2" xfId="18540"/>
    <cellStyle name="___P58 Readiness check list801_Q37_P58B_UPH50EList_1d2_LH Q77 Readiness v1.4.8 5" xfId="18541"/>
    <cellStyle name="___P58 Readiness check list801_Q37_P58B_UPH50EList_1d2_LH Q77 Readiness v1.4.8 5 2" xfId="18542"/>
    <cellStyle name="___P58 Readiness check list801_Q37_P58B_UPH50EList_1d2_LH Q77 Readiness v1.4.8 6" xfId="18543"/>
    <cellStyle name="___P58 Readiness check list801_Q37_P58B_UPH50EList_1d2_LH Q77 Readiness v1.4.8 6 2" xfId="18544"/>
    <cellStyle name="___P58 Readiness check list801_Q37_P58B_UPH50EList_1d2_LH Q77 Readiness v1.4.8 7" xfId="18545"/>
    <cellStyle name="___P58 Readiness check list801_Q37_P58B_UPH50EList_1d2_LH Q77 Readiness v1.4.8 7 2" xfId="18546"/>
    <cellStyle name="___P58 Readiness check list801_Q37_P58B_UPH50EList_1d2_LH Q77 Readiness v1.4.8 8" xfId="18547"/>
    <cellStyle name="___P58 Readiness check list801_Q37_P58B_UPH50EList_1d2_LH Q77 Readiness v1.4.8 8 2" xfId="18548"/>
    <cellStyle name="___P58 Readiness check list801_Q37_P58B_UPH50EList_1d2_LH Q77 Readiness v1.4.8 9" xfId="18549"/>
    <cellStyle name="___P58 Readiness check list801_Q37_P58B_UPH50EList_1d2_Q37 Budget UPH120_2line Rev1d9" xfId="18550"/>
    <cellStyle name="___P58 Readiness check list801_Q37_P58B_UPH50EList_1d2_Q37 Budget UPH120_2line Rev1d9 2" xfId="18551"/>
    <cellStyle name="___P58 Readiness check list801_Q37_P58B_UPH50EList_1d2_Q37 Budget UPH120_2line Rev1d9 2 2" xfId="18552"/>
    <cellStyle name="___P58 Readiness check list801_Q37_P58B_UPH50EList_1d2_Q37 Budget UPH120_2line Rev1d9 3" xfId="18553"/>
    <cellStyle name="___P58 Readiness check list801_Q37_P58B_UPH50EList_1d2_Q37 Budget UPH120_2line Rev1d9 3 2" xfId="18554"/>
    <cellStyle name="___P58 Readiness check list801_Q37_P58B_UPH50EList_1d2_Q37 Budget UPH120_2line Rev1d9 4" xfId="18555"/>
    <cellStyle name="___P58 Readiness check list801_Q37_P58B_UPH50EList_1d2_Q37 Budget UPH120_2line Rev1d9 4 2" xfId="18556"/>
    <cellStyle name="___P58 Readiness check list801_Q37_P58B_UPH50EList_1d2_Q37 Budget UPH120_2line Rev1d9 5" xfId="18557"/>
    <cellStyle name="___P58 Readiness check list801_Q37_P58B_UPH50EList_1d2_Q37 Budget UPH120_2line Rev1d9 5 2" xfId="18558"/>
    <cellStyle name="___P58 Readiness check list801_Q37_P58B_UPH50EList_1d2_Q37 Budget UPH120_2line Rev1d9 6" xfId="18559"/>
    <cellStyle name="___P58 Readiness check list801_Q37_P58B_UPH50EList_1d2_Q37 Budget UPH120_2line Rev1d9 6 2" xfId="18560"/>
    <cellStyle name="___P58 Readiness check list801_Q37_P58B_UPH50EList_1d2_Q37 Budget UPH120_2line Rev1d9 7" xfId="18561"/>
    <cellStyle name="___P58 Readiness check list801_Q37_P58B_UPH50EList_1d2_Q37 Budget UPH120_2line Rev1d9 7 2" xfId="18562"/>
    <cellStyle name="___P58 Readiness check list801_Q37_P58B_UPH50EList_1d2_Q37 Budget UPH120_2line Rev1d9 8" xfId="18563"/>
    <cellStyle name="___P58 Readiness check list801_Q37_P58B_UPH50EList_1d2_Q37 Budget UPH120_2line Rev1d9 8 2" xfId="18564"/>
    <cellStyle name="___P58 Readiness check list801_Q37_P58B_UPH50EList_1d2_Q37 Budget UPH120_2line Rev1d9 9" xfId="18565"/>
    <cellStyle name="___P58 Readiness check list801_Q37_P58B_UPH50EList_1d2_Q37 Budget UPH120_2line Rev1d9_LH Q22 work book " xfId="18566"/>
    <cellStyle name="___P58 Readiness check list801_Q37_P58B_UPH50EList_1d2_Q37 Budget UPH120_2line Rev1d9_LH Q22 work book  2" xfId="18567"/>
    <cellStyle name="___P58 Readiness check list801_Q37_P58B_UPH50EList_1d2_Q37 Budget UPH120_2line Rev1d9_LH Q22 work book  2 2" xfId="18568"/>
    <cellStyle name="___P58 Readiness check list801_Q37_P58B_UPH50EList_1d2_Q37 Budget UPH120_2line Rev1d9_LH Q22 work book  3" xfId="18569"/>
    <cellStyle name="___P58 Readiness check list801_Q37_P58B_UPH50EList_1d2_Q37 Budget UPH120_2line Rev1d9_LH Q22 work book  3 2" xfId="18570"/>
    <cellStyle name="___P58 Readiness check list801_Q37_P58B_UPH50EList_1d2_Q37 Budget UPH120_2line Rev1d9_LH Q22 work book  4" xfId="18571"/>
    <cellStyle name="___P58 Readiness check list801_Q37_P58B_UPH50EList_1d2_Q37 Budget UPH120_2line Rev1d9_LH Q22 work book  4 2" xfId="18572"/>
    <cellStyle name="___P58 Readiness check list801_Q37_P58B_UPH50EList_1d2_Q37 Budget UPH120_2line Rev1d9_LH Q22 work book  5" xfId="18573"/>
    <cellStyle name="___P58 Readiness check list801_Q37_P58B_UPH50EList_1d2_Q37 Budget UPH120_2line Rev1d9_LH Q22 work book  5 2" xfId="18574"/>
    <cellStyle name="___P58 Readiness check list801_Q37_P58B_UPH50EList_1d2_Q37 Budget UPH120_2line Rev1d9_LH Q22 work book  6" xfId="18575"/>
    <cellStyle name="___P58 Readiness check list801_Q37_P58B_UPH50EList_1d2_Q37 Budget UPH120_2line Rev1d9_LH Q22 work book  6 2" xfId="18576"/>
    <cellStyle name="___P58 Readiness check list801_Q37_P58B_UPH50EList_1d2_Q37 Budget UPH120_2line Rev1d9_LH Q22 work book  7" xfId="18577"/>
    <cellStyle name="___P58 Readiness check list801_Q37_P58B_UPH50EList_1d2_Q37 Budget UPH120_2line Rev1d9_LH Q22 work book  7 2" xfId="18578"/>
    <cellStyle name="___P58 Readiness check list801_Q37_P58B_UPH50EList_1d2_Q37 Budget UPH120_2line Rev1d9_LH Q22 work book  8" xfId="18579"/>
    <cellStyle name="___P58 Readiness check list801_Q37_P58B_UPH50EList_1d2_Q37 Budget UPH120_2line Rev1d9_LH Q22 work book  8 2" xfId="18580"/>
    <cellStyle name="___P58 Readiness check list801_Q37_P58B_UPH50EList_1d2_Q37 Budget UPH120_2line Rev1d9_LH Q22 work book  9" xfId="18581"/>
    <cellStyle name="___P58 Readiness check list801_Q37_P58B_UPH50EList_1d2_Q37 Budget UPH120_2line Rev1d9_LH Q77 Readiness v1.4.8" xfId="18582"/>
    <cellStyle name="___P58 Readiness check list801_Q37_P58B_UPH50EList_1d2_Q37 Budget UPH120_2line Rev1d9_LH Q77 Readiness v1.4.8 2" xfId="18583"/>
    <cellStyle name="___P58 Readiness check list801_Q37_P58B_UPH50EList_1d2_Q37 Budget UPH120_2line Rev1d9_LH Q77 Readiness v1.4.8 2 2" xfId="18584"/>
    <cellStyle name="___P58 Readiness check list801_Q37_P58B_UPH50EList_1d2_Q37 Budget UPH120_2line Rev1d9_LH Q77 Readiness v1.4.8 3" xfId="18585"/>
    <cellStyle name="___P58 Readiness check list801_Q37_P58B_UPH50EList_1d2_Q37 Budget UPH120_2line Rev1d9_LH Q77 Readiness v1.4.8 3 2" xfId="18586"/>
    <cellStyle name="___P58 Readiness check list801_Q37_P58B_UPH50EList_1d2_Q37 Budget UPH120_2line Rev1d9_LH Q77 Readiness v1.4.8 4" xfId="18587"/>
    <cellStyle name="___P58 Readiness check list801_Q37_P58B_UPH50EList_1d2_Q37 Budget UPH120_2line Rev1d9_LH Q77 Readiness v1.4.8 4 2" xfId="18588"/>
    <cellStyle name="___P58 Readiness check list801_Q37_P58B_UPH50EList_1d2_Q37 Budget UPH120_2line Rev1d9_LH Q77 Readiness v1.4.8 5" xfId="18589"/>
    <cellStyle name="___P58 Readiness check list801_Q37_P58B_UPH50EList_1d2_Q37 Budget UPH120_2line Rev1d9_LH Q77 Readiness v1.4.8 5 2" xfId="18590"/>
    <cellStyle name="___P58 Readiness check list801_Q37_P58B_UPH50EList_1d2_Q37 Budget UPH120_2line Rev1d9_LH Q77 Readiness v1.4.8 6" xfId="18591"/>
    <cellStyle name="___P58 Readiness check list801_Q37_P58B_UPH50EList_1d2_Q37 Budget UPH120_2line Rev1d9_LH Q77 Readiness v1.4.8 6 2" xfId="18592"/>
    <cellStyle name="___P58 Readiness check list801_Q37_P58B_UPH50EList_1d2_Q37 Budget UPH120_2line Rev1d9_LH Q77 Readiness v1.4.8 7" xfId="18593"/>
    <cellStyle name="___P58 Readiness check list801_Q37_P58B_UPH50EList_1d2_Q37 Budget UPH120_2line Rev1d9_LH Q77 Readiness v1.4.8 7 2" xfId="18594"/>
    <cellStyle name="___P58 Readiness check list801_Q37_P58B_UPH50EList_1d2_Q37 Budget UPH120_2line Rev1d9_LH Q77 Readiness v1.4.8 8" xfId="18595"/>
    <cellStyle name="___P58 Readiness check list801_Q37_P58B_UPH50EList_1d2_Q37 Budget UPH120_2line Rev1d9_LH Q77 Readiness v1.4.8 8 2" xfId="18596"/>
    <cellStyle name="___P58 Readiness check list801_Q37_P58B_UPH50EList_1d2_Q37 Budget UPH120_2line Rev1d9_LH Q77 Readiness v1.4.8 9" xfId="18597"/>
    <cellStyle name="___P58 Readiness check list801_Q37_P58B_UPH50EList_1d2_Q37 Budget UPH120_2line Rev2d3" xfId="18598"/>
    <cellStyle name="___P58 Readiness check list801_Q37_P58B_UPH50EList_1d2_Q37 Budget UPH120_2line Rev2d3 2" xfId="18599"/>
    <cellStyle name="___P58 Readiness check list801_Q37_P58B_UPH50EList_1d2_Q37 Budget UPH120_2line Rev2d3 2 2" xfId="18600"/>
    <cellStyle name="___P58 Readiness check list801_Q37_P58B_UPH50EList_1d2_Q37 Budget UPH120_2line Rev2d3 3" xfId="18601"/>
    <cellStyle name="___P58 Readiness check list801_Q37_P58B_UPH50EList_1d2_Q37 Budget UPH120_2line Rev2d3 3 2" xfId="18602"/>
    <cellStyle name="___P58 Readiness check list801_Q37_P58B_UPH50EList_1d2_Q37 Budget UPH120_2line Rev2d3 4" xfId="18603"/>
    <cellStyle name="___P58 Readiness check list801_Q37_P58B_UPH50EList_1d2_Q37 Budget UPH120_2line Rev2d3 4 2" xfId="18604"/>
    <cellStyle name="___P58 Readiness check list801_Q37_P58B_UPH50EList_1d2_Q37 Budget UPH120_2line Rev2d3 5" xfId="18605"/>
    <cellStyle name="___P58 Readiness check list801_Q37_P58B_UPH50EList_1d2_Q37 Budget UPH120_2line Rev2d3 5 2" xfId="18606"/>
    <cellStyle name="___P58 Readiness check list801_Q37_P58B_UPH50EList_1d2_Q37 Budget UPH120_2line Rev2d3 6" xfId="18607"/>
    <cellStyle name="___P58 Readiness check list801_Q37_P58B_UPH50EList_1d2_Q37 Budget UPH120_2line Rev2d3 6 2" xfId="18608"/>
    <cellStyle name="___P58 Readiness check list801_Q37_P58B_UPH50EList_1d2_Q37 Budget UPH120_2line Rev2d3 7" xfId="18609"/>
    <cellStyle name="___P58 Readiness check list801_Q37_P58B_UPH50EList_1d2_Q37 Budget UPH120_2line Rev2d3 7 2" xfId="18610"/>
    <cellStyle name="___P58 Readiness check list801_Q37_P58B_UPH50EList_1d2_Q37 Budget UPH120_2line Rev2d3 8" xfId="18611"/>
    <cellStyle name="___P58 Readiness check list801_Q37_P58B_UPH50EList_1d2_Q37 Budget UPH120_2line Rev2d3 8 2" xfId="18612"/>
    <cellStyle name="___P58 Readiness check list801_Q37_P58B_UPH50EList_1d2_Q37 Budget UPH120_2line Rev2d3 9" xfId="18613"/>
    <cellStyle name="___P58 Readiness check list801_Q37_P58B_UPH50EList_1d2_Q37 Budget UPH120_2line Rev2d5" xfId="18614"/>
    <cellStyle name="___P58 Readiness check list801_Q37_P58B_UPH50EList_1d2_Q37 Budget UPH120_2line Rev2d5 2" xfId="18615"/>
    <cellStyle name="___P58 Readiness check list801_Q37_P58B_UPH50EList_1d2_Q37 Budget UPH120_2line Rev2d5 2 2" xfId="18616"/>
    <cellStyle name="___P58 Readiness check list801_Q37_P58B_UPH50EList_1d2_Q37 Budget UPH120_2line Rev2d5 3" xfId="18617"/>
    <cellStyle name="___P58 Readiness check list801_Q37_P58B_UPH50EList_1d2_Q37 Budget UPH120_2line Rev2d5 3 2" xfId="18618"/>
    <cellStyle name="___P58 Readiness check list801_Q37_P58B_UPH50EList_1d2_Q37 Budget UPH120_2line Rev2d5 4" xfId="18619"/>
    <cellStyle name="___P58 Readiness check list801_Q37_P58B_UPH50EList_1d2_Q37 Budget UPH120_2line Rev2d5 4 2" xfId="18620"/>
    <cellStyle name="___P58 Readiness check list801_Q37_P58B_UPH50EList_1d2_Q37 Budget UPH120_2line Rev2d5 5" xfId="18621"/>
    <cellStyle name="___P58 Readiness check list801_Q37_P58B_UPH50EList_1d2_Q37 Budget UPH120_2line Rev2d5 5 2" xfId="18622"/>
    <cellStyle name="___P58 Readiness check list801_Q37_P58B_UPH50EList_1d2_Q37 Budget UPH120_2line Rev2d5 6" xfId="18623"/>
    <cellStyle name="___P58 Readiness check list801_Q37_P58B_UPH50EList_1d2_Q37 Budget UPH120_2line Rev2d5 6 2" xfId="18624"/>
    <cellStyle name="___P58 Readiness check list801_Q37_P58B_UPH50EList_1d2_Q37 Budget UPH120_2line Rev2d5 7" xfId="18625"/>
    <cellStyle name="___P58 Readiness check list801_Q37_P58B_UPH50EList_1d2_Q37 Budget UPH120_2line Rev2d5 7 2" xfId="18626"/>
    <cellStyle name="___P58 Readiness check list801_Q37_P58B_UPH50EList_1d2_Q37 Budget UPH120_2line Rev2d5 8" xfId="18627"/>
    <cellStyle name="___P58 Readiness check list801_Q37_P58B_UPH50EList_1d2_Q37 Budget UPH120_2line Rev2d5 8 2" xfId="18628"/>
    <cellStyle name="___P58 Readiness check list801_Q37_P58B_UPH50EList_1d2_Q37 Budget UPH120_2line Rev2d5 9" xfId="18629"/>
    <cellStyle name="___P58 Readiness check list801_Q37ReworkProcessUPH50Rev1d0" xfId="18630"/>
    <cellStyle name="___P58 Readiness check list801_Q37ReworkProcessUPH50Rev1d0 2" xfId="18631"/>
    <cellStyle name="___P58 Readiness check list801_Q37ReworkProcessUPH50Rev1d0 2 2" xfId="18632"/>
    <cellStyle name="___P58 Readiness check list801_Q37ReworkProcessUPH50Rev1d0 3" xfId="18633"/>
    <cellStyle name="___P58 Readiness check list801_Q37ReworkProcessUPH50Rev1d0 3 2" xfId="18634"/>
    <cellStyle name="___P58 Readiness check list801_Q37ReworkProcessUPH50Rev1d0 4" xfId="18635"/>
    <cellStyle name="___P58 Readiness check list801_Q37ReworkProcessUPH50Rev1d0 4 2" xfId="18636"/>
    <cellStyle name="___P58 Readiness check list801_Q37ReworkProcessUPH50Rev1d0 5" xfId="18637"/>
    <cellStyle name="___P58 Readiness check list801_Q37ReworkProcessUPH50Rev1d0 5 2" xfId="18638"/>
    <cellStyle name="___P58 Readiness check list801_Q37ReworkProcessUPH50Rev1d0 6" xfId="18639"/>
    <cellStyle name="___P58 Readiness check list801_Q37ReworkProcessUPH50Rev1d0 6 2" xfId="18640"/>
    <cellStyle name="___P58 Readiness check list801_Q37ReworkProcessUPH50Rev1d0 7" xfId="18641"/>
    <cellStyle name="___P58 Readiness check list801_Q37ReworkProcessUPH50Rev1d0 7 2" xfId="18642"/>
    <cellStyle name="___P58 Readiness check list801_Q37ReworkProcessUPH50Rev1d0 8" xfId="18643"/>
    <cellStyle name="___P58 Readiness check list801_Q37ReworkProcessUPH50Rev1d0 8 2" xfId="18644"/>
    <cellStyle name="___P58 Readiness check list801_Q37ReworkProcessUPH50Rev1d0 9" xfId="18645"/>
    <cellStyle name="___P58 Readiness check list801_Q37ReworkProcessUPH50Rev1d0_LH Q22 work book " xfId="18646"/>
    <cellStyle name="___P58 Readiness check list801_Q37ReworkProcessUPH50Rev1d0_LH Q22 work book  2" xfId="18647"/>
    <cellStyle name="___P58 Readiness check list801_Q37ReworkProcessUPH50Rev1d0_LH Q22 work book  2 2" xfId="18648"/>
    <cellStyle name="___P58 Readiness check list801_Q37ReworkProcessUPH50Rev1d0_LH Q22 work book  3" xfId="18649"/>
    <cellStyle name="___P58 Readiness check list801_Q37ReworkProcessUPH50Rev1d0_LH Q22 work book  3 2" xfId="18650"/>
    <cellStyle name="___P58 Readiness check list801_Q37ReworkProcessUPH50Rev1d0_LH Q22 work book  4" xfId="18651"/>
    <cellStyle name="___P58 Readiness check list801_Q37ReworkProcessUPH50Rev1d0_LH Q22 work book  4 2" xfId="18652"/>
    <cellStyle name="___P58 Readiness check list801_Q37ReworkProcessUPH50Rev1d0_LH Q22 work book  5" xfId="18653"/>
    <cellStyle name="___P58 Readiness check list801_Q37ReworkProcessUPH50Rev1d0_LH Q22 work book  5 2" xfId="18654"/>
    <cellStyle name="___P58 Readiness check list801_Q37ReworkProcessUPH50Rev1d0_LH Q22 work book  6" xfId="18655"/>
    <cellStyle name="___P58 Readiness check list801_Q37ReworkProcessUPH50Rev1d0_LH Q22 work book  6 2" xfId="18656"/>
    <cellStyle name="___P58 Readiness check list801_Q37ReworkProcessUPH50Rev1d0_LH Q22 work book  7" xfId="18657"/>
    <cellStyle name="___P58 Readiness check list801_Q37ReworkProcessUPH50Rev1d0_LH Q22 work book  7 2" xfId="18658"/>
    <cellStyle name="___P58 Readiness check list801_Q37ReworkProcessUPH50Rev1d0_LH Q22 work book  8" xfId="18659"/>
    <cellStyle name="___P58 Readiness check list801_Q37ReworkProcessUPH50Rev1d0_LH Q22 work book  8 2" xfId="18660"/>
    <cellStyle name="___P58 Readiness check list801_Q37ReworkProcessUPH50Rev1d0_LH Q22 work book  9" xfId="18661"/>
    <cellStyle name="___P58 Readiness check list801_Q37ReworkProcessUPH50Rev1d0_LH Q77 Readiness v1.4.8" xfId="18662"/>
    <cellStyle name="___P58 Readiness check list801_Q37ReworkProcessUPH50Rev1d0_LH Q77 Readiness v1.4.8 2" xfId="18663"/>
    <cellStyle name="___P58 Readiness check list801_Q37ReworkProcessUPH50Rev1d0_LH Q77 Readiness v1.4.8 2 2" xfId="18664"/>
    <cellStyle name="___P58 Readiness check list801_Q37ReworkProcessUPH50Rev1d0_LH Q77 Readiness v1.4.8 3" xfId="18665"/>
    <cellStyle name="___P58 Readiness check list801_Q37ReworkProcessUPH50Rev1d0_LH Q77 Readiness v1.4.8 3 2" xfId="18666"/>
    <cellStyle name="___P58 Readiness check list801_Q37ReworkProcessUPH50Rev1d0_LH Q77 Readiness v1.4.8 4" xfId="18667"/>
    <cellStyle name="___P58 Readiness check list801_Q37ReworkProcessUPH50Rev1d0_LH Q77 Readiness v1.4.8 4 2" xfId="18668"/>
    <cellStyle name="___P58 Readiness check list801_Q37ReworkProcessUPH50Rev1d0_LH Q77 Readiness v1.4.8 5" xfId="18669"/>
    <cellStyle name="___P58 Readiness check list801_Q37ReworkProcessUPH50Rev1d0_LH Q77 Readiness v1.4.8 5 2" xfId="18670"/>
    <cellStyle name="___P58 Readiness check list801_Q37ReworkProcessUPH50Rev1d0_LH Q77 Readiness v1.4.8 6" xfId="18671"/>
    <cellStyle name="___P58 Readiness check list801_Q37ReworkProcessUPH50Rev1d0_LH Q77 Readiness v1.4.8 6 2" xfId="18672"/>
    <cellStyle name="___P58 Readiness check list801_Q37ReworkProcessUPH50Rev1d0_LH Q77 Readiness v1.4.8 7" xfId="18673"/>
    <cellStyle name="___P58 Readiness check list801_Q37ReworkProcessUPH50Rev1d0_LH Q77 Readiness v1.4.8 7 2" xfId="18674"/>
    <cellStyle name="___P58 Readiness check list801_Q37ReworkProcessUPH50Rev1d0_LH Q77 Readiness v1.4.8 8" xfId="18675"/>
    <cellStyle name="___P58 Readiness check list801_Q37ReworkProcessUPH50Rev1d0_LH Q77 Readiness v1.4.8 8 2" xfId="18676"/>
    <cellStyle name="___P58 Readiness check list801_Q37ReworkProcessUPH50Rev1d0_LH Q77 Readiness v1.4.8 9" xfId="18677"/>
    <cellStyle name="___P58 Readiness check list801_Q37ReworkProcessUPH50Rev1d0_Q37 Budget UPH120_2line Rev1d9" xfId="18678"/>
    <cellStyle name="___P58 Readiness check list801_Q37ReworkProcessUPH50Rev1d0_Q37 Budget UPH120_2line Rev1d9 2" xfId="18679"/>
    <cellStyle name="___P58 Readiness check list801_Q37ReworkProcessUPH50Rev1d0_Q37 Budget UPH120_2line Rev1d9 2 2" xfId="18680"/>
    <cellStyle name="___P58 Readiness check list801_Q37ReworkProcessUPH50Rev1d0_Q37 Budget UPH120_2line Rev1d9 3" xfId="18681"/>
    <cellStyle name="___P58 Readiness check list801_Q37ReworkProcessUPH50Rev1d0_Q37 Budget UPH120_2line Rev1d9 3 2" xfId="18682"/>
    <cellStyle name="___P58 Readiness check list801_Q37ReworkProcessUPH50Rev1d0_Q37 Budget UPH120_2line Rev1d9 4" xfId="18683"/>
    <cellStyle name="___P58 Readiness check list801_Q37ReworkProcessUPH50Rev1d0_Q37 Budget UPH120_2line Rev1d9 4 2" xfId="18684"/>
    <cellStyle name="___P58 Readiness check list801_Q37ReworkProcessUPH50Rev1d0_Q37 Budget UPH120_2line Rev1d9 5" xfId="18685"/>
    <cellStyle name="___P58 Readiness check list801_Q37ReworkProcessUPH50Rev1d0_Q37 Budget UPH120_2line Rev1d9 5 2" xfId="18686"/>
    <cellStyle name="___P58 Readiness check list801_Q37ReworkProcessUPH50Rev1d0_Q37 Budget UPH120_2line Rev1d9 6" xfId="18687"/>
    <cellStyle name="___P58 Readiness check list801_Q37ReworkProcessUPH50Rev1d0_Q37 Budget UPH120_2line Rev1d9 6 2" xfId="18688"/>
    <cellStyle name="___P58 Readiness check list801_Q37ReworkProcessUPH50Rev1d0_Q37 Budget UPH120_2line Rev1d9 7" xfId="18689"/>
    <cellStyle name="___P58 Readiness check list801_Q37ReworkProcessUPH50Rev1d0_Q37 Budget UPH120_2line Rev1d9 7 2" xfId="18690"/>
    <cellStyle name="___P58 Readiness check list801_Q37ReworkProcessUPH50Rev1d0_Q37 Budget UPH120_2line Rev1d9 8" xfId="18691"/>
    <cellStyle name="___P58 Readiness check list801_Q37ReworkProcessUPH50Rev1d0_Q37 Budget UPH120_2line Rev1d9 8 2" xfId="18692"/>
    <cellStyle name="___P58 Readiness check list801_Q37ReworkProcessUPH50Rev1d0_Q37 Budget UPH120_2line Rev1d9 9" xfId="18693"/>
    <cellStyle name="___P58 Readiness check list801_Q37ReworkProcessUPH50Rev1d0_Q37 Budget UPH120_2line Rev1d9_LH Q22 work book " xfId="18694"/>
    <cellStyle name="___P58 Readiness check list801_Q37ReworkProcessUPH50Rev1d0_Q37 Budget UPH120_2line Rev1d9_LH Q22 work book  2" xfId="18695"/>
    <cellStyle name="___P58 Readiness check list801_Q37ReworkProcessUPH50Rev1d0_Q37 Budget UPH120_2line Rev1d9_LH Q22 work book  2 2" xfId="18696"/>
    <cellStyle name="___P58 Readiness check list801_Q37ReworkProcessUPH50Rev1d0_Q37 Budget UPH120_2line Rev1d9_LH Q22 work book  3" xfId="18697"/>
    <cellStyle name="___P58 Readiness check list801_Q37ReworkProcessUPH50Rev1d0_Q37 Budget UPH120_2line Rev1d9_LH Q22 work book  3 2" xfId="18698"/>
    <cellStyle name="___P58 Readiness check list801_Q37ReworkProcessUPH50Rev1d0_Q37 Budget UPH120_2line Rev1d9_LH Q22 work book  4" xfId="18699"/>
    <cellStyle name="___P58 Readiness check list801_Q37ReworkProcessUPH50Rev1d0_Q37 Budget UPH120_2line Rev1d9_LH Q22 work book  4 2" xfId="18700"/>
    <cellStyle name="___P58 Readiness check list801_Q37ReworkProcessUPH50Rev1d0_Q37 Budget UPH120_2line Rev1d9_LH Q22 work book  5" xfId="18701"/>
    <cellStyle name="___P58 Readiness check list801_Q37ReworkProcessUPH50Rev1d0_Q37 Budget UPH120_2line Rev1d9_LH Q22 work book  5 2" xfId="18702"/>
    <cellStyle name="___P58 Readiness check list801_Q37ReworkProcessUPH50Rev1d0_Q37 Budget UPH120_2line Rev1d9_LH Q22 work book  6" xfId="18703"/>
    <cellStyle name="___P58 Readiness check list801_Q37ReworkProcessUPH50Rev1d0_Q37 Budget UPH120_2line Rev1d9_LH Q22 work book  6 2" xfId="18704"/>
    <cellStyle name="___P58 Readiness check list801_Q37ReworkProcessUPH50Rev1d0_Q37 Budget UPH120_2line Rev1d9_LH Q22 work book  7" xfId="18705"/>
    <cellStyle name="___P58 Readiness check list801_Q37ReworkProcessUPH50Rev1d0_Q37 Budget UPH120_2line Rev1d9_LH Q22 work book  7 2" xfId="18706"/>
    <cellStyle name="___P58 Readiness check list801_Q37ReworkProcessUPH50Rev1d0_Q37 Budget UPH120_2line Rev1d9_LH Q22 work book  8" xfId="18707"/>
    <cellStyle name="___P58 Readiness check list801_Q37ReworkProcessUPH50Rev1d0_Q37 Budget UPH120_2line Rev1d9_LH Q22 work book  8 2" xfId="18708"/>
    <cellStyle name="___P58 Readiness check list801_Q37ReworkProcessUPH50Rev1d0_Q37 Budget UPH120_2line Rev1d9_LH Q22 work book  9" xfId="18709"/>
    <cellStyle name="___P58 Readiness check list801_Q37ReworkProcessUPH50Rev1d0_Q37 Budget UPH120_2line Rev1d9_LH Q77 Readiness v1.4.8" xfId="18710"/>
    <cellStyle name="___P58 Readiness check list801_Q37ReworkProcessUPH50Rev1d0_Q37 Budget UPH120_2line Rev1d9_LH Q77 Readiness v1.4.8 2" xfId="18711"/>
    <cellStyle name="___P58 Readiness check list801_Q37ReworkProcessUPH50Rev1d0_Q37 Budget UPH120_2line Rev1d9_LH Q77 Readiness v1.4.8 2 2" xfId="18712"/>
    <cellStyle name="___P58 Readiness check list801_Q37ReworkProcessUPH50Rev1d0_Q37 Budget UPH120_2line Rev1d9_LH Q77 Readiness v1.4.8 3" xfId="18713"/>
    <cellStyle name="___P58 Readiness check list801_Q37ReworkProcessUPH50Rev1d0_Q37 Budget UPH120_2line Rev1d9_LH Q77 Readiness v1.4.8 3 2" xfId="18714"/>
    <cellStyle name="___P58 Readiness check list801_Q37ReworkProcessUPH50Rev1d0_Q37 Budget UPH120_2line Rev1d9_LH Q77 Readiness v1.4.8 4" xfId="18715"/>
    <cellStyle name="___P58 Readiness check list801_Q37ReworkProcessUPH50Rev1d0_Q37 Budget UPH120_2line Rev1d9_LH Q77 Readiness v1.4.8 4 2" xfId="18716"/>
    <cellStyle name="___P58 Readiness check list801_Q37ReworkProcessUPH50Rev1d0_Q37 Budget UPH120_2line Rev1d9_LH Q77 Readiness v1.4.8 5" xfId="18717"/>
    <cellStyle name="___P58 Readiness check list801_Q37ReworkProcessUPH50Rev1d0_Q37 Budget UPH120_2line Rev1d9_LH Q77 Readiness v1.4.8 5 2" xfId="18718"/>
    <cellStyle name="___P58 Readiness check list801_Q37ReworkProcessUPH50Rev1d0_Q37 Budget UPH120_2line Rev1d9_LH Q77 Readiness v1.4.8 6" xfId="18719"/>
    <cellStyle name="___P58 Readiness check list801_Q37ReworkProcessUPH50Rev1d0_Q37 Budget UPH120_2line Rev1d9_LH Q77 Readiness v1.4.8 6 2" xfId="18720"/>
    <cellStyle name="___P58 Readiness check list801_Q37ReworkProcessUPH50Rev1d0_Q37 Budget UPH120_2line Rev1d9_LH Q77 Readiness v1.4.8 7" xfId="18721"/>
    <cellStyle name="___P58 Readiness check list801_Q37ReworkProcessUPH50Rev1d0_Q37 Budget UPH120_2line Rev1d9_LH Q77 Readiness v1.4.8 7 2" xfId="18722"/>
    <cellStyle name="___P58 Readiness check list801_Q37ReworkProcessUPH50Rev1d0_Q37 Budget UPH120_2line Rev1d9_LH Q77 Readiness v1.4.8 8" xfId="18723"/>
    <cellStyle name="___P58 Readiness check list801_Q37ReworkProcessUPH50Rev1d0_Q37 Budget UPH120_2line Rev1d9_LH Q77 Readiness v1.4.8 8 2" xfId="18724"/>
    <cellStyle name="___P58 Readiness check list801_Q37ReworkProcessUPH50Rev1d0_Q37 Budget UPH120_2line Rev1d9_LH Q77 Readiness v1.4.8 9" xfId="18725"/>
    <cellStyle name="___P58 Readiness check list801_Q37ReworkProcessUPH50Rev1d0_Q37 Budget UPH120_2line Rev2d3" xfId="18726"/>
    <cellStyle name="___P58 Readiness check list801_Q37ReworkProcessUPH50Rev1d0_Q37 Budget UPH120_2line Rev2d3 2" xfId="18727"/>
    <cellStyle name="___P58 Readiness check list801_Q37ReworkProcessUPH50Rev1d0_Q37 Budget UPH120_2line Rev2d3 2 2" xfId="18728"/>
    <cellStyle name="___P58 Readiness check list801_Q37ReworkProcessUPH50Rev1d0_Q37 Budget UPH120_2line Rev2d3 3" xfId="18729"/>
    <cellStyle name="___P58 Readiness check list801_Q37ReworkProcessUPH50Rev1d0_Q37 Budget UPH120_2line Rev2d3 3 2" xfId="18730"/>
    <cellStyle name="___P58 Readiness check list801_Q37ReworkProcessUPH50Rev1d0_Q37 Budget UPH120_2line Rev2d3 4" xfId="18731"/>
    <cellStyle name="___P58 Readiness check list801_Q37ReworkProcessUPH50Rev1d0_Q37 Budget UPH120_2line Rev2d3 4 2" xfId="18732"/>
    <cellStyle name="___P58 Readiness check list801_Q37ReworkProcessUPH50Rev1d0_Q37 Budget UPH120_2line Rev2d3 5" xfId="18733"/>
    <cellStyle name="___P58 Readiness check list801_Q37ReworkProcessUPH50Rev1d0_Q37 Budget UPH120_2line Rev2d3 5 2" xfId="18734"/>
    <cellStyle name="___P58 Readiness check list801_Q37ReworkProcessUPH50Rev1d0_Q37 Budget UPH120_2line Rev2d3 6" xfId="18735"/>
    <cellStyle name="___P58 Readiness check list801_Q37ReworkProcessUPH50Rev1d0_Q37 Budget UPH120_2line Rev2d3 6 2" xfId="18736"/>
    <cellStyle name="___P58 Readiness check list801_Q37ReworkProcessUPH50Rev1d0_Q37 Budget UPH120_2line Rev2d3 7" xfId="18737"/>
    <cellStyle name="___P58 Readiness check list801_Q37ReworkProcessUPH50Rev1d0_Q37 Budget UPH120_2line Rev2d3 7 2" xfId="18738"/>
    <cellStyle name="___P58 Readiness check list801_Q37ReworkProcessUPH50Rev1d0_Q37 Budget UPH120_2line Rev2d3 8" xfId="18739"/>
    <cellStyle name="___P58 Readiness check list801_Q37ReworkProcessUPH50Rev1d0_Q37 Budget UPH120_2line Rev2d3 8 2" xfId="18740"/>
    <cellStyle name="___P58 Readiness check list801_Q37ReworkProcessUPH50Rev1d0_Q37 Budget UPH120_2line Rev2d3 9" xfId="18741"/>
    <cellStyle name="___P58 Readiness check list801_Q37ReworkProcessUPH50Rev1d0_Q37 Budget UPH120_2line Rev2d5" xfId="18742"/>
    <cellStyle name="___P58 Readiness check list801_Q37ReworkProcessUPH50Rev1d0_Q37 Budget UPH120_2line Rev2d5 2" xfId="18743"/>
    <cellStyle name="___P58 Readiness check list801_Q37ReworkProcessUPH50Rev1d0_Q37 Budget UPH120_2line Rev2d5 2 2" xfId="18744"/>
    <cellStyle name="___P58 Readiness check list801_Q37ReworkProcessUPH50Rev1d0_Q37 Budget UPH120_2line Rev2d5 3" xfId="18745"/>
    <cellStyle name="___P58 Readiness check list801_Q37ReworkProcessUPH50Rev1d0_Q37 Budget UPH120_2line Rev2d5 3 2" xfId="18746"/>
    <cellStyle name="___P58 Readiness check list801_Q37ReworkProcessUPH50Rev1d0_Q37 Budget UPH120_2line Rev2d5 4" xfId="18747"/>
    <cellStyle name="___P58 Readiness check list801_Q37ReworkProcessUPH50Rev1d0_Q37 Budget UPH120_2line Rev2d5 4 2" xfId="18748"/>
    <cellStyle name="___P58 Readiness check list801_Q37ReworkProcessUPH50Rev1d0_Q37 Budget UPH120_2line Rev2d5 5" xfId="18749"/>
    <cellStyle name="___P58 Readiness check list801_Q37ReworkProcessUPH50Rev1d0_Q37 Budget UPH120_2line Rev2d5 5 2" xfId="18750"/>
    <cellStyle name="___P58 Readiness check list801_Q37ReworkProcessUPH50Rev1d0_Q37 Budget UPH120_2line Rev2d5 6" xfId="18751"/>
    <cellStyle name="___P58 Readiness check list801_Q37ReworkProcessUPH50Rev1d0_Q37 Budget UPH120_2line Rev2d5 6 2" xfId="18752"/>
    <cellStyle name="___P58 Readiness check list801_Q37ReworkProcessUPH50Rev1d0_Q37 Budget UPH120_2line Rev2d5 7" xfId="18753"/>
    <cellStyle name="___P58 Readiness check list801_Q37ReworkProcessUPH50Rev1d0_Q37 Budget UPH120_2line Rev2d5 7 2" xfId="18754"/>
    <cellStyle name="___P58 Readiness check list801_Q37ReworkProcessUPH50Rev1d0_Q37 Budget UPH120_2line Rev2d5 8" xfId="18755"/>
    <cellStyle name="___P58 Readiness check list801_Q37ReworkProcessUPH50Rev1d0_Q37 Budget UPH120_2line Rev2d5 8 2" xfId="18756"/>
    <cellStyle name="___P58 Readiness check list801_Q37ReworkProcessUPH50Rev1d0_Q37 Budget UPH120_2line Rev2d5 9" xfId="18757"/>
    <cellStyle name="___P58 Readiness check list801_Q37UPH180BudgetRev0d1" xfId="18758"/>
    <cellStyle name="___P58 Readiness check list801_Q37UPH180BudgetRev0d1 2" xfId="18759"/>
    <cellStyle name="___P58 Readiness check list801_Q37UPH180BudgetRev0d1 2 2" xfId="18760"/>
    <cellStyle name="___P58 Readiness check list801_Q37UPH180BudgetRev0d1 3" xfId="18761"/>
    <cellStyle name="___P58 Readiness check list801_Q37UPH180BudgetRev0d1 3 2" xfId="18762"/>
    <cellStyle name="___P58 Readiness check list801_Q37UPH180BudgetRev0d1 4" xfId="18763"/>
    <cellStyle name="___P58 Readiness check list801_Q37UPH180BudgetRev0d1 4 2" xfId="18764"/>
    <cellStyle name="___P58 Readiness check list801_Q37UPH180BudgetRev0d1 5" xfId="18765"/>
    <cellStyle name="___P58 Readiness check list801_Q37UPH180BudgetRev0d1 5 2" xfId="18766"/>
    <cellStyle name="___P58 Readiness check list801_Q37UPH180BudgetRev0d1 6" xfId="18767"/>
    <cellStyle name="___P58 Readiness check list801_Q37UPH180BudgetRev0d1 6 2" xfId="18768"/>
    <cellStyle name="___P58 Readiness check list801_Q37UPH180BudgetRev0d1 7" xfId="18769"/>
    <cellStyle name="___P58 Readiness check list801_Q37UPH180BudgetRev0d1 7 2" xfId="18770"/>
    <cellStyle name="___P58 Readiness check list801_Q37UPH180BudgetRev0d1 8" xfId="18771"/>
    <cellStyle name="___P58 Readiness check list801_Q37UPH180BudgetRev0d1 8 2" xfId="18772"/>
    <cellStyle name="___P58 Readiness check list801_Q37UPH180BudgetRev0d1 9" xfId="18773"/>
    <cellStyle name="___P58 Readiness check list801_Q37UPH180BudgetRev0d1_LH Q22 work book " xfId="18774"/>
    <cellStyle name="___P58 Readiness check list801_Q37UPH180BudgetRev0d1_LH Q22 work book  2" xfId="18775"/>
    <cellStyle name="___P58 Readiness check list801_Q37UPH180BudgetRev0d1_LH Q22 work book  2 2" xfId="18776"/>
    <cellStyle name="___P58 Readiness check list801_Q37UPH180BudgetRev0d1_LH Q22 work book  3" xfId="18777"/>
    <cellStyle name="___P58 Readiness check list801_Q37UPH180BudgetRev0d1_LH Q22 work book  3 2" xfId="18778"/>
    <cellStyle name="___P58 Readiness check list801_Q37UPH180BudgetRev0d1_LH Q22 work book  4" xfId="18779"/>
    <cellStyle name="___P58 Readiness check list801_Q37UPH180BudgetRev0d1_LH Q22 work book  4 2" xfId="18780"/>
    <cellStyle name="___P58 Readiness check list801_Q37UPH180BudgetRev0d1_LH Q22 work book  5" xfId="18781"/>
    <cellStyle name="___P58 Readiness check list801_Q37UPH180BudgetRev0d1_LH Q22 work book  5 2" xfId="18782"/>
    <cellStyle name="___P58 Readiness check list801_Q37UPH180BudgetRev0d1_LH Q22 work book  6" xfId="18783"/>
    <cellStyle name="___P58 Readiness check list801_Q37UPH180BudgetRev0d1_LH Q22 work book  6 2" xfId="18784"/>
    <cellStyle name="___P58 Readiness check list801_Q37UPH180BudgetRev0d1_LH Q22 work book  7" xfId="18785"/>
    <cellStyle name="___P58 Readiness check list801_Q37UPH180BudgetRev0d1_LH Q22 work book  7 2" xfId="18786"/>
    <cellStyle name="___P58 Readiness check list801_Q37UPH180BudgetRev0d1_LH Q22 work book  8" xfId="18787"/>
    <cellStyle name="___P58 Readiness check list801_Q37UPH180BudgetRev0d1_LH Q22 work book  8 2" xfId="18788"/>
    <cellStyle name="___P58 Readiness check list801_Q37UPH180BudgetRev0d1_LH Q22 work book  9" xfId="18789"/>
    <cellStyle name="___P58 Readiness check list801_Q37UPH180BudgetRev0d1_LH Q77 Readiness v1.4.8" xfId="18790"/>
    <cellStyle name="___P58 Readiness check list801_Q37UPH180BudgetRev0d1_LH Q77 Readiness v1.4.8 2" xfId="18791"/>
    <cellStyle name="___P58 Readiness check list801_Q37UPH180BudgetRev0d1_LH Q77 Readiness v1.4.8 2 2" xfId="18792"/>
    <cellStyle name="___P58 Readiness check list801_Q37UPH180BudgetRev0d1_LH Q77 Readiness v1.4.8 3" xfId="18793"/>
    <cellStyle name="___P58 Readiness check list801_Q37UPH180BudgetRev0d1_LH Q77 Readiness v1.4.8 3 2" xfId="18794"/>
    <cellStyle name="___P58 Readiness check list801_Q37UPH180BudgetRev0d1_LH Q77 Readiness v1.4.8 4" xfId="18795"/>
    <cellStyle name="___P58 Readiness check list801_Q37UPH180BudgetRev0d1_LH Q77 Readiness v1.4.8 4 2" xfId="18796"/>
    <cellStyle name="___P58 Readiness check list801_Q37UPH180BudgetRev0d1_LH Q77 Readiness v1.4.8 5" xfId="18797"/>
    <cellStyle name="___P58 Readiness check list801_Q37UPH180BudgetRev0d1_LH Q77 Readiness v1.4.8 5 2" xfId="18798"/>
    <cellStyle name="___P58 Readiness check list801_Q37UPH180BudgetRev0d1_LH Q77 Readiness v1.4.8 6" xfId="18799"/>
    <cellStyle name="___P58 Readiness check list801_Q37UPH180BudgetRev0d1_LH Q77 Readiness v1.4.8 6 2" xfId="18800"/>
    <cellStyle name="___P58 Readiness check list801_Q37UPH180BudgetRev0d1_LH Q77 Readiness v1.4.8 7" xfId="18801"/>
    <cellStyle name="___P58 Readiness check list801_Q37UPH180BudgetRev0d1_LH Q77 Readiness v1.4.8 7 2" xfId="18802"/>
    <cellStyle name="___P58 Readiness check list801_Q37UPH180BudgetRev0d1_LH Q77 Readiness v1.4.8 8" xfId="18803"/>
    <cellStyle name="___P58 Readiness check list801_Q37UPH180BudgetRev0d1_LH Q77 Readiness v1.4.8 8 2" xfId="18804"/>
    <cellStyle name="___P58 Readiness check list801_Q37UPH180BudgetRev0d1_LH Q77 Readiness v1.4.8 9" xfId="18805"/>
    <cellStyle name="___P58 Readiness check list801_Q37UPH180BudgetRev0d1_Q37 Budget UPH120_2line Rev1d9" xfId="18806"/>
    <cellStyle name="___P58 Readiness check list801_Q37UPH180BudgetRev0d1_Q37 Budget UPH120_2line Rev1d9 2" xfId="18807"/>
    <cellStyle name="___P58 Readiness check list801_Q37UPH180BudgetRev0d1_Q37 Budget UPH120_2line Rev1d9 2 2" xfId="18808"/>
    <cellStyle name="___P58 Readiness check list801_Q37UPH180BudgetRev0d1_Q37 Budget UPH120_2line Rev1d9 3" xfId="18809"/>
    <cellStyle name="___P58 Readiness check list801_Q37UPH180BudgetRev0d1_Q37 Budget UPH120_2line Rev1d9 3 2" xfId="18810"/>
    <cellStyle name="___P58 Readiness check list801_Q37UPH180BudgetRev0d1_Q37 Budget UPH120_2line Rev1d9 4" xfId="18811"/>
    <cellStyle name="___P58 Readiness check list801_Q37UPH180BudgetRev0d1_Q37 Budget UPH120_2line Rev1d9 4 2" xfId="18812"/>
    <cellStyle name="___P58 Readiness check list801_Q37UPH180BudgetRev0d1_Q37 Budget UPH120_2line Rev1d9 5" xfId="18813"/>
    <cellStyle name="___P58 Readiness check list801_Q37UPH180BudgetRev0d1_Q37 Budget UPH120_2line Rev1d9 5 2" xfId="18814"/>
    <cellStyle name="___P58 Readiness check list801_Q37UPH180BudgetRev0d1_Q37 Budget UPH120_2line Rev1d9 6" xfId="18815"/>
    <cellStyle name="___P58 Readiness check list801_Q37UPH180BudgetRev0d1_Q37 Budget UPH120_2line Rev1d9 6 2" xfId="18816"/>
    <cellStyle name="___P58 Readiness check list801_Q37UPH180BudgetRev0d1_Q37 Budget UPH120_2line Rev1d9 7" xfId="18817"/>
    <cellStyle name="___P58 Readiness check list801_Q37UPH180BudgetRev0d1_Q37 Budget UPH120_2line Rev1d9 7 2" xfId="18818"/>
    <cellStyle name="___P58 Readiness check list801_Q37UPH180BudgetRev0d1_Q37 Budget UPH120_2line Rev1d9 8" xfId="18819"/>
    <cellStyle name="___P58 Readiness check list801_Q37UPH180BudgetRev0d1_Q37 Budget UPH120_2line Rev1d9 8 2" xfId="18820"/>
    <cellStyle name="___P58 Readiness check list801_Q37UPH180BudgetRev0d1_Q37 Budget UPH120_2line Rev1d9 9" xfId="18821"/>
    <cellStyle name="___P58 Readiness check list801_Q37UPH180BudgetRev0d1_Q37 Budget UPH120_2line Rev1d9_LH Q22 work book " xfId="18822"/>
    <cellStyle name="___P58 Readiness check list801_Q37UPH180BudgetRev0d1_Q37 Budget UPH120_2line Rev1d9_LH Q22 work book  2" xfId="18823"/>
    <cellStyle name="___P58 Readiness check list801_Q37UPH180BudgetRev0d1_Q37 Budget UPH120_2line Rev1d9_LH Q22 work book  2 2" xfId="18824"/>
    <cellStyle name="___P58 Readiness check list801_Q37UPH180BudgetRev0d1_Q37 Budget UPH120_2line Rev1d9_LH Q22 work book  3" xfId="18825"/>
    <cellStyle name="___P58 Readiness check list801_Q37UPH180BudgetRev0d1_Q37 Budget UPH120_2line Rev1d9_LH Q22 work book  3 2" xfId="18826"/>
    <cellStyle name="___P58 Readiness check list801_Q37UPH180BudgetRev0d1_Q37 Budget UPH120_2line Rev1d9_LH Q22 work book  4" xfId="18827"/>
    <cellStyle name="___P58 Readiness check list801_Q37UPH180BudgetRev0d1_Q37 Budget UPH120_2line Rev1d9_LH Q22 work book  4 2" xfId="18828"/>
    <cellStyle name="___P58 Readiness check list801_Q37UPH180BudgetRev0d1_Q37 Budget UPH120_2line Rev1d9_LH Q22 work book  5" xfId="18829"/>
    <cellStyle name="___P58 Readiness check list801_Q37UPH180BudgetRev0d1_Q37 Budget UPH120_2line Rev1d9_LH Q22 work book  5 2" xfId="18830"/>
    <cellStyle name="___P58 Readiness check list801_Q37UPH180BudgetRev0d1_Q37 Budget UPH120_2line Rev1d9_LH Q22 work book  6" xfId="18831"/>
    <cellStyle name="___P58 Readiness check list801_Q37UPH180BudgetRev0d1_Q37 Budget UPH120_2line Rev1d9_LH Q22 work book  6 2" xfId="18832"/>
    <cellStyle name="___P58 Readiness check list801_Q37UPH180BudgetRev0d1_Q37 Budget UPH120_2line Rev1d9_LH Q22 work book  7" xfId="18833"/>
    <cellStyle name="___P58 Readiness check list801_Q37UPH180BudgetRev0d1_Q37 Budget UPH120_2line Rev1d9_LH Q22 work book  7 2" xfId="18834"/>
    <cellStyle name="___P58 Readiness check list801_Q37UPH180BudgetRev0d1_Q37 Budget UPH120_2line Rev1d9_LH Q22 work book  8" xfId="18835"/>
    <cellStyle name="___P58 Readiness check list801_Q37UPH180BudgetRev0d1_Q37 Budget UPH120_2line Rev1d9_LH Q22 work book  8 2" xfId="18836"/>
    <cellStyle name="___P58 Readiness check list801_Q37UPH180BudgetRev0d1_Q37 Budget UPH120_2line Rev1d9_LH Q22 work book  9" xfId="18837"/>
    <cellStyle name="___P58 Readiness check list801_Q37UPH180BudgetRev0d1_Q37 Budget UPH120_2line Rev1d9_LH Q77 Readiness v1.4.8" xfId="18838"/>
    <cellStyle name="___P58 Readiness check list801_Q37UPH180BudgetRev0d1_Q37 Budget UPH120_2line Rev1d9_LH Q77 Readiness v1.4.8 2" xfId="18839"/>
    <cellStyle name="___P58 Readiness check list801_Q37UPH180BudgetRev0d1_Q37 Budget UPH120_2line Rev1d9_LH Q77 Readiness v1.4.8 2 2" xfId="18840"/>
    <cellStyle name="___P58 Readiness check list801_Q37UPH180BudgetRev0d1_Q37 Budget UPH120_2line Rev1d9_LH Q77 Readiness v1.4.8 3" xfId="18841"/>
    <cellStyle name="___P58 Readiness check list801_Q37UPH180BudgetRev0d1_Q37 Budget UPH120_2line Rev1d9_LH Q77 Readiness v1.4.8 3 2" xfId="18842"/>
    <cellStyle name="___P58 Readiness check list801_Q37UPH180BudgetRev0d1_Q37 Budget UPH120_2line Rev1d9_LH Q77 Readiness v1.4.8 4" xfId="18843"/>
    <cellStyle name="___P58 Readiness check list801_Q37UPH180BudgetRev0d1_Q37 Budget UPH120_2line Rev1d9_LH Q77 Readiness v1.4.8 4 2" xfId="18844"/>
    <cellStyle name="___P58 Readiness check list801_Q37UPH180BudgetRev0d1_Q37 Budget UPH120_2line Rev1d9_LH Q77 Readiness v1.4.8 5" xfId="18845"/>
    <cellStyle name="___P58 Readiness check list801_Q37UPH180BudgetRev0d1_Q37 Budget UPH120_2line Rev1d9_LH Q77 Readiness v1.4.8 5 2" xfId="18846"/>
    <cellStyle name="___P58 Readiness check list801_Q37UPH180BudgetRev0d1_Q37 Budget UPH120_2line Rev1d9_LH Q77 Readiness v1.4.8 6" xfId="18847"/>
    <cellStyle name="___P58 Readiness check list801_Q37UPH180BudgetRev0d1_Q37 Budget UPH120_2line Rev1d9_LH Q77 Readiness v1.4.8 6 2" xfId="18848"/>
    <cellStyle name="___P58 Readiness check list801_Q37UPH180BudgetRev0d1_Q37 Budget UPH120_2line Rev1d9_LH Q77 Readiness v1.4.8 7" xfId="18849"/>
    <cellStyle name="___P58 Readiness check list801_Q37UPH180BudgetRev0d1_Q37 Budget UPH120_2line Rev1d9_LH Q77 Readiness v1.4.8 7 2" xfId="18850"/>
    <cellStyle name="___P58 Readiness check list801_Q37UPH180BudgetRev0d1_Q37 Budget UPH120_2line Rev1d9_LH Q77 Readiness v1.4.8 8" xfId="18851"/>
    <cellStyle name="___P58 Readiness check list801_Q37UPH180BudgetRev0d1_Q37 Budget UPH120_2line Rev1d9_LH Q77 Readiness v1.4.8 8 2" xfId="18852"/>
    <cellStyle name="___P58 Readiness check list801_Q37UPH180BudgetRev0d1_Q37 Budget UPH120_2line Rev1d9_LH Q77 Readiness v1.4.8 9" xfId="18853"/>
    <cellStyle name="___P58 Readiness check list801_Q37UPH180BudgetRev0d1_Q37 Budget UPH120_2line Rev2d3" xfId="18854"/>
    <cellStyle name="___P58 Readiness check list801_Q37UPH180BudgetRev0d1_Q37 Budget UPH120_2line Rev2d3 2" xfId="18855"/>
    <cellStyle name="___P58 Readiness check list801_Q37UPH180BudgetRev0d1_Q37 Budget UPH120_2line Rev2d3 2 2" xfId="18856"/>
    <cellStyle name="___P58 Readiness check list801_Q37UPH180BudgetRev0d1_Q37 Budget UPH120_2line Rev2d3 3" xfId="18857"/>
    <cellStyle name="___P58 Readiness check list801_Q37UPH180BudgetRev0d1_Q37 Budget UPH120_2line Rev2d3 3 2" xfId="18858"/>
    <cellStyle name="___P58 Readiness check list801_Q37UPH180BudgetRev0d1_Q37 Budget UPH120_2line Rev2d3 4" xfId="18859"/>
    <cellStyle name="___P58 Readiness check list801_Q37UPH180BudgetRev0d1_Q37 Budget UPH120_2line Rev2d3 4 2" xfId="18860"/>
    <cellStyle name="___P58 Readiness check list801_Q37UPH180BudgetRev0d1_Q37 Budget UPH120_2line Rev2d3 5" xfId="18861"/>
    <cellStyle name="___P58 Readiness check list801_Q37UPH180BudgetRev0d1_Q37 Budget UPH120_2line Rev2d3 5 2" xfId="18862"/>
    <cellStyle name="___P58 Readiness check list801_Q37UPH180BudgetRev0d1_Q37 Budget UPH120_2line Rev2d3 6" xfId="18863"/>
    <cellStyle name="___P58 Readiness check list801_Q37UPH180BudgetRev0d1_Q37 Budget UPH120_2line Rev2d3 6 2" xfId="18864"/>
    <cellStyle name="___P58 Readiness check list801_Q37UPH180BudgetRev0d1_Q37 Budget UPH120_2line Rev2d3 7" xfId="18865"/>
    <cellStyle name="___P58 Readiness check list801_Q37UPH180BudgetRev0d1_Q37 Budget UPH120_2line Rev2d3 7 2" xfId="18866"/>
    <cellStyle name="___P58 Readiness check list801_Q37UPH180BudgetRev0d1_Q37 Budget UPH120_2line Rev2d3 8" xfId="18867"/>
    <cellStyle name="___P58 Readiness check list801_Q37UPH180BudgetRev0d1_Q37 Budget UPH120_2line Rev2d3 8 2" xfId="18868"/>
    <cellStyle name="___P58 Readiness check list801_Q37UPH180BudgetRev0d1_Q37 Budget UPH120_2line Rev2d3 9" xfId="18869"/>
    <cellStyle name="___P58 Readiness check list801_Q37UPH180BudgetRev0d1_Q37 Budget UPH120_2line Rev2d5" xfId="18870"/>
    <cellStyle name="___P58 Readiness check list801_Q37UPH180BudgetRev0d1_Q37 Budget UPH120_2line Rev2d5 2" xfId="18871"/>
    <cellStyle name="___P58 Readiness check list801_Q37UPH180BudgetRev0d1_Q37 Budget UPH120_2line Rev2d5 2 2" xfId="18872"/>
    <cellStyle name="___P58 Readiness check list801_Q37UPH180BudgetRev0d1_Q37 Budget UPH120_2line Rev2d5 3" xfId="18873"/>
    <cellStyle name="___P58 Readiness check list801_Q37UPH180BudgetRev0d1_Q37 Budget UPH120_2line Rev2d5 3 2" xfId="18874"/>
    <cellStyle name="___P58 Readiness check list801_Q37UPH180BudgetRev0d1_Q37 Budget UPH120_2line Rev2d5 4" xfId="18875"/>
    <cellStyle name="___P58 Readiness check list801_Q37UPH180BudgetRev0d1_Q37 Budget UPH120_2line Rev2d5 4 2" xfId="18876"/>
    <cellStyle name="___P58 Readiness check list801_Q37UPH180BudgetRev0d1_Q37 Budget UPH120_2line Rev2d5 5" xfId="18877"/>
    <cellStyle name="___P58 Readiness check list801_Q37UPH180BudgetRev0d1_Q37 Budget UPH120_2line Rev2d5 5 2" xfId="18878"/>
    <cellStyle name="___P58 Readiness check list801_Q37UPH180BudgetRev0d1_Q37 Budget UPH120_2line Rev2d5 6" xfId="18879"/>
    <cellStyle name="___P58 Readiness check list801_Q37UPH180BudgetRev0d1_Q37 Budget UPH120_2line Rev2d5 6 2" xfId="18880"/>
    <cellStyle name="___P58 Readiness check list801_Q37UPH180BudgetRev0d1_Q37 Budget UPH120_2line Rev2d5 7" xfId="18881"/>
    <cellStyle name="___P58 Readiness check list801_Q37UPH180BudgetRev0d1_Q37 Budget UPH120_2line Rev2d5 7 2" xfId="18882"/>
    <cellStyle name="___P58 Readiness check list801_Q37UPH180BudgetRev0d1_Q37 Budget UPH120_2line Rev2d5 8" xfId="18883"/>
    <cellStyle name="___P58 Readiness check list801_Q37UPH180BudgetRev0d1_Q37 Budget UPH120_2line Rev2d5 8 2" xfId="18884"/>
    <cellStyle name="___P58 Readiness check list801_Q37UPH180BudgetRev0d1_Q37 Budget UPH120_2line Rev2d5 9" xfId="18885"/>
    <cellStyle name="___P58B Line Reconfig cost Rev.1.0 12-14-2002" xfId="18886"/>
    <cellStyle name="___P58B Line Reconfig cost Rev.1.0 12-14-2002 2" xfId="18887"/>
    <cellStyle name="___P58B Line Reconfig cost Rev.1.0 12-14-2002_Q37 Budget UPH120_2line Rev1d9" xfId="18888"/>
    <cellStyle name="___P58B Line Reconfig cost Rev.1.0 12-14-2002_Q37 Budget UPH120_2line Rev1d9 2" xfId="18889"/>
    <cellStyle name="___P58B Line Reconfig cost Rev.1.0 12-14-2002_Q37 Budget UPH120_2line Rev1d9_LH Q22 work book " xfId="18890"/>
    <cellStyle name="___P58B Line Reconfig cost Rev.1.0 12-14-2002_Q37 Budget UPH120_2line Rev1d9_LH Q22 work book  2" xfId="18891"/>
    <cellStyle name="___P58B Line Reconfig cost Rev.1.0 12-14-2002_Q37 Budget UPH120_2line Rev1d9_LH Q77 Readiness v1.4.8" xfId="18892"/>
    <cellStyle name="___P58B Line Reconfig cost Rev.1.0 12-14-2002_Q37 Budget UPH120_2line Rev1d9_LH Q77 Readiness v1.4.8 2" xfId="18893"/>
    <cellStyle name="___P58B Line Reconfig cost Rev.1.0 12-14-2002_Q37 Budget UPH120_2line Rev2d3" xfId="18894"/>
    <cellStyle name="___P58B Line Reconfig cost Rev.1.0 12-14-2002_Q37 Budget UPH120_2line Rev2d3 2" xfId="18895"/>
    <cellStyle name="___P58B Line Reconfig cost Rev.1.0 12-14-2002_Q37 Budget UPH120_2line Rev2d5" xfId="18896"/>
    <cellStyle name="___P58B Line Reconfig cost Rev.1.0 12-14-2002_Q37 Budget UPH120_2line Rev2d5 2" xfId="18897"/>
    <cellStyle name="___P62 AM leadtime  2-22" xfId="18898"/>
    <cellStyle name="___P62 AM leadtime  2-22 2" xfId="18899"/>
    <cellStyle name="___P62 AM leadtime  2-22 2 2" xfId="18900"/>
    <cellStyle name="___P62 AM leadtime  2-22 3" xfId="18901"/>
    <cellStyle name="___P62 AM leadtime  2-22 3 2" xfId="18902"/>
    <cellStyle name="___P62 AM leadtime  2-22 4" xfId="18903"/>
    <cellStyle name="___P62 AM leadtime  2-22 4 2" xfId="18904"/>
    <cellStyle name="___P62 AM leadtime  2-22 5" xfId="18905"/>
    <cellStyle name="___P62 AM leadtime  2-22 5 2" xfId="18906"/>
    <cellStyle name="___P62 AM leadtime  2-22 6" xfId="18907"/>
    <cellStyle name="___P62 AM leadtime  2-22 6 2" xfId="18908"/>
    <cellStyle name="___P62 AM leadtime  2-22 7" xfId="18909"/>
    <cellStyle name="___P62 AM leadtime  2-22 7 2" xfId="18910"/>
    <cellStyle name="___P62 AM leadtime  2-22 8" xfId="18911"/>
    <cellStyle name="___P62 AM leadtime  2-22 8 2" xfId="18912"/>
    <cellStyle name="___P62 AM leadtime  2-22 9" xfId="18913"/>
    <cellStyle name="___P62 AM setup check list 1-23" xfId="18914"/>
    <cellStyle name="___P62 AM setup check list 1-23 2" xfId="18915"/>
    <cellStyle name="___P62 BOM Ver 6.4 purchasimg &amp; LT wkst 0420" xfId="18916"/>
    <cellStyle name="___P62 BOM Ver 6.4 purchasimg &amp; LT wkst 0420 2" xfId="18917"/>
    <cellStyle name="___P62 BOM Ver 6.4 purchasimg &amp; LT wkst 0420 2 2" xfId="18918"/>
    <cellStyle name="___P62 BOM Ver 6.4 purchasimg &amp; LT wkst 0420 3" xfId="18919"/>
    <cellStyle name="___P62 BOM Ver 6.4 purchasimg &amp; LT wkst 0420 3 2" xfId="18920"/>
    <cellStyle name="___P62 BOM Ver 6.4 purchasimg &amp; LT wkst 0420 4" xfId="18921"/>
    <cellStyle name="___P62 BOM Ver 6.4 purchasimg &amp; LT wkst 0420 4 2" xfId="18922"/>
    <cellStyle name="___P62 BOM Ver 6.4 purchasimg &amp; LT wkst 0420 5" xfId="18923"/>
    <cellStyle name="___P62 BOM Ver 6.4 purchasimg &amp; LT wkst 0420 5 2" xfId="18924"/>
    <cellStyle name="___P62 BOM Ver 6.4 purchasimg &amp; LT wkst 0420 6" xfId="18925"/>
    <cellStyle name="___P62 BOM Ver 6.4 purchasimg &amp; LT wkst 0420 6 2" xfId="18926"/>
    <cellStyle name="___P62 BOM Ver 6.4 purchasimg &amp; LT wkst 0420 7" xfId="18927"/>
    <cellStyle name="___P62 BOM Ver 6.4 purchasimg &amp; LT wkst 0420 7 2" xfId="18928"/>
    <cellStyle name="___P62 BOM Ver 6.4 purchasimg &amp; LT wkst 0420 8" xfId="18929"/>
    <cellStyle name="___P62 BOM Ver 6.4 purchasimg &amp; LT wkst 0420 8 2" xfId="18930"/>
    <cellStyle name="___P62 BOM Ver 6.4 purchasimg &amp; LT wkst 0420 9" xfId="18931"/>
    <cellStyle name="___P62 BOM Ver 6.4 purchasimg &amp; LT wkst 0420_FL P86 FATP Readiness Workbook Rev_4.2" xfId="18932"/>
    <cellStyle name="___P62 BOM Ver 6.4 purchasimg &amp; LT wkst 0420_FL P86 FATP Readiness Workbook Rev_4.2 2" xfId="18933"/>
    <cellStyle name="___P62 BOM Ver 6.4 purchasimg &amp; LT wkst 0420_FL P86 FATP Readiness Workbook Rev_4.2 2 2" xfId="18934"/>
    <cellStyle name="___P62 BOM Ver 6.4 purchasimg &amp; LT wkst 0420_FL P86 FATP Readiness Workbook Rev_4.2 3" xfId="18935"/>
    <cellStyle name="___P62 BOM Ver 6.4 purchasimg &amp; LT wkst 0420_FL P86 FATP Readiness Workbook Rev_4.2 3 2" xfId="18936"/>
    <cellStyle name="___P62 BOM Ver 6.4 purchasimg &amp; LT wkst 0420_FL P86 FATP Readiness Workbook Rev_4.2 4" xfId="18937"/>
    <cellStyle name="___P62 BOM Ver 6.4 purchasimg &amp; LT wkst 0420_FL P86 FATP Readiness Workbook Rev_4.2 4 2" xfId="18938"/>
    <cellStyle name="___P62 BOM Ver 6.4 purchasimg &amp; LT wkst 0420_FL P86 FATP Readiness Workbook Rev_4.2 5" xfId="18939"/>
    <cellStyle name="___P62 BOM Ver 6.4 purchasimg &amp; LT wkst 0420_FL P86 FATP Readiness Workbook Rev_4.2 5 2" xfId="18940"/>
    <cellStyle name="___P62 BOM Ver 6.4 purchasimg &amp; LT wkst 0420_FL P86 FATP Readiness Workbook Rev_4.2 6" xfId="18941"/>
    <cellStyle name="___P62 BOM Ver 6.4 purchasimg &amp; LT wkst 0420_FL P86 FATP Readiness Workbook Rev_4.2 6 2" xfId="18942"/>
    <cellStyle name="___P62 BOM Ver 6.4 purchasimg &amp; LT wkst 0420_FL P86 FATP Readiness Workbook Rev_4.2 7" xfId="18943"/>
    <cellStyle name="___P62 BOM Ver 6.4 purchasimg &amp; LT wkst 0420_FL P86 FATP Readiness Workbook Rev_4.2 7 2" xfId="18944"/>
    <cellStyle name="___P62 BOM Ver 6.4 purchasimg &amp; LT wkst 0420_FL P86 FATP Readiness Workbook Rev_4.2 8" xfId="18945"/>
    <cellStyle name="___P62 BOM Ver 6.4 purchasimg &amp; LT wkst 0420_FL P86 FATP Readiness Workbook Rev_4.2 8 2" xfId="18946"/>
    <cellStyle name="___P62 BOM Ver 6.4 purchasimg &amp; LT wkst 0420_FL P86 FATP Readiness Workbook Rev_4.2 9" xfId="18947"/>
    <cellStyle name="___P62 BOM Ver 6.4 purchasimg &amp; LT wkst 0420_P86B DVT Workbook v1.070103" xfId="18948"/>
    <cellStyle name="___P62 BOM Ver 6.4 purchasimg &amp; LT wkst 0420_P86B DVT Workbook v1.070103 2" xfId="18949"/>
    <cellStyle name="___P62 BOM Ver 6.4 purchasimg &amp; LT wkst 0420_P86B DVT Workbook v1.070103 2 2" xfId="18950"/>
    <cellStyle name="___P62 BOM Ver 6.4 purchasimg &amp; LT wkst 0420_P86B DVT Workbook v1.070103 3" xfId="18951"/>
    <cellStyle name="___P62 BOM Ver 6.4 purchasimg &amp; LT wkst 0420_P86B DVT Workbook v1.070103 3 2" xfId="18952"/>
    <cellStyle name="___P62 BOM Ver 6.4 purchasimg &amp; LT wkst 0420_P86B DVT Workbook v1.070103 4" xfId="18953"/>
    <cellStyle name="___P62 BOM Ver 6.4 purchasimg &amp; LT wkst 0420_P86B DVT Workbook v1.070103 4 2" xfId="18954"/>
    <cellStyle name="___P62 BOM Ver 6.4 purchasimg &amp; LT wkst 0420_P86B DVT Workbook v1.070103 5" xfId="18955"/>
    <cellStyle name="___P62 BOM Ver 6.4 purchasimg &amp; LT wkst 0420_P86B DVT Workbook v1.070103 5 2" xfId="18956"/>
    <cellStyle name="___P62 BOM Ver 6.4 purchasimg &amp; LT wkst 0420_P86B DVT Workbook v1.070103 6" xfId="18957"/>
    <cellStyle name="___P62 BOM Ver 6.4 purchasimg &amp; LT wkst 0420_P86B DVT Workbook v1.070103 6 2" xfId="18958"/>
    <cellStyle name="___P62 BOM Ver 6.4 purchasimg &amp; LT wkst 0420_P86B DVT Workbook v1.070103 7" xfId="18959"/>
    <cellStyle name="___P62 BOM Ver 6.4 purchasimg &amp; LT wkst 0420_P86B DVT Workbook v1.070103 7 2" xfId="18960"/>
    <cellStyle name="___P62 BOM Ver 6.4 purchasimg &amp; LT wkst 0420_P86B DVT Workbook v1.070103 8" xfId="18961"/>
    <cellStyle name="___P62 BOM Ver 6.4 purchasimg &amp; LT wkst 0420_P86B DVT Workbook v1.070103 8 2" xfId="18962"/>
    <cellStyle name="___P62 BOM Ver 6.4 purchasimg &amp; LT wkst 0420_P86B DVT Workbook v1.070103 9" xfId="18963"/>
    <cellStyle name="___P62-100engv(OEM)6-3-7" xfId="18964"/>
    <cellStyle name="___P62-100engv(OEM)6-3-7 2" xfId="18965"/>
    <cellStyle name="___P62-100LH(OEM-Sub)6-3-5" xfId="18966"/>
    <cellStyle name="___P62-100LH(OEM-Sub)6-3-5 2" xfId="18967"/>
    <cellStyle name="___P62A Unique Line Document Rev-29  8-14" xfId="18968"/>
    <cellStyle name="___P62A Unique Line Document Rev-29  8-14 2" xfId="18969"/>
    <cellStyle name="___P62A Unique Line Document Rev-F 2-27 With 2-2-6-2" xfId="18970"/>
    <cellStyle name="___P62A Unique Line Document Rev-F 2-27 With 2-2-6-2 2" xfId="18971"/>
    <cellStyle name="___P62A Unique Line Document Rev-F 2-27 With 2-2-6-2_~2219095" xfId="18972"/>
    <cellStyle name="___P62A Unique Line Document Rev-F 2-27 With 2-2-6-2_~2219095 2" xfId="18973"/>
    <cellStyle name="___P62A Unique Line Document Rev-F 2-27 With 2-2-6-2_~3800100" xfId="18974"/>
    <cellStyle name="___P62A Unique Line Document Rev-F 2-27 With 2-2-6-2_~3800100 2" xfId="18975"/>
    <cellStyle name="___P62A Unique Line Document Rev-F 2-27 With 2-2-6-2_~6634077" xfId="18976"/>
    <cellStyle name="___P62A Unique Line Document Rev-F 2-27 With 2-2-6-2_~6634077 2" xfId="18977"/>
    <cellStyle name="___P62A Unique Line Document Rev-F 2-27 With 2-2-6-2_LH Q22 work book " xfId="18978"/>
    <cellStyle name="___P62A Unique Line Document Rev-F 2-27 With 2-2-6-2_LH Q22 work book  2" xfId="18979"/>
    <cellStyle name="___P62A Unique Line Document Rev-F 2-27 With 2-2-6-2_LH Q77 Readiness v1.4.8" xfId="18980"/>
    <cellStyle name="___P62A Unique Line Document Rev-F 2-27 With 2-2-6-2_LH Q77 Readiness v1.4.8 2" xfId="18981"/>
    <cellStyle name="___P62A Unique Line Document Rev-F 2-27 With 2-2-6-2_LHQ37BudgetRev0d3" xfId="18982"/>
    <cellStyle name="___P62A Unique Line Document Rev-F 2-27 With 2-2-6-2_LHQ37BudgetRev0d3 2" xfId="18983"/>
    <cellStyle name="___P62A Unique Line Document Rev-F 2-27 With 2-2-6-2_LHQ37BudgetRev0d4" xfId="18984"/>
    <cellStyle name="___P62A Unique Line Document Rev-F 2-27 With 2-2-6-2_LHQ37BudgetRev0d4 2" xfId="18985"/>
    <cellStyle name="___P62A Unique Line Document Rev-F 2-27 With 2-2-6-2_P62A Unique Line Document Rev-29  8-14" xfId="18986"/>
    <cellStyle name="___P62A Unique Line Document Rev-F 2-27 With 2-2-6-2_P62A Unique Line Document Rev-29  8-14 2" xfId="18987"/>
    <cellStyle name="___P62A Unique Line Document Rev-F 2-27 With 2-2-6-2_P62A Unique Line Document Rev-29  8-14_~2219095" xfId="18988"/>
    <cellStyle name="___P62A Unique Line Document Rev-F 2-27 With 2-2-6-2_P62A Unique Line Document Rev-29  8-14_~2219095 2" xfId="18989"/>
    <cellStyle name="___P62A Unique Line Document Rev-F 2-27 With 2-2-6-2_P62A Unique Line Document Rev-29  8-14_~3800100" xfId="18990"/>
    <cellStyle name="___P62A Unique Line Document Rev-F 2-27 With 2-2-6-2_P62A Unique Line Document Rev-29  8-14_~3800100 2" xfId="18991"/>
    <cellStyle name="___P62A Unique Line Document Rev-F 2-27 With 2-2-6-2_P62A Unique Line Document Rev-29  8-14_~6634077" xfId="18992"/>
    <cellStyle name="___P62A Unique Line Document Rev-F 2-27 With 2-2-6-2_P62A Unique Line Document Rev-29  8-14_~6634077 2" xfId="18993"/>
    <cellStyle name="___P62A Unique Line Document Rev-F 2-27 With 2-2-6-2_P62A Unique Line Document Rev-29  8-14_LH Q22 work book " xfId="18994"/>
    <cellStyle name="___P62A Unique Line Document Rev-F 2-27 With 2-2-6-2_P62A Unique Line Document Rev-29  8-14_LH Q22 work book  2" xfId="18995"/>
    <cellStyle name="___P62A Unique Line Document Rev-F 2-27 With 2-2-6-2_P62A Unique Line Document Rev-29  8-14_LH Q77 Readiness v1.4.8" xfId="18996"/>
    <cellStyle name="___P62A Unique Line Document Rev-F 2-27 With 2-2-6-2_P62A Unique Line Document Rev-29  8-14_LH Q77 Readiness v1.4.8 2" xfId="18997"/>
    <cellStyle name="___P62A Unique Line Document Rev-F 2-27 With 2-2-6-2_P62A Unique Line Document Rev-29  8-14_LHQ37BudgetRev0d3" xfId="18998"/>
    <cellStyle name="___P62A Unique Line Document Rev-F 2-27 With 2-2-6-2_P62A Unique Line Document Rev-29  8-14_LHQ37BudgetRev0d3 2" xfId="18999"/>
    <cellStyle name="___P62A Unique Line Document Rev-F 2-27 With 2-2-6-2_P62A Unique Line Document Rev-29  8-14_LHQ37BudgetRev0d4" xfId="19000"/>
    <cellStyle name="___P62A Unique Line Document Rev-F 2-27 With 2-2-6-2_P62A Unique Line Document Rev-29  8-14_LHQ37BudgetRev0d4 2" xfId="19001"/>
    <cellStyle name="___P62A Unique Line Document Rev-F 2-27 With 2-2-6-2_P62A Unique Line Document Rev-29  8-14_Q37 Budget UPH120_2line Rev1d9" xfId="19002"/>
    <cellStyle name="___P62A Unique Line Document Rev-F 2-27 With 2-2-6-2_P62A Unique Line Document Rev-29  8-14_Q37 Budget UPH120_2line Rev1d9 2" xfId="19003"/>
    <cellStyle name="___P62A Unique Line Document Rev-F 2-27 With 2-2-6-2_P62A Unique Line Document Rev-29  8-14_Q37 Budget UPH120_2line Rev2d3" xfId="19004"/>
    <cellStyle name="___P62A Unique Line Document Rev-F 2-27 With 2-2-6-2_P62A Unique Line Document Rev-29  8-14_Q37 Budget UPH120_2line Rev2d3 2" xfId="19005"/>
    <cellStyle name="___P62A Unique Line Document Rev-F 2-27 With 2-2-6-2_P62A Unique Line Document Rev-29  8-14_Q37 Budget UPH120_2line Rev2d5" xfId="19006"/>
    <cellStyle name="___P62A Unique Line Document Rev-F 2-27 With 2-2-6-2_P62A Unique Line Document Rev-29  8-14_Q37 Budget UPH120_2line Rev2d5 2" xfId="19007"/>
    <cellStyle name="___P62A Unique Line Document Rev-F 2-27 With 2-2-6-2_P62A Unique Line Document Rev-29  8-14_Q37 FATP Readiness V5.13" xfId="19008"/>
    <cellStyle name="___P62A Unique Line Document Rev-F 2-27 With 2-2-6-2_P62A Unique Line Document Rev-29  8-14_Q37 FATP Readiness V5.13 2" xfId="19009"/>
    <cellStyle name="___P62A Unique Line Document Rev-F 2-27 With 2-2-6-2_P62A Unique Line Document Rev-29  8-14_Q37 fixture check list(v3.0)" xfId="19010"/>
    <cellStyle name="___P62A Unique Line Document Rev-F 2-27 With 2-2-6-2_P62A Unique Line Document Rev-29  8-14_Q37 fixture check list(v3.0) 2" xfId="19011"/>
    <cellStyle name="___P62A Unique Line Document Rev-F 2-27 With 2-2-6-2_P62A Unique Line Document Rev-29  8-14_Q37 fixture check list(v4.0)" xfId="19012"/>
    <cellStyle name="___P62A Unique Line Document Rev-F 2-27 With 2-2-6-2_P62A Unique Line Document Rev-29  8-14_Q37 fixture check list(v4.0) 2" xfId="19013"/>
    <cellStyle name="___P62A Unique Line Document Rev-F 2-27 With 2-2-6-2_P62A Unique Line Document Rev-29  8-14_Q37 Process uph 180 &amp;2003-05-13  Rev.1.1" xfId="19014"/>
    <cellStyle name="___P62A Unique Line Document Rev-F 2-27 With 2-2-6-2_P62A Unique Line Document Rev-29  8-14_Q37 Process uph 180 &amp;2003-05-13  Rev.1.1 2" xfId="19015"/>
    <cellStyle name="___P62A Unique Line Document Rev-F 2-27 With 2-2-6-2_P62A Unique Line Document Rev-29  8-14_Q37 Proj Readiness May14" xfId="19016"/>
    <cellStyle name="___P62A Unique Line Document Rev-F 2-27 With 2-2-6-2_P62A Unique Line Document Rev-29  8-14_Q37 Proj Readiness May14 2" xfId="19017"/>
    <cellStyle name="___P62A Unique Line Document Rev-F 2-27 With 2-2-6-2_P62A Unique Line Document Rev-29  8-14_Q37 Proj Readiness May15" xfId="19018"/>
    <cellStyle name="___P62A Unique Line Document Rev-F 2-27 With 2-2-6-2_P62A Unique Line Document Rev-29  8-14_Q37 Proj Readiness May15 2" xfId="19019"/>
    <cellStyle name="___P62A Unique Line Document Rev-F 2-27 With 2-2-6-2_P62A Unique Line Document Rev-29  8-14_Q37 Rework Process uph 50 Rev1.1" xfId="19020"/>
    <cellStyle name="___P62A Unique Line Document Rev-F 2-27 With 2-2-6-2_P62A Unique Line Document Rev-29  8-14_Q37 Rework Process uph 50 Rev1.1 2" xfId="19021"/>
    <cellStyle name="___P62A Unique Line Document Rev-F 2-27 With 2-2-6-2_P62A Unique Line Document Rev-29  8-14_Q37 SFC process flow Rev1.0  2003-05-13" xfId="19022"/>
    <cellStyle name="___P62A Unique Line Document Rev-F 2-27 With 2-2-6-2_P62A Unique Line Document Rev-29  8-14_Q37 SFC process flow Rev1.0  2003-05-13 2" xfId="19023"/>
    <cellStyle name="___P62A Unique Line Document Rev-F 2-27 With 2-2-6-2_Q37 Budget UPH120_2line Rev1d9" xfId="19024"/>
    <cellStyle name="___P62A Unique Line Document Rev-F 2-27 With 2-2-6-2_Q37 Budget UPH120_2line Rev1d9 2" xfId="19025"/>
    <cellStyle name="___P62A Unique Line Document Rev-F 2-27 With 2-2-6-2_Q37 Budget UPH120_2line Rev2d3" xfId="19026"/>
    <cellStyle name="___P62A Unique Line Document Rev-F 2-27 With 2-2-6-2_Q37 Budget UPH120_2line Rev2d3 2" xfId="19027"/>
    <cellStyle name="___P62A Unique Line Document Rev-F 2-27 With 2-2-6-2_Q37 Budget UPH120_2line Rev2d5" xfId="19028"/>
    <cellStyle name="___P62A Unique Line Document Rev-F 2-27 With 2-2-6-2_Q37 Budget UPH120_2line Rev2d5 2" xfId="19029"/>
    <cellStyle name="___P62A Unique Line Document Rev-F 2-27 With 2-2-6-2_Q37 FATP Readiness V5.13" xfId="19030"/>
    <cellStyle name="___P62A Unique Line Document Rev-F 2-27 With 2-2-6-2_Q37 FATP Readiness V5.13 2" xfId="19031"/>
    <cellStyle name="___P62A Unique Line Document Rev-F 2-27 With 2-2-6-2_Q37 fixture check list(v3.0)" xfId="19032"/>
    <cellStyle name="___P62A Unique Line Document Rev-F 2-27 With 2-2-6-2_Q37 fixture check list(v3.0) 2" xfId="19033"/>
    <cellStyle name="___P62A Unique Line Document Rev-F 2-27 With 2-2-6-2_Q37 fixture check list(v4.0)" xfId="19034"/>
    <cellStyle name="___P62A Unique Line Document Rev-F 2-27 With 2-2-6-2_Q37 fixture check list(v4.0) 2" xfId="19035"/>
    <cellStyle name="___P62A Unique Line Document Rev-F 2-27 With 2-2-6-2_Q37 Process uph 180 &amp;2003-05-13  Rev.1.1" xfId="19036"/>
    <cellStyle name="___P62A Unique Line Document Rev-F 2-27 With 2-2-6-2_Q37 Process uph 180 &amp;2003-05-13  Rev.1.1 2" xfId="19037"/>
    <cellStyle name="___P62A Unique Line Document Rev-F 2-27 With 2-2-6-2_Q37 Proj Readiness May14" xfId="19038"/>
    <cellStyle name="___P62A Unique Line Document Rev-F 2-27 With 2-2-6-2_Q37 Proj Readiness May14 2" xfId="19039"/>
    <cellStyle name="___P62A Unique Line Document Rev-F 2-27 With 2-2-6-2_Q37 Proj Readiness May15" xfId="19040"/>
    <cellStyle name="___P62A Unique Line Document Rev-F 2-27 With 2-2-6-2_Q37 Proj Readiness May15 2" xfId="19041"/>
    <cellStyle name="___P62A Unique Line Document Rev-F 2-27 With 2-2-6-2_Q37 Rework Process uph 50 Rev1.1" xfId="19042"/>
    <cellStyle name="___P62A Unique Line Document Rev-F 2-27 With 2-2-6-2_Q37 Rework Process uph 50 Rev1.1 2" xfId="19043"/>
    <cellStyle name="___P62A Unique Line Document Rev-F 2-27 With 2-2-6-2_Q37 SFC process flow Rev1.0  2003-05-13" xfId="19044"/>
    <cellStyle name="___P62A Unique Line Document Rev-F 2-27 With 2-2-6-2_Q37 SFC process flow Rev1.0  2003-05-13 2" xfId="19045"/>
    <cellStyle name="___P62A_Process_Flow(4.3)" xfId="19046"/>
    <cellStyle name="___P62A_Process_Flow(4.3) 2" xfId="19047"/>
    <cellStyle name="___P62A_Process_Flow(4.3) 2 2" xfId="19048"/>
    <cellStyle name="___P62A_Process_Flow(4.3) 3" xfId="19049"/>
    <cellStyle name="___P62A_Process_Flow(4.3) 3 2" xfId="19050"/>
    <cellStyle name="___P62A_Process_Flow(4.3) 4" xfId="19051"/>
    <cellStyle name="___P62A_Process_Flow(4.3) 4 2" xfId="19052"/>
    <cellStyle name="___P62A_Process_Flow(4.3) 5" xfId="19053"/>
    <cellStyle name="___P62A_Process_Flow(4.3) 5 2" xfId="19054"/>
    <cellStyle name="___P62A_Process_Flow(4.3) 6" xfId="19055"/>
    <cellStyle name="___P62A_Process_Flow(4.3) 6 2" xfId="19056"/>
    <cellStyle name="___P62A_Process_Flow(4.3) 7" xfId="19057"/>
    <cellStyle name="___P62A_Process_Flow(4.3) 7 2" xfId="19058"/>
    <cellStyle name="___P62A_Process_Flow(4.3) 8" xfId="19059"/>
    <cellStyle name="___P62A_Process_Flow(4.3) 8 2" xfId="19060"/>
    <cellStyle name="___P62A_Process_Flow(4.3) 9" xfId="19061"/>
    <cellStyle name="___P62A_Process_Flow(4.3)_~0606788" xfId="19062"/>
    <cellStyle name="___P62A_Process_Flow(4.3)_~0606788 2" xfId="19063"/>
    <cellStyle name="___P62A_Process_Flow(4.3)_~0606788 2 2" xfId="19064"/>
    <cellStyle name="___P62A_Process_Flow(4.3)_~0606788 3" xfId="19065"/>
    <cellStyle name="___P62A_Process_Flow(4.3)_~0606788 3 2" xfId="19066"/>
    <cellStyle name="___P62A_Process_Flow(4.3)_~0606788 4" xfId="19067"/>
    <cellStyle name="___P62A_Process_Flow(4.3)_~0606788 4 2" xfId="19068"/>
    <cellStyle name="___P62A_Process_Flow(4.3)_~0606788 5" xfId="19069"/>
    <cellStyle name="___P62A_Process_Flow(4.3)_~0606788 5 2" xfId="19070"/>
    <cellStyle name="___P62A_Process_Flow(4.3)_~0606788 6" xfId="19071"/>
    <cellStyle name="___P62A_Process_Flow(4.3)_~0606788 6 2" xfId="19072"/>
    <cellStyle name="___P62A_Process_Flow(4.3)_~0606788 7" xfId="19073"/>
    <cellStyle name="___P62A_Process_Flow(4.3)_~0606788 7 2" xfId="19074"/>
    <cellStyle name="___P62A_Process_Flow(4.3)_~0606788 8" xfId="19075"/>
    <cellStyle name="___P62A_Process_Flow(4.3)_~0606788 8 2" xfId="19076"/>
    <cellStyle name="___P62A_Process_Flow(4.3)_~0606788 9" xfId="19077"/>
    <cellStyle name="___P62A_Process_Flow(4.3)_~2181793" xfId="19078"/>
    <cellStyle name="___P62A_Process_Flow(4.3)_~2181793 2" xfId="19079"/>
    <cellStyle name="___P62A_Process_Flow(4.3)_~2181793 2 2" xfId="19080"/>
    <cellStyle name="___P62A_Process_Flow(4.3)_~2181793 3" xfId="19081"/>
    <cellStyle name="___P62A_Process_Flow(4.3)_~2181793 3 2" xfId="19082"/>
    <cellStyle name="___P62A_Process_Flow(4.3)_~2181793 4" xfId="19083"/>
    <cellStyle name="___P62A_Process_Flow(4.3)_~2181793 4 2" xfId="19084"/>
    <cellStyle name="___P62A_Process_Flow(4.3)_~2181793 5" xfId="19085"/>
    <cellStyle name="___P62A_Process_Flow(4.3)_~2181793 5 2" xfId="19086"/>
    <cellStyle name="___P62A_Process_Flow(4.3)_~2181793 6" xfId="19087"/>
    <cellStyle name="___P62A_Process_Flow(4.3)_~2181793 6 2" xfId="19088"/>
    <cellStyle name="___P62A_Process_Flow(4.3)_~2181793 7" xfId="19089"/>
    <cellStyle name="___P62A_Process_Flow(4.3)_~2181793 7 2" xfId="19090"/>
    <cellStyle name="___P62A_Process_Flow(4.3)_~2181793 8" xfId="19091"/>
    <cellStyle name="___P62A_Process_Flow(4.3)_~2181793 8 2" xfId="19092"/>
    <cellStyle name="___P62A_Process_Flow(4.3)_~2181793 9" xfId="19093"/>
    <cellStyle name="___P62A_Process_Flow(4.3)_~6369939" xfId="19094"/>
    <cellStyle name="___P62A_Process_Flow(4.3)_~6369939 2" xfId="19095"/>
    <cellStyle name="___P62A_Process_Flow(4.3)_~6369939 2 2" xfId="19096"/>
    <cellStyle name="___P62A_Process_Flow(4.3)_~6369939 3" xfId="19097"/>
    <cellStyle name="___P62A_Process_Flow(4.3)_~6369939 3 2" xfId="19098"/>
    <cellStyle name="___P62A_Process_Flow(4.3)_~6369939 4" xfId="19099"/>
    <cellStyle name="___P62A_Process_Flow(4.3)_~6369939 4 2" xfId="19100"/>
    <cellStyle name="___P62A_Process_Flow(4.3)_~6369939 5" xfId="19101"/>
    <cellStyle name="___P62A_Process_Flow(4.3)_~6369939 5 2" xfId="19102"/>
    <cellStyle name="___P62A_Process_Flow(4.3)_~6369939 6" xfId="19103"/>
    <cellStyle name="___P62A_Process_Flow(4.3)_~6369939 6 2" xfId="19104"/>
    <cellStyle name="___P62A_Process_Flow(4.3)_~6369939 7" xfId="19105"/>
    <cellStyle name="___P62A_Process_Flow(4.3)_~6369939 7 2" xfId="19106"/>
    <cellStyle name="___P62A_Process_Flow(4.3)_~6369939 8" xfId="19107"/>
    <cellStyle name="___P62A_Process_Flow(4.3)_~6369939 8 2" xfId="19108"/>
    <cellStyle name="___P62A_Process_Flow(4.3)_~6369939 9" xfId="19109"/>
    <cellStyle name="___P62A_Process_Flow(4.3)_2nd Line Inc Equip List 1.0(apple)" xfId="19110"/>
    <cellStyle name="___P62A_Process_Flow(4.3)_2nd Line Inc Equip List 1.0(apple) 2" xfId="19111"/>
    <cellStyle name="___P62A_Process_Flow(4.3)_2nd Line Inc Equip List 1.0(apple) 2 2" xfId="19112"/>
    <cellStyle name="___P62A_Process_Flow(4.3)_2nd Line Inc Equip List 1.0(apple) 3" xfId="19113"/>
    <cellStyle name="___P62A_Process_Flow(4.3)_2nd Line Inc Equip List 1.0(apple) 3 2" xfId="19114"/>
    <cellStyle name="___P62A_Process_Flow(4.3)_2nd Line Inc Equip List 1.0(apple) 4" xfId="19115"/>
    <cellStyle name="___P62A_Process_Flow(4.3)_2nd Line Inc Equip List 1.0(apple) 4 2" xfId="19116"/>
    <cellStyle name="___P62A_Process_Flow(4.3)_2nd Line Inc Equip List 1.0(apple) 5" xfId="19117"/>
    <cellStyle name="___P62A_Process_Flow(4.3)_2nd Line Inc Equip List 1.0(apple) 5 2" xfId="19118"/>
    <cellStyle name="___P62A_Process_Flow(4.3)_2nd Line Inc Equip List 1.0(apple) 6" xfId="19119"/>
    <cellStyle name="___P62A_Process_Flow(4.3)_2nd Line Inc Equip List 1.0(apple) 6 2" xfId="19120"/>
    <cellStyle name="___P62A_Process_Flow(4.3)_2nd Line Inc Equip List 1.0(apple) 7" xfId="19121"/>
    <cellStyle name="___P62A_Process_Flow(4.3)_2nd Line Inc Equip List 1.0(apple) 7 2" xfId="19122"/>
    <cellStyle name="___P62A_Process_Flow(4.3)_2nd Line Inc Equip List 1.0(apple) 8" xfId="19123"/>
    <cellStyle name="___P62A_Process_Flow(4.3)_2nd Line Inc Equip List 1.0(apple) 8 2" xfId="19124"/>
    <cellStyle name="___P62A_Process_Flow(4.3)_2nd Line Inc Equip List 1.0(apple) 9" xfId="19125"/>
    <cellStyle name="___P62A_Process_Flow(4.3)_2nd Line Inc Equip List 1.0(apple)_~1130138" xfId="19126"/>
    <cellStyle name="___P62A_Process_Flow(4.3)_2nd Line Inc Equip List 1.0(apple)_~1130138 2" xfId="19127"/>
    <cellStyle name="___P62A_Process_Flow(4.3)_2nd Line Inc Equip List 1.0(apple)_~1130138 2 2" xfId="19128"/>
    <cellStyle name="___P62A_Process_Flow(4.3)_2nd Line Inc Equip List 1.0(apple)_~1130138 3" xfId="19129"/>
    <cellStyle name="___P62A_Process_Flow(4.3)_2nd Line Inc Equip List 1.0(apple)_~1130138 3 2" xfId="19130"/>
    <cellStyle name="___P62A_Process_Flow(4.3)_2nd Line Inc Equip List 1.0(apple)_~1130138 4" xfId="19131"/>
    <cellStyle name="___P62A_Process_Flow(4.3)_2nd Line Inc Equip List 1.0(apple)_~1130138 4 2" xfId="19132"/>
    <cellStyle name="___P62A_Process_Flow(4.3)_2nd Line Inc Equip List 1.0(apple)_~1130138 5" xfId="19133"/>
    <cellStyle name="___P62A_Process_Flow(4.3)_2nd Line Inc Equip List 1.0(apple)_~1130138 5 2" xfId="19134"/>
    <cellStyle name="___P62A_Process_Flow(4.3)_2nd Line Inc Equip List 1.0(apple)_~1130138 6" xfId="19135"/>
    <cellStyle name="___P62A_Process_Flow(4.3)_2nd Line Inc Equip List 1.0(apple)_~1130138 6 2" xfId="19136"/>
    <cellStyle name="___P62A_Process_Flow(4.3)_2nd Line Inc Equip List 1.0(apple)_~1130138 7" xfId="19137"/>
    <cellStyle name="___P62A_Process_Flow(4.3)_2nd Line Inc Equip List 1.0(apple)_~1130138 7 2" xfId="19138"/>
    <cellStyle name="___P62A_Process_Flow(4.3)_2nd Line Inc Equip List 1.0(apple)_~1130138 8" xfId="19139"/>
    <cellStyle name="___P62A_Process_Flow(4.3)_2nd Line Inc Equip List 1.0(apple)_~1130138 8 2" xfId="19140"/>
    <cellStyle name="___P62A_Process_Flow(4.3)_2nd Line Inc Equip List 1.0(apple)_~1130138 9" xfId="19141"/>
    <cellStyle name="___P62A_Process_Flow(4.3)_2nd Line Inc Equip List 1.0(apple)_~1895038" xfId="19142"/>
    <cellStyle name="___P62A_Process_Flow(4.3)_2nd Line Inc Equip List 1.0(apple)_~1895038 2" xfId="19143"/>
    <cellStyle name="___P62A_Process_Flow(4.3)_2nd Line Inc Equip List 1.0(apple)_~1895038 2 2" xfId="19144"/>
    <cellStyle name="___P62A_Process_Flow(4.3)_2nd Line Inc Equip List 1.0(apple)_~1895038 3" xfId="19145"/>
    <cellStyle name="___P62A_Process_Flow(4.3)_2nd Line Inc Equip List 1.0(apple)_~1895038 3 2" xfId="19146"/>
    <cellStyle name="___P62A_Process_Flow(4.3)_2nd Line Inc Equip List 1.0(apple)_~1895038 4" xfId="19147"/>
    <cellStyle name="___P62A_Process_Flow(4.3)_2nd Line Inc Equip List 1.0(apple)_~1895038 4 2" xfId="19148"/>
    <cellStyle name="___P62A_Process_Flow(4.3)_2nd Line Inc Equip List 1.0(apple)_~1895038 5" xfId="19149"/>
    <cellStyle name="___P62A_Process_Flow(4.3)_2nd Line Inc Equip List 1.0(apple)_~1895038 5 2" xfId="19150"/>
    <cellStyle name="___P62A_Process_Flow(4.3)_2nd Line Inc Equip List 1.0(apple)_~1895038 6" xfId="19151"/>
    <cellStyle name="___P62A_Process_Flow(4.3)_2nd Line Inc Equip List 1.0(apple)_~1895038 6 2" xfId="19152"/>
    <cellStyle name="___P62A_Process_Flow(4.3)_2nd Line Inc Equip List 1.0(apple)_~1895038 7" xfId="19153"/>
    <cellStyle name="___P62A_Process_Flow(4.3)_2nd Line Inc Equip List 1.0(apple)_~1895038 7 2" xfId="19154"/>
    <cellStyle name="___P62A_Process_Flow(4.3)_2nd Line Inc Equip List 1.0(apple)_~1895038 8" xfId="19155"/>
    <cellStyle name="___P62A_Process_Flow(4.3)_2nd Line Inc Equip List 1.0(apple)_~1895038 8 2" xfId="19156"/>
    <cellStyle name="___P62A_Process_Flow(4.3)_2nd Line Inc Equip List 1.0(apple)_~1895038 9" xfId="19157"/>
    <cellStyle name="___P62A_Process_Flow(4.3)_2nd Line Inc Equip List 1.0(apple)_~3093786" xfId="19158"/>
    <cellStyle name="___P62A_Process_Flow(4.3)_2nd Line Inc Equip List 1.0(apple)_~3093786 2" xfId="19159"/>
    <cellStyle name="___P62A_Process_Flow(4.3)_2nd Line Inc Equip List 1.0(apple)_~3093786 2 2" xfId="19160"/>
    <cellStyle name="___P62A_Process_Flow(4.3)_2nd Line Inc Equip List 1.0(apple)_~3093786 3" xfId="19161"/>
    <cellStyle name="___P62A_Process_Flow(4.3)_2nd Line Inc Equip List 1.0(apple)_~3093786 3 2" xfId="19162"/>
    <cellStyle name="___P62A_Process_Flow(4.3)_2nd Line Inc Equip List 1.0(apple)_~3093786 4" xfId="19163"/>
    <cellStyle name="___P62A_Process_Flow(4.3)_2nd Line Inc Equip List 1.0(apple)_~3093786 4 2" xfId="19164"/>
    <cellStyle name="___P62A_Process_Flow(4.3)_2nd Line Inc Equip List 1.0(apple)_~3093786 5" xfId="19165"/>
    <cellStyle name="___P62A_Process_Flow(4.3)_2nd Line Inc Equip List 1.0(apple)_~3093786 5 2" xfId="19166"/>
    <cellStyle name="___P62A_Process_Flow(4.3)_2nd Line Inc Equip List 1.0(apple)_~3093786 6" xfId="19167"/>
    <cellStyle name="___P62A_Process_Flow(4.3)_2nd Line Inc Equip List 1.0(apple)_~3093786 6 2" xfId="19168"/>
    <cellStyle name="___P62A_Process_Flow(4.3)_2nd Line Inc Equip List 1.0(apple)_~3093786 7" xfId="19169"/>
    <cellStyle name="___P62A_Process_Flow(4.3)_2nd Line Inc Equip List 1.0(apple)_~3093786 7 2" xfId="19170"/>
    <cellStyle name="___P62A_Process_Flow(4.3)_2nd Line Inc Equip List 1.0(apple)_~3093786 8" xfId="19171"/>
    <cellStyle name="___P62A_Process_Flow(4.3)_2nd Line Inc Equip List 1.0(apple)_~3093786 8 2" xfId="19172"/>
    <cellStyle name="___P62A_Process_Flow(4.3)_2nd Line Inc Equip List 1.0(apple)_~3093786 9" xfId="19173"/>
    <cellStyle name="___P62A_Process_Flow(4.3)_2nd Line Inc Equip List 1.0(apple)_~7313603" xfId="19174"/>
    <cellStyle name="___P62A_Process_Flow(4.3)_2nd Line Inc Equip List 1.0(apple)_~7313603 2" xfId="19175"/>
    <cellStyle name="___P62A_Process_Flow(4.3)_2nd Line Inc Equip List 1.0(apple)_~7313603 2 2" xfId="19176"/>
    <cellStyle name="___P62A_Process_Flow(4.3)_2nd Line Inc Equip List 1.0(apple)_~7313603 3" xfId="19177"/>
    <cellStyle name="___P62A_Process_Flow(4.3)_2nd Line Inc Equip List 1.0(apple)_~7313603 3 2" xfId="19178"/>
    <cellStyle name="___P62A_Process_Flow(4.3)_2nd Line Inc Equip List 1.0(apple)_~7313603 4" xfId="19179"/>
    <cellStyle name="___P62A_Process_Flow(4.3)_2nd Line Inc Equip List 1.0(apple)_~7313603 4 2" xfId="19180"/>
    <cellStyle name="___P62A_Process_Flow(4.3)_2nd Line Inc Equip List 1.0(apple)_~7313603 5" xfId="19181"/>
    <cellStyle name="___P62A_Process_Flow(4.3)_2nd Line Inc Equip List 1.0(apple)_~7313603 5 2" xfId="19182"/>
    <cellStyle name="___P62A_Process_Flow(4.3)_2nd Line Inc Equip List 1.0(apple)_~7313603 6" xfId="19183"/>
    <cellStyle name="___P62A_Process_Flow(4.3)_2nd Line Inc Equip List 1.0(apple)_~7313603 6 2" xfId="19184"/>
    <cellStyle name="___P62A_Process_Flow(4.3)_2nd Line Inc Equip List 1.0(apple)_~7313603 7" xfId="19185"/>
    <cellStyle name="___P62A_Process_Flow(4.3)_2nd Line Inc Equip List 1.0(apple)_~7313603 7 2" xfId="19186"/>
    <cellStyle name="___P62A_Process_Flow(4.3)_2nd Line Inc Equip List 1.0(apple)_~7313603 8" xfId="19187"/>
    <cellStyle name="___P62A_Process_Flow(4.3)_2nd Line Inc Equip List 1.0(apple)_~7313603 8 2" xfId="19188"/>
    <cellStyle name="___P62A_Process_Flow(4.3)_2nd Line Inc Equip List 1.0(apple)_~7313603 9" xfId="19189"/>
    <cellStyle name="___P62A_Process_Flow(4.3)_2nd Line Inc Equip List 1.0(apple)_~7710053" xfId="19190"/>
    <cellStyle name="___P62A_Process_Flow(4.3)_2nd Line Inc Equip List 1.0(apple)_~7710053 2" xfId="19191"/>
    <cellStyle name="___P62A_Process_Flow(4.3)_2nd Line Inc Equip List 1.0(apple)_~7710053 2 2" xfId="19192"/>
    <cellStyle name="___P62A_Process_Flow(4.3)_2nd Line Inc Equip List 1.0(apple)_~7710053 3" xfId="19193"/>
    <cellStyle name="___P62A_Process_Flow(4.3)_2nd Line Inc Equip List 1.0(apple)_~7710053 3 2" xfId="19194"/>
    <cellStyle name="___P62A_Process_Flow(4.3)_2nd Line Inc Equip List 1.0(apple)_~7710053 4" xfId="19195"/>
    <cellStyle name="___P62A_Process_Flow(4.3)_2nd Line Inc Equip List 1.0(apple)_~7710053 4 2" xfId="19196"/>
    <cellStyle name="___P62A_Process_Flow(4.3)_2nd Line Inc Equip List 1.0(apple)_~7710053 5" xfId="19197"/>
    <cellStyle name="___P62A_Process_Flow(4.3)_2nd Line Inc Equip List 1.0(apple)_~7710053 5 2" xfId="19198"/>
    <cellStyle name="___P62A_Process_Flow(4.3)_2nd Line Inc Equip List 1.0(apple)_~7710053 6" xfId="19199"/>
    <cellStyle name="___P62A_Process_Flow(4.3)_2nd Line Inc Equip List 1.0(apple)_~7710053 6 2" xfId="19200"/>
    <cellStyle name="___P62A_Process_Flow(4.3)_2nd Line Inc Equip List 1.0(apple)_~7710053 7" xfId="19201"/>
    <cellStyle name="___P62A_Process_Flow(4.3)_2nd Line Inc Equip List 1.0(apple)_~7710053 7 2" xfId="19202"/>
    <cellStyle name="___P62A_Process_Flow(4.3)_2nd Line Inc Equip List 1.0(apple)_~7710053 8" xfId="19203"/>
    <cellStyle name="___P62A_Process_Flow(4.3)_2nd Line Inc Equip List 1.0(apple)_~7710053 8 2" xfId="19204"/>
    <cellStyle name="___P62A_Process_Flow(4.3)_2nd Line Inc Equip List 1.0(apple)_~7710053 9" xfId="19205"/>
    <cellStyle name="___P62A_Process_Flow(4.3)_2nd Line Inc Equip List 1.0(apple)_~8261527" xfId="19206"/>
    <cellStyle name="___P62A_Process_Flow(4.3)_2nd Line Inc Equip List 1.0(apple)_~8261527 2" xfId="19207"/>
    <cellStyle name="___P62A_Process_Flow(4.3)_2nd Line Inc Equip List 1.0(apple)_~8261527 2 2" xfId="19208"/>
    <cellStyle name="___P62A_Process_Flow(4.3)_2nd Line Inc Equip List 1.0(apple)_~8261527 3" xfId="19209"/>
    <cellStyle name="___P62A_Process_Flow(4.3)_2nd Line Inc Equip List 1.0(apple)_~8261527 3 2" xfId="19210"/>
    <cellStyle name="___P62A_Process_Flow(4.3)_2nd Line Inc Equip List 1.0(apple)_~8261527 4" xfId="19211"/>
    <cellStyle name="___P62A_Process_Flow(4.3)_2nd Line Inc Equip List 1.0(apple)_~8261527 4 2" xfId="19212"/>
    <cellStyle name="___P62A_Process_Flow(4.3)_2nd Line Inc Equip List 1.0(apple)_~8261527 5" xfId="19213"/>
    <cellStyle name="___P62A_Process_Flow(4.3)_2nd Line Inc Equip List 1.0(apple)_~8261527 5 2" xfId="19214"/>
    <cellStyle name="___P62A_Process_Flow(4.3)_2nd Line Inc Equip List 1.0(apple)_~8261527 6" xfId="19215"/>
    <cellStyle name="___P62A_Process_Flow(4.3)_2nd Line Inc Equip List 1.0(apple)_~8261527 6 2" xfId="19216"/>
    <cellStyle name="___P62A_Process_Flow(4.3)_2nd Line Inc Equip List 1.0(apple)_~8261527 7" xfId="19217"/>
    <cellStyle name="___P62A_Process_Flow(4.3)_2nd Line Inc Equip List 1.0(apple)_~8261527 7 2" xfId="19218"/>
    <cellStyle name="___P62A_Process_Flow(4.3)_2nd Line Inc Equip List 1.0(apple)_~8261527 8" xfId="19219"/>
    <cellStyle name="___P62A_Process_Flow(4.3)_2nd Line Inc Equip List 1.0(apple)_~8261527 8 2" xfId="19220"/>
    <cellStyle name="___P62A_Process_Flow(4.3)_2nd Line Inc Equip List 1.0(apple)_~8261527 9" xfId="19221"/>
    <cellStyle name="___P62A_Process_Flow(4.3)_2nd Line Inc Equip List 1.0(apple)_30" xfId="19222"/>
    <cellStyle name="___P62A_Process_Flow(4.3)_2nd Line Inc Equip List 1.0(apple)_30 2" xfId="19223"/>
    <cellStyle name="___P62A_Process_Flow(4.3)_2nd Line Inc Equip List 1.0(apple)_30 2 2" xfId="19224"/>
    <cellStyle name="___P62A_Process_Flow(4.3)_2nd Line Inc Equip List 1.0(apple)_30 3" xfId="19225"/>
    <cellStyle name="___P62A_Process_Flow(4.3)_2nd Line Inc Equip List 1.0(apple)_30 3 2" xfId="19226"/>
    <cellStyle name="___P62A_Process_Flow(4.3)_2nd Line Inc Equip List 1.0(apple)_30 4" xfId="19227"/>
    <cellStyle name="___P62A_Process_Flow(4.3)_2nd Line Inc Equip List 1.0(apple)_30 4 2" xfId="19228"/>
    <cellStyle name="___P62A_Process_Flow(4.3)_2nd Line Inc Equip List 1.0(apple)_30 5" xfId="19229"/>
    <cellStyle name="___P62A_Process_Flow(4.3)_2nd Line Inc Equip List 1.0(apple)_30 5 2" xfId="19230"/>
    <cellStyle name="___P62A_Process_Flow(4.3)_2nd Line Inc Equip List 1.0(apple)_30 6" xfId="19231"/>
    <cellStyle name="___P62A_Process_Flow(4.3)_2nd Line Inc Equip List 1.0(apple)_30 6 2" xfId="19232"/>
    <cellStyle name="___P62A_Process_Flow(4.3)_2nd Line Inc Equip List 1.0(apple)_30 7" xfId="19233"/>
    <cellStyle name="___P62A_Process_Flow(4.3)_2nd Line Inc Equip List 1.0(apple)_30 7 2" xfId="19234"/>
    <cellStyle name="___P62A_Process_Flow(4.3)_2nd Line Inc Equip List 1.0(apple)_30 8" xfId="19235"/>
    <cellStyle name="___P62A_Process_Flow(4.3)_2nd Line Inc Equip List 1.0(apple)_30 8 2" xfId="19236"/>
    <cellStyle name="___P62A_Process_Flow(4.3)_2nd Line Inc Equip List 1.0(apple)_30 9" xfId="19237"/>
    <cellStyle name="___P62A_Process_Flow(4.3)_2nd Line Inc Equip List 1.0(apple)_EquipList ver 1.6 10-30" xfId="19238"/>
    <cellStyle name="___P62A_Process_Flow(4.3)_2nd Line Inc Equip List 1.0(apple)_EquipList ver 1.6 10-30 2" xfId="19239"/>
    <cellStyle name="___P62A_Process_Flow(4.3)_2nd Line Inc Equip List 1.0(apple)_EquipList ver 1.6 10-30 2 2" xfId="19240"/>
    <cellStyle name="___P62A_Process_Flow(4.3)_2nd Line Inc Equip List 1.0(apple)_EquipList ver 1.6 10-30 3" xfId="19241"/>
    <cellStyle name="___P62A_Process_Flow(4.3)_2nd Line Inc Equip List 1.0(apple)_EquipList ver 1.6 10-30 3 2" xfId="19242"/>
    <cellStyle name="___P62A_Process_Flow(4.3)_2nd Line Inc Equip List 1.0(apple)_EquipList ver 1.6 10-30 4" xfId="19243"/>
    <cellStyle name="___P62A_Process_Flow(4.3)_2nd Line Inc Equip List 1.0(apple)_EquipList ver 1.6 10-30 4 2" xfId="19244"/>
    <cellStyle name="___P62A_Process_Flow(4.3)_2nd Line Inc Equip List 1.0(apple)_EquipList ver 1.6 10-30 5" xfId="19245"/>
    <cellStyle name="___P62A_Process_Flow(4.3)_2nd Line Inc Equip List 1.0(apple)_EquipList ver 1.6 10-30 5 2" xfId="19246"/>
    <cellStyle name="___P62A_Process_Flow(4.3)_2nd Line Inc Equip List 1.0(apple)_EquipList ver 1.6 10-30 6" xfId="19247"/>
    <cellStyle name="___P62A_Process_Flow(4.3)_2nd Line Inc Equip List 1.0(apple)_EquipList ver 1.6 10-30 6 2" xfId="19248"/>
    <cellStyle name="___P62A_Process_Flow(4.3)_2nd Line Inc Equip List 1.0(apple)_EquipList ver 1.6 10-30 7" xfId="19249"/>
    <cellStyle name="___P62A_Process_Flow(4.3)_2nd Line Inc Equip List 1.0(apple)_EquipList ver 1.6 10-30 7 2" xfId="19250"/>
    <cellStyle name="___P62A_Process_Flow(4.3)_2nd Line Inc Equip List 1.0(apple)_EquipList ver 1.6 10-30 8" xfId="19251"/>
    <cellStyle name="___P62A_Process_Flow(4.3)_2nd Line Inc Equip List 1.0(apple)_EquipList ver 1.6 10-30 8 2" xfId="19252"/>
    <cellStyle name="___P62A_Process_Flow(4.3)_2nd Line Inc Equip List 1.0(apple)_EquipList ver 1.6 10-30 9" xfId="19253"/>
    <cellStyle name="___P62A_Process_Flow(4.3)_2nd Line Inc Equip List 1.0(apple)_P58 Equipment" xfId="19254"/>
    <cellStyle name="___P62A_Process_Flow(4.3)_2nd Line Inc Equip List 1.0(apple)_P58 Equipment 2" xfId="19255"/>
    <cellStyle name="___P62A_Process_Flow(4.3)_2nd Line Inc Equip List 1.0(apple)_P58 Equipment 2 2" xfId="19256"/>
    <cellStyle name="___P62A_Process_Flow(4.3)_2nd Line Inc Equip List 1.0(apple)_P58 Equipment 3" xfId="19257"/>
    <cellStyle name="___P62A_Process_Flow(4.3)_2nd Line Inc Equip List 1.0(apple)_P58 Equipment 3 2" xfId="19258"/>
    <cellStyle name="___P62A_Process_Flow(4.3)_2nd Line Inc Equip List 1.0(apple)_P58 Equipment 4" xfId="19259"/>
    <cellStyle name="___P62A_Process_Flow(4.3)_2nd Line Inc Equip List 1.0(apple)_P58 Equipment 4 2" xfId="19260"/>
    <cellStyle name="___P62A_Process_Flow(4.3)_2nd Line Inc Equip List 1.0(apple)_P58 Equipment 5" xfId="19261"/>
    <cellStyle name="___P62A_Process_Flow(4.3)_2nd Line Inc Equip List 1.0(apple)_P58 Equipment 5 2" xfId="19262"/>
    <cellStyle name="___P62A_Process_Flow(4.3)_2nd Line Inc Equip List 1.0(apple)_P58 Equipment 6" xfId="19263"/>
    <cellStyle name="___P62A_Process_Flow(4.3)_2nd Line Inc Equip List 1.0(apple)_P58 Equipment 6 2" xfId="19264"/>
    <cellStyle name="___P62A_Process_Flow(4.3)_2nd Line Inc Equip List 1.0(apple)_P58 Equipment 7" xfId="19265"/>
    <cellStyle name="___P62A_Process_Flow(4.3)_2nd Line Inc Equip List 1.0(apple)_P58 Equipment 7 2" xfId="19266"/>
    <cellStyle name="___P62A_Process_Flow(4.3)_2nd Line Inc Equip List 1.0(apple)_P58 Equipment 8" xfId="19267"/>
    <cellStyle name="___P62A_Process_Flow(4.3)_2nd Line Inc Equip List 1.0(apple)_P58 Equipment 8 2" xfId="19268"/>
    <cellStyle name="___P62A_Process_Flow(4.3)_2nd Line Inc Equip List 1.0(apple)_P58 Equipment 9" xfId="19269"/>
    <cellStyle name="___P62A_Process_Flow(4.3)_2nd Line Inc Equip List 1.0(apple)_P58 Equipment List" xfId="19270"/>
    <cellStyle name="___P62A_Process_Flow(4.3)_2nd Line Inc Equip List 1.0(apple)_P58 Equipment List 2" xfId="19271"/>
    <cellStyle name="___P62A_Process_Flow(4.3)_2nd Line Inc Equip List 1.0(apple)_P58 Equipment List 2 2" xfId="19272"/>
    <cellStyle name="___P62A_Process_Flow(4.3)_2nd Line Inc Equip List 1.0(apple)_P58 Equipment List 3" xfId="19273"/>
    <cellStyle name="___P62A_Process_Flow(4.3)_2nd Line Inc Equip List 1.0(apple)_P58 Equipment List 3 2" xfId="19274"/>
    <cellStyle name="___P62A_Process_Flow(4.3)_2nd Line Inc Equip List 1.0(apple)_P58 Equipment List 4" xfId="19275"/>
    <cellStyle name="___P62A_Process_Flow(4.3)_2nd Line Inc Equip List 1.0(apple)_P58 Equipment List 4 2" xfId="19276"/>
    <cellStyle name="___P62A_Process_Flow(4.3)_2nd Line Inc Equip List 1.0(apple)_P58 Equipment List 5" xfId="19277"/>
    <cellStyle name="___P62A_Process_Flow(4.3)_2nd Line Inc Equip List 1.0(apple)_P58 Equipment List 5 2" xfId="19278"/>
    <cellStyle name="___P62A_Process_Flow(4.3)_2nd Line Inc Equip List 1.0(apple)_P58 Equipment List 6" xfId="19279"/>
    <cellStyle name="___P62A_Process_Flow(4.3)_2nd Line Inc Equip List 1.0(apple)_P58 Equipment List 6 2" xfId="19280"/>
    <cellStyle name="___P62A_Process_Flow(4.3)_2nd Line Inc Equip List 1.0(apple)_P58 Equipment List 7" xfId="19281"/>
    <cellStyle name="___P62A_Process_Flow(4.3)_2nd Line Inc Equip List 1.0(apple)_P58 Equipment List 7 2" xfId="19282"/>
    <cellStyle name="___P62A_Process_Flow(4.3)_2nd Line Inc Equip List 1.0(apple)_P58 Equipment List 8" xfId="19283"/>
    <cellStyle name="___P62A_Process_Flow(4.3)_2nd Line Inc Equip List 1.0(apple)_P58 Equipment List 8 2" xfId="19284"/>
    <cellStyle name="___P62A_Process_Flow(4.3)_2nd Line Inc Equip List 1.0(apple)_P58 Equipment List 9" xfId="19285"/>
    <cellStyle name="___P62A_Process_Flow(4.3)_2nd Line Inc Equip List 1.0(apple)_P58 king projeceport 10.30" xfId="19286"/>
    <cellStyle name="___P62A_Process_Flow(4.3)_2nd Line Inc Equip List 1.0(apple)_P58 king projeceport 10.30 2" xfId="19287"/>
    <cellStyle name="___P62A_Process_Flow(4.3)_2nd Line Inc Equip List 1.0(apple)_P58 king projeceport 10.30 2 2" xfId="19288"/>
    <cellStyle name="___P62A_Process_Flow(4.3)_2nd Line Inc Equip List 1.0(apple)_P58 king projeceport 10.30 3" xfId="19289"/>
    <cellStyle name="___P62A_Process_Flow(4.3)_2nd Line Inc Equip List 1.0(apple)_P58 king projeceport 10.30 3 2" xfId="19290"/>
    <cellStyle name="___P62A_Process_Flow(4.3)_2nd Line Inc Equip List 1.0(apple)_P58 king projeceport 10.30 4" xfId="19291"/>
    <cellStyle name="___P62A_Process_Flow(4.3)_2nd Line Inc Equip List 1.0(apple)_P58 king projeceport 10.30 4 2" xfId="19292"/>
    <cellStyle name="___P62A_Process_Flow(4.3)_2nd Line Inc Equip List 1.0(apple)_P58 king projeceport 10.30 5" xfId="19293"/>
    <cellStyle name="___P62A_Process_Flow(4.3)_2nd Line Inc Equip List 1.0(apple)_P58 king projeceport 10.30 5 2" xfId="19294"/>
    <cellStyle name="___P62A_Process_Flow(4.3)_2nd Line Inc Equip List 1.0(apple)_P58 king projeceport 10.30 6" xfId="19295"/>
    <cellStyle name="___P62A_Process_Flow(4.3)_2nd Line Inc Equip List 1.0(apple)_P58 king projeceport 10.30 6 2" xfId="19296"/>
    <cellStyle name="___P62A_Process_Flow(4.3)_2nd Line Inc Equip List 1.0(apple)_P58 king projeceport 10.30 7" xfId="19297"/>
    <cellStyle name="___P62A_Process_Flow(4.3)_2nd Line Inc Equip List 1.0(apple)_P58 king projeceport 10.30 7 2" xfId="19298"/>
    <cellStyle name="___P62A_Process_Flow(4.3)_2nd Line Inc Equip List 1.0(apple)_P58 king projeceport 10.30 8" xfId="19299"/>
    <cellStyle name="___P62A_Process_Flow(4.3)_2nd Line Inc Equip List 1.0(apple)_P58 king projeceport 10.30 8 2" xfId="19300"/>
    <cellStyle name="___P62A_Process_Flow(4.3)_2nd Line Inc Equip List 1.0(apple)_P58 king projeceport 10.30 9" xfId="19301"/>
    <cellStyle name="___P62A_Process_Flow(4.3)_2nd Line Inc Equip List 1.0(apple)_P58 king projeceport 11.5" xfId="19302"/>
    <cellStyle name="___P62A_Process_Flow(4.3)_2nd Line Inc Equip List 1.0(apple)_P58 king projeceport 11.5 2" xfId="19303"/>
    <cellStyle name="___P62A_Process_Flow(4.3)_2nd Line Inc Equip List 1.0(apple)_P58 king projeceport 11.5 2 2" xfId="19304"/>
    <cellStyle name="___P62A_Process_Flow(4.3)_2nd Line Inc Equip List 1.0(apple)_P58 king projeceport 11.5 3" xfId="19305"/>
    <cellStyle name="___P62A_Process_Flow(4.3)_2nd Line Inc Equip List 1.0(apple)_P58 king projeceport 11.5 3 2" xfId="19306"/>
    <cellStyle name="___P62A_Process_Flow(4.3)_2nd Line Inc Equip List 1.0(apple)_P58 king projeceport 11.5 4" xfId="19307"/>
    <cellStyle name="___P62A_Process_Flow(4.3)_2nd Line Inc Equip List 1.0(apple)_P58 king projeceport 11.5 4 2" xfId="19308"/>
    <cellStyle name="___P62A_Process_Flow(4.3)_2nd Line Inc Equip List 1.0(apple)_P58 king projeceport 11.5 5" xfId="19309"/>
    <cellStyle name="___P62A_Process_Flow(4.3)_2nd Line Inc Equip List 1.0(apple)_P58 king projeceport 11.5 5 2" xfId="19310"/>
    <cellStyle name="___P62A_Process_Flow(4.3)_2nd Line Inc Equip List 1.0(apple)_P58 king projeceport 11.5 6" xfId="19311"/>
    <cellStyle name="___P62A_Process_Flow(4.3)_2nd Line Inc Equip List 1.0(apple)_P58 king projeceport 11.5 6 2" xfId="19312"/>
    <cellStyle name="___P62A_Process_Flow(4.3)_2nd Line Inc Equip List 1.0(apple)_P58 king projeceport 11.5 7" xfId="19313"/>
    <cellStyle name="___P62A_Process_Flow(4.3)_2nd Line Inc Equip List 1.0(apple)_P58 king projeceport 11.5 7 2" xfId="19314"/>
    <cellStyle name="___P62A_Process_Flow(4.3)_2nd Line Inc Equip List 1.0(apple)_P58 king projeceport 11.5 8" xfId="19315"/>
    <cellStyle name="___P62A_Process_Flow(4.3)_2nd Line Inc Equip List 1.0(apple)_P58 king projeceport 11.5 8 2" xfId="19316"/>
    <cellStyle name="___P62A_Process_Flow(4.3)_2nd Line Inc Equip List 1.0(apple)_P58 king projeceport 11.5 9" xfId="19317"/>
    <cellStyle name="___P62A_Process_Flow(4.3)_2nd Line Inc Equip List 1.0(apple)_P58 king projeceport 11.6" xfId="19318"/>
    <cellStyle name="___P62A_Process_Flow(4.3)_2nd Line Inc Equip List 1.0(apple)_P58 king projeceport 11.6 2" xfId="19319"/>
    <cellStyle name="___P62A_Process_Flow(4.3)_2nd Line Inc Equip List 1.0(apple)_P58 king projeceport 11.6 2 2" xfId="19320"/>
    <cellStyle name="___P62A_Process_Flow(4.3)_2nd Line Inc Equip List 1.0(apple)_P58 king projeceport 11.6 3" xfId="19321"/>
    <cellStyle name="___P62A_Process_Flow(4.3)_2nd Line Inc Equip List 1.0(apple)_P58 king projeceport 11.6 3 2" xfId="19322"/>
    <cellStyle name="___P62A_Process_Flow(4.3)_2nd Line Inc Equip List 1.0(apple)_P58 king projeceport 11.6 4" xfId="19323"/>
    <cellStyle name="___P62A_Process_Flow(4.3)_2nd Line Inc Equip List 1.0(apple)_P58 king projeceport 11.6 4 2" xfId="19324"/>
    <cellStyle name="___P62A_Process_Flow(4.3)_2nd Line Inc Equip List 1.0(apple)_P58 king projeceport 11.6 5" xfId="19325"/>
    <cellStyle name="___P62A_Process_Flow(4.3)_2nd Line Inc Equip List 1.0(apple)_P58 king projeceport 11.6 5 2" xfId="19326"/>
    <cellStyle name="___P62A_Process_Flow(4.3)_2nd Line Inc Equip List 1.0(apple)_P58 king projeceport 11.6 6" xfId="19327"/>
    <cellStyle name="___P62A_Process_Flow(4.3)_2nd Line Inc Equip List 1.0(apple)_P58 king projeceport 11.6 6 2" xfId="19328"/>
    <cellStyle name="___P62A_Process_Flow(4.3)_2nd Line Inc Equip List 1.0(apple)_P58 king projeceport 11.6 7" xfId="19329"/>
    <cellStyle name="___P62A_Process_Flow(4.3)_2nd Line Inc Equip List 1.0(apple)_P58 king projeceport 11.6 7 2" xfId="19330"/>
    <cellStyle name="___P62A_Process_Flow(4.3)_2nd Line Inc Equip List 1.0(apple)_P58 king projeceport 11.6 8" xfId="19331"/>
    <cellStyle name="___P62A_Process_Flow(4.3)_2nd Line Inc Equip List 1.0(apple)_P58 king projeceport 11.6 8 2" xfId="19332"/>
    <cellStyle name="___P62A_Process_Flow(4.3)_2nd Line Inc Equip List 1.0(apple)_P58 king projeceport 11.6 9" xfId="19333"/>
    <cellStyle name="___P62A_Process_Flow(4.3)_2nd Line Inc Equip List 1.0(apple)_P58 king projeceport 11.7" xfId="19334"/>
    <cellStyle name="___P62A_Process_Flow(4.3)_2nd Line Inc Equip List 1.0(apple)_P58 king projeceport 11.7 2" xfId="19335"/>
    <cellStyle name="___P62A_Process_Flow(4.3)_2nd Line Inc Equip List 1.0(apple)_P58 king projeceport 11.7 2 2" xfId="19336"/>
    <cellStyle name="___P62A_Process_Flow(4.3)_2nd Line Inc Equip List 1.0(apple)_P58 king projeceport 11.7 3" xfId="19337"/>
    <cellStyle name="___P62A_Process_Flow(4.3)_2nd Line Inc Equip List 1.0(apple)_P58 king projeceport 11.7 3 2" xfId="19338"/>
    <cellStyle name="___P62A_Process_Flow(4.3)_2nd Line Inc Equip List 1.0(apple)_P58 king projeceport 11.7 4" xfId="19339"/>
    <cellStyle name="___P62A_Process_Flow(4.3)_2nd Line Inc Equip List 1.0(apple)_P58 king projeceport 11.7 4 2" xfId="19340"/>
    <cellStyle name="___P62A_Process_Flow(4.3)_2nd Line Inc Equip List 1.0(apple)_P58 king projeceport 11.7 5" xfId="19341"/>
    <cellStyle name="___P62A_Process_Flow(4.3)_2nd Line Inc Equip List 1.0(apple)_P58 king projeceport 11.7 5 2" xfId="19342"/>
    <cellStyle name="___P62A_Process_Flow(4.3)_2nd Line Inc Equip List 1.0(apple)_P58 king projeceport 11.7 6" xfId="19343"/>
    <cellStyle name="___P62A_Process_Flow(4.3)_2nd Line Inc Equip List 1.0(apple)_P58 king projeceport 11.7 6 2" xfId="19344"/>
    <cellStyle name="___P62A_Process_Flow(4.3)_2nd Line Inc Equip List 1.0(apple)_P58 king projeceport 11.7 7" xfId="19345"/>
    <cellStyle name="___P62A_Process_Flow(4.3)_2nd Line Inc Equip List 1.0(apple)_P58 king projeceport 11.7 7 2" xfId="19346"/>
    <cellStyle name="___P62A_Process_Flow(4.3)_2nd Line Inc Equip List 1.0(apple)_P58 king projeceport 11.7 8" xfId="19347"/>
    <cellStyle name="___P62A_Process_Flow(4.3)_2nd Line Inc Equip List 1.0(apple)_P58 king projeceport 11.7 8 2" xfId="19348"/>
    <cellStyle name="___P62A_Process_Flow(4.3)_2nd Line Inc Equip List 1.0(apple)_P58 king projeceport 11.7 9" xfId="19349"/>
    <cellStyle name="___P62A_Process_Flow(4.3)_2nd Line Inc Equip List 1.0(apple)_P58 king project status report" xfId="19350"/>
    <cellStyle name="___P62A_Process_Flow(4.3)_2nd Line Inc Equip List 1.0(apple)_P58 king project status report 10.30" xfId="19351"/>
    <cellStyle name="___P62A_Process_Flow(4.3)_2nd Line Inc Equip List 1.0(apple)_P58 king project status report 10.30 2" xfId="19352"/>
    <cellStyle name="___P62A_Process_Flow(4.3)_2nd Line Inc Equip List 1.0(apple)_P58 king project status report 10.30 2 2" xfId="19353"/>
    <cellStyle name="___P62A_Process_Flow(4.3)_2nd Line Inc Equip List 1.0(apple)_P58 king project status report 10.30 3" xfId="19354"/>
    <cellStyle name="___P62A_Process_Flow(4.3)_2nd Line Inc Equip List 1.0(apple)_P58 king project status report 10.30 3 2" xfId="19355"/>
    <cellStyle name="___P62A_Process_Flow(4.3)_2nd Line Inc Equip List 1.0(apple)_P58 king project status report 10.30 4" xfId="19356"/>
    <cellStyle name="___P62A_Process_Flow(4.3)_2nd Line Inc Equip List 1.0(apple)_P58 king project status report 10.30 4 2" xfId="19357"/>
    <cellStyle name="___P62A_Process_Flow(4.3)_2nd Line Inc Equip List 1.0(apple)_P58 king project status report 10.30 5" xfId="19358"/>
    <cellStyle name="___P62A_Process_Flow(4.3)_2nd Line Inc Equip List 1.0(apple)_P58 king project status report 10.30 5 2" xfId="19359"/>
    <cellStyle name="___P62A_Process_Flow(4.3)_2nd Line Inc Equip List 1.0(apple)_P58 king project status report 10.30 6" xfId="19360"/>
    <cellStyle name="___P62A_Process_Flow(4.3)_2nd Line Inc Equip List 1.0(apple)_P58 king project status report 10.30 6 2" xfId="19361"/>
    <cellStyle name="___P62A_Process_Flow(4.3)_2nd Line Inc Equip List 1.0(apple)_P58 king project status report 10.30 7" xfId="19362"/>
    <cellStyle name="___P62A_Process_Flow(4.3)_2nd Line Inc Equip List 1.0(apple)_P58 king project status report 10.30 7 2" xfId="19363"/>
    <cellStyle name="___P62A_Process_Flow(4.3)_2nd Line Inc Equip List 1.0(apple)_P58 king project status report 10.30 8" xfId="19364"/>
    <cellStyle name="___P62A_Process_Flow(4.3)_2nd Line Inc Equip List 1.0(apple)_P58 king project status report 10.30 8 2" xfId="19365"/>
    <cellStyle name="___P62A_Process_Flow(4.3)_2nd Line Inc Equip List 1.0(apple)_P58 king project status report 10.30 9" xfId="19366"/>
    <cellStyle name="___P62A_Process_Flow(4.3)_2nd Line Inc Equip List 1.0(apple)_P58 king project status report 11.1" xfId="19367"/>
    <cellStyle name="___P62A_Process_Flow(4.3)_2nd Line Inc Equip List 1.0(apple)_P58 king project status report 11.1 2" xfId="19368"/>
    <cellStyle name="___P62A_Process_Flow(4.3)_2nd Line Inc Equip List 1.0(apple)_P58 king project status report 11.1 2 2" xfId="19369"/>
    <cellStyle name="___P62A_Process_Flow(4.3)_2nd Line Inc Equip List 1.0(apple)_P58 king project status report 11.1 3" xfId="19370"/>
    <cellStyle name="___P62A_Process_Flow(4.3)_2nd Line Inc Equip List 1.0(apple)_P58 king project status report 11.1 3 2" xfId="19371"/>
    <cellStyle name="___P62A_Process_Flow(4.3)_2nd Line Inc Equip List 1.0(apple)_P58 king project status report 11.1 4" xfId="19372"/>
    <cellStyle name="___P62A_Process_Flow(4.3)_2nd Line Inc Equip List 1.0(apple)_P58 king project status report 11.1 4 2" xfId="19373"/>
    <cellStyle name="___P62A_Process_Flow(4.3)_2nd Line Inc Equip List 1.0(apple)_P58 king project status report 11.1 5" xfId="19374"/>
    <cellStyle name="___P62A_Process_Flow(4.3)_2nd Line Inc Equip List 1.0(apple)_P58 king project status report 11.1 5 2" xfId="19375"/>
    <cellStyle name="___P62A_Process_Flow(4.3)_2nd Line Inc Equip List 1.0(apple)_P58 king project status report 11.1 6" xfId="19376"/>
    <cellStyle name="___P62A_Process_Flow(4.3)_2nd Line Inc Equip List 1.0(apple)_P58 king project status report 11.1 6 2" xfId="19377"/>
    <cellStyle name="___P62A_Process_Flow(4.3)_2nd Line Inc Equip List 1.0(apple)_P58 king project status report 11.1 7" xfId="19378"/>
    <cellStyle name="___P62A_Process_Flow(4.3)_2nd Line Inc Equip List 1.0(apple)_P58 king project status report 11.1 7 2" xfId="19379"/>
    <cellStyle name="___P62A_Process_Flow(4.3)_2nd Line Inc Equip List 1.0(apple)_P58 king project status report 11.1 8" xfId="19380"/>
    <cellStyle name="___P62A_Process_Flow(4.3)_2nd Line Inc Equip List 1.0(apple)_P58 king project status report 11.1 8 2" xfId="19381"/>
    <cellStyle name="___P62A_Process_Flow(4.3)_2nd Line Inc Equip List 1.0(apple)_P58 king project status report 11.1 9" xfId="19382"/>
    <cellStyle name="___P62A_Process_Flow(4.3)_2nd Line Inc Equip List 1.0(apple)_P58 king project status report 11.12" xfId="19383"/>
    <cellStyle name="___P62A_Process_Flow(4.3)_2nd Line Inc Equip List 1.0(apple)_P58 king project status report 11.12 2" xfId="19384"/>
    <cellStyle name="___P62A_Process_Flow(4.3)_2nd Line Inc Equip List 1.0(apple)_P58 king project status report 11.12 2 2" xfId="19385"/>
    <cellStyle name="___P62A_Process_Flow(4.3)_2nd Line Inc Equip List 1.0(apple)_P58 king project status report 11.12 3" xfId="19386"/>
    <cellStyle name="___P62A_Process_Flow(4.3)_2nd Line Inc Equip List 1.0(apple)_P58 king project status report 11.12 3 2" xfId="19387"/>
    <cellStyle name="___P62A_Process_Flow(4.3)_2nd Line Inc Equip List 1.0(apple)_P58 king project status report 11.12 4" xfId="19388"/>
    <cellStyle name="___P62A_Process_Flow(4.3)_2nd Line Inc Equip List 1.0(apple)_P58 king project status report 11.12 4 2" xfId="19389"/>
    <cellStyle name="___P62A_Process_Flow(4.3)_2nd Line Inc Equip List 1.0(apple)_P58 king project status report 11.12 5" xfId="19390"/>
    <cellStyle name="___P62A_Process_Flow(4.3)_2nd Line Inc Equip List 1.0(apple)_P58 king project status report 11.12 5 2" xfId="19391"/>
    <cellStyle name="___P62A_Process_Flow(4.3)_2nd Line Inc Equip List 1.0(apple)_P58 king project status report 11.12 6" xfId="19392"/>
    <cellStyle name="___P62A_Process_Flow(4.3)_2nd Line Inc Equip List 1.0(apple)_P58 king project status report 11.12 6 2" xfId="19393"/>
    <cellStyle name="___P62A_Process_Flow(4.3)_2nd Line Inc Equip List 1.0(apple)_P58 king project status report 11.12 7" xfId="19394"/>
    <cellStyle name="___P62A_Process_Flow(4.3)_2nd Line Inc Equip List 1.0(apple)_P58 king project status report 11.12 7 2" xfId="19395"/>
    <cellStyle name="___P62A_Process_Flow(4.3)_2nd Line Inc Equip List 1.0(apple)_P58 king project status report 11.12 8" xfId="19396"/>
    <cellStyle name="___P62A_Process_Flow(4.3)_2nd Line Inc Equip List 1.0(apple)_P58 king project status report 11.12 8 2" xfId="19397"/>
    <cellStyle name="___P62A_Process_Flow(4.3)_2nd Line Inc Equip List 1.0(apple)_P58 king project status report 11.12 9" xfId="19398"/>
    <cellStyle name="___P62A_Process_Flow(4.3)_2nd Line Inc Equip List 1.0(apple)_P58 king project status report 11.14" xfId="19399"/>
    <cellStyle name="___P62A_Process_Flow(4.3)_2nd Line Inc Equip List 1.0(apple)_P58 king project status report 11.14 2" xfId="19400"/>
    <cellStyle name="___P62A_Process_Flow(4.3)_2nd Line Inc Equip List 1.0(apple)_P58 king project status report 11.14 2 2" xfId="19401"/>
    <cellStyle name="___P62A_Process_Flow(4.3)_2nd Line Inc Equip List 1.0(apple)_P58 king project status report 11.14 3" xfId="19402"/>
    <cellStyle name="___P62A_Process_Flow(4.3)_2nd Line Inc Equip List 1.0(apple)_P58 king project status report 11.14 3 2" xfId="19403"/>
    <cellStyle name="___P62A_Process_Flow(4.3)_2nd Line Inc Equip List 1.0(apple)_P58 king project status report 11.14 4" xfId="19404"/>
    <cellStyle name="___P62A_Process_Flow(4.3)_2nd Line Inc Equip List 1.0(apple)_P58 king project status report 11.14 4 2" xfId="19405"/>
    <cellStyle name="___P62A_Process_Flow(4.3)_2nd Line Inc Equip List 1.0(apple)_P58 king project status report 11.14 5" xfId="19406"/>
    <cellStyle name="___P62A_Process_Flow(4.3)_2nd Line Inc Equip List 1.0(apple)_P58 king project status report 11.14 5 2" xfId="19407"/>
    <cellStyle name="___P62A_Process_Flow(4.3)_2nd Line Inc Equip List 1.0(apple)_P58 king project status report 11.14 6" xfId="19408"/>
    <cellStyle name="___P62A_Process_Flow(4.3)_2nd Line Inc Equip List 1.0(apple)_P58 king project status report 11.14 6 2" xfId="19409"/>
    <cellStyle name="___P62A_Process_Flow(4.3)_2nd Line Inc Equip List 1.0(apple)_P58 king project status report 11.14 7" xfId="19410"/>
    <cellStyle name="___P62A_Process_Flow(4.3)_2nd Line Inc Equip List 1.0(apple)_P58 king project status report 11.14 7 2" xfId="19411"/>
    <cellStyle name="___P62A_Process_Flow(4.3)_2nd Line Inc Equip List 1.0(apple)_P58 king project status report 11.14 8" xfId="19412"/>
    <cellStyle name="___P62A_Process_Flow(4.3)_2nd Line Inc Equip List 1.0(apple)_P58 king project status report 11.14 8 2" xfId="19413"/>
    <cellStyle name="___P62A_Process_Flow(4.3)_2nd Line Inc Equip List 1.0(apple)_P58 king project status report 11.14 9" xfId="19414"/>
    <cellStyle name="___P62A_Process_Flow(4.3)_2nd Line Inc Equip List 1.0(apple)_P58 king project status report 2" xfId="19415"/>
    <cellStyle name="___P62A_Process_Flow(4.3)_2nd Line Inc Equip List 1.0(apple)_P58 king project status report 2 2" xfId="19416"/>
    <cellStyle name="___P62A_Process_Flow(4.3)_2nd Line Inc Equip List 1.0(apple)_P58 king project status report 3" xfId="19417"/>
    <cellStyle name="___P62A_Process_Flow(4.3)_2nd Line Inc Equip List 1.0(apple)_P58 king project status report 3 2" xfId="19418"/>
    <cellStyle name="___P62A_Process_Flow(4.3)_2nd Line Inc Equip List 1.0(apple)_P58 king project status report 4" xfId="19419"/>
    <cellStyle name="___P62A_Process_Flow(4.3)_2nd Line Inc Equip List 1.0(apple)_P58 king project status report 4 2" xfId="19420"/>
    <cellStyle name="___P62A_Process_Flow(4.3)_2nd Line Inc Equip List 1.0(apple)_P58 king project status report 5" xfId="19421"/>
    <cellStyle name="___P62A_Process_Flow(4.3)_2nd Line Inc Equip List 1.0(apple)_P58 king project status report 5 2" xfId="19422"/>
    <cellStyle name="___P62A_Process_Flow(4.3)_2nd Line Inc Equip List 1.0(apple)_P58 king project status report 6" xfId="19423"/>
    <cellStyle name="___P62A_Process_Flow(4.3)_2nd Line Inc Equip List 1.0(apple)_P58 king project status report 6 2" xfId="19424"/>
    <cellStyle name="___P62A_Process_Flow(4.3)_2nd Line Inc Equip List 1.0(apple)_P58 king project status report 7" xfId="19425"/>
    <cellStyle name="___P62A_Process_Flow(4.3)_2nd Line Inc Equip List 1.0(apple)_P58 king project status report 7 2" xfId="19426"/>
    <cellStyle name="___P62A_Process_Flow(4.3)_2nd Line Inc Equip List 1.0(apple)_P58 king project status report 8" xfId="19427"/>
    <cellStyle name="___P62A_Process_Flow(4.3)_2nd Line Inc Equip List 1.0(apple)_P58 king project status report 8 2" xfId="19428"/>
    <cellStyle name="___P62A_Process_Flow(4.3)_2nd Line Inc Equip List 1.0(apple)_P58 king project status report 9" xfId="19429"/>
    <cellStyle name="___P62A_Process_Flow(4.3)_2nd Line Inc Equip List 1.0(apple)_P58 king projectport 10.31" xfId="19430"/>
    <cellStyle name="___P62A_Process_Flow(4.3)_2nd Line Inc Equip List 1.0(apple)_P58 king projectport 10.31 2" xfId="19431"/>
    <cellStyle name="___P62A_Process_Flow(4.3)_2nd Line Inc Equip List 1.0(apple)_P58 king projectport 10.31 2 2" xfId="19432"/>
    <cellStyle name="___P62A_Process_Flow(4.3)_2nd Line Inc Equip List 1.0(apple)_P58 king projectport 10.31 3" xfId="19433"/>
    <cellStyle name="___P62A_Process_Flow(4.3)_2nd Line Inc Equip List 1.0(apple)_P58 king projectport 10.31 3 2" xfId="19434"/>
    <cellStyle name="___P62A_Process_Flow(4.3)_2nd Line Inc Equip List 1.0(apple)_P58 king projectport 10.31 4" xfId="19435"/>
    <cellStyle name="___P62A_Process_Flow(4.3)_2nd Line Inc Equip List 1.0(apple)_P58 king projectport 10.31 4 2" xfId="19436"/>
    <cellStyle name="___P62A_Process_Flow(4.3)_2nd Line Inc Equip List 1.0(apple)_P58 king projectport 10.31 5" xfId="19437"/>
    <cellStyle name="___P62A_Process_Flow(4.3)_2nd Line Inc Equip List 1.0(apple)_P58 king projectport 10.31 5 2" xfId="19438"/>
    <cellStyle name="___P62A_Process_Flow(4.3)_2nd Line Inc Equip List 1.0(apple)_P58 king projectport 10.31 6" xfId="19439"/>
    <cellStyle name="___P62A_Process_Flow(4.3)_2nd Line Inc Equip List 1.0(apple)_P58 king projectport 10.31 6 2" xfId="19440"/>
    <cellStyle name="___P62A_Process_Flow(4.3)_2nd Line Inc Equip List 1.0(apple)_P58 king projectport 10.31 7" xfId="19441"/>
    <cellStyle name="___P62A_Process_Flow(4.3)_2nd Line Inc Equip List 1.0(apple)_P58 king projectport 10.31 7 2" xfId="19442"/>
    <cellStyle name="___P62A_Process_Flow(4.3)_2nd Line Inc Equip List 1.0(apple)_P58 king projectport 10.31 8" xfId="19443"/>
    <cellStyle name="___P62A_Process_Flow(4.3)_2nd Line Inc Equip List 1.0(apple)_P58 king projectport 10.31 8 2" xfId="19444"/>
    <cellStyle name="___P62A_Process_Flow(4.3)_2nd Line Inc Equip List 1.0(apple)_P58 king projectport 10.31 9" xfId="19445"/>
    <cellStyle name="___P62A_Process_Flow(4.3)_30" xfId="19446"/>
    <cellStyle name="___P62A_Process_Flow(4.3)_30 2" xfId="19447"/>
    <cellStyle name="___P62A_Process_Flow(4.3)_30 2 2" xfId="19448"/>
    <cellStyle name="___P62A_Process_Flow(4.3)_30 3" xfId="19449"/>
    <cellStyle name="___P62A_Process_Flow(4.3)_30 3 2" xfId="19450"/>
    <cellStyle name="___P62A_Process_Flow(4.3)_30 4" xfId="19451"/>
    <cellStyle name="___P62A_Process_Flow(4.3)_30 4 2" xfId="19452"/>
    <cellStyle name="___P62A_Process_Flow(4.3)_30 5" xfId="19453"/>
    <cellStyle name="___P62A_Process_Flow(4.3)_30 5 2" xfId="19454"/>
    <cellStyle name="___P62A_Process_Flow(4.3)_30 6" xfId="19455"/>
    <cellStyle name="___P62A_Process_Flow(4.3)_30 6 2" xfId="19456"/>
    <cellStyle name="___P62A_Process_Flow(4.3)_30 7" xfId="19457"/>
    <cellStyle name="___P62A_Process_Flow(4.3)_30 7 2" xfId="19458"/>
    <cellStyle name="___P62A_Process_Flow(4.3)_30 8" xfId="19459"/>
    <cellStyle name="___P62A_Process_Flow(4.3)_30 8 2" xfId="19460"/>
    <cellStyle name="___P62A_Process_Flow(4.3)_30 9" xfId="19461"/>
    <cellStyle name="___P62A_Process_Flow(4.3)_30_LH Q22 work book " xfId="19462"/>
    <cellStyle name="___P62A_Process_Flow(4.3)_30_LH Q22 work book  2" xfId="19463"/>
    <cellStyle name="___P62A_Process_Flow(4.3)_30_LH Q22 work book  2 2" xfId="19464"/>
    <cellStyle name="___P62A_Process_Flow(4.3)_30_LH Q22 work book  3" xfId="19465"/>
    <cellStyle name="___P62A_Process_Flow(4.3)_30_LH Q22 work book  3 2" xfId="19466"/>
    <cellStyle name="___P62A_Process_Flow(4.3)_30_LH Q22 work book  4" xfId="19467"/>
    <cellStyle name="___P62A_Process_Flow(4.3)_30_LH Q22 work book  4 2" xfId="19468"/>
    <cellStyle name="___P62A_Process_Flow(4.3)_30_LH Q22 work book  5" xfId="19469"/>
    <cellStyle name="___P62A_Process_Flow(4.3)_30_LH Q22 work book  5 2" xfId="19470"/>
    <cellStyle name="___P62A_Process_Flow(4.3)_30_LH Q22 work book  6" xfId="19471"/>
    <cellStyle name="___P62A_Process_Flow(4.3)_30_LH Q22 work book  6 2" xfId="19472"/>
    <cellStyle name="___P62A_Process_Flow(4.3)_30_LH Q22 work book  7" xfId="19473"/>
    <cellStyle name="___P62A_Process_Flow(4.3)_30_LH Q22 work book  7 2" xfId="19474"/>
    <cellStyle name="___P62A_Process_Flow(4.3)_30_LH Q22 work book  8" xfId="19475"/>
    <cellStyle name="___P62A_Process_Flow(4.3)_30_LH Q22 work book  8 2" xfId="19476"/>
    <cellStyle name="___P62A_Process_Flow(4.3)_30_LH Q22 work book  9" xfId="19477"/>
    <cellStyle name="___P62A_Process_Flow(4.3)_30_LH Q77 Readiness v1.4.8" xfId="19478"/>
    <cellStyle name="___P62A_Process_Flow(4.3)_30_LH Q77 Readiness v1.4.8 2" xfId="19479"/>
    <cellStyle name="___P62A_Process_Flow(4.3)_30_LH Q77 Readiness v1.4.8 2 2" xfId="19480"/>
    <cellStyle name="___P62A_Process_Flow(4.3)_30_LH Q77 Readiness v1.4.8 3" xfId="19481"/>
    <cellStyle name="___P62A_Process_Flow(4.3)_30_LH Q77 Readiness v1.4.8 3 2" xfId="19482"/>
    <cellStyle name="___P62A_Process_Flow(4.3)_30_LH Q77 Readiness v1.4.8 4" xfId="19483"/>
    <cellStyle name="___P62A_Process_Flow(4.3)_30_LH Q77 Readiness v1.4.8 4 2" xfId="19484"/>
    <cellStyle name="___P62A_Process_Flow(4.3)_30_LH Q77 Readiness v1.4.8 5" xfId="19485"/>
    <cellStyle name="___P62A_Process_Flow(4.3)_30_LH Q77 Readiness v1.4.8 5 2" xfId="19486"/>
    <cellStyle name="___P62A_Process_Flow(4.3)_30_LH Q77 Readiness v1.4.8 6" xfId="19487"/>
    <cellStyle name="___P62A_Process_Flow(4.3)_30_LH Q77 Readiness v1.4.8 6 2" xfId="19488"/>
    <cellStyle name="___P62A_Process_Flow(4.3)_30_LH Q77 Readiness v1.4.8 7" xfId="19489"/>
    <cellStyle name="___P62A_Process_Flow(4.3)_30_LH Q77 Readiness v1.4.8 7 2" xfId="19490"/>
    <cellStyle name="___P62A_Process_Flow(4.3)_30_LH Q77 Readiness v1.4.8 8" xfId="19491"/>
    <cellStyle name="___P62A_Process_Flow(4.3)_30_LH Q77 Readiness v1.4.8 8 2" xfId="19492"/>
    <cellStyle name="___P62A_Process_Flow(4.3)_30_LH Q77 Readiness v1.4.8 9" xfId="19493"/>
    <cellStyle name="___P62A_Process_Flow(4.3)_30_Q37 Budget UPH120_2line Rev1d9" xfId="19494"/>
    <cellStyle name="___P62A_Process_Flow(4.3)_30_Q37 Budget UPH120_2line Rev1d9 2" xfId="19495"/>
    <cellStyle name="___P62A_Process_Flow(4.3)_30_Q37 Budget UPH120_2line Rev1d9 2 2" xfId="19496"/>
    <cellStyle name="___P62A_Process_Flow(4.3)_30_Q37 Budget UPH120_2line Rev1d9 3" xfId="19497"/>
    <cellStyle name="___P62A_Process_Flow(4.3)_30_Q37 Budget UPH120_2line Rev1d9 3 2" xfId="19498"/>
    <cellStyle name="___P62A_Process_Flow(4.3)_30_Q37 Budget UPH120_2line Rev1d9 4" xfId="19499"/>
    <cellStyle name="___P62A_Process_Flow(4.3)_30_Q37 Budget UPH120_2line Rev1d9 4 2" xfId="19500"/>
    <cellStyle name="___P62A_Process_Flow(4.3)_30_Q37 Budget UPH120_2line Rev1d9 5" xfId="19501"/>
    <cellStyle name="___P62A_Process_Flow(4.3)_30_Q37 Budget UPH120_2line Rev1d9 5 2" xfId="19502"/>
    <cellStyle name="___P62A_Process_Flow(4.3)_30_Q37 Budget UPH120_2line Rev1d9 6" xfId="19503"/>
    <cellStyle name="___P62A_Process_Flow(4.3)_30_Q37 Budget UPH120_2line Rev1d9 6 2" xfId="19504"/>
    <cellStyle name="___P62A_Process_Flow(4.3)_30_Q37 Budget UPH120_2line Rev1d9 7" xfId="19505"/>
    <cellStyle name="___P62A_Process_Flow(4.3)_30_Q37 Budget UPH120_2line Rev1d9 7 2" xfId="19506"/>
    <cellStyle name="___P62A_Process_Flow(4.3)_30_Q37 Budget UPH120_2line Rev1d9 8" xfId="19507"/>
    <cellStyle name="___P62A_Process_Flow(4.3)_30_Q37 Budget UPH120_2line Rev1d9 8 2" xfId="19508"/>
    <cellStyle name="___P62A_Process_Flow(4.3)_30_Q37 Budget UPH120_2line Rev1d9 9" xfId="19509"/>
    <cellStyle name="___P62A_Process_Flow(4.3)_30_Q37 Budget UPH120_2line Rev1d9_LH Q22 work book " xfId="19510"/>
    <cellStyle name="___P62A_Process_Flow(4.3)_30_Q37 Budget UPH120_2line Rev1d9_LH Q22 work book  2" xfId="19511"/>
    <cellStyle name="___P62A_Process_Flow(4.3)_30_Q37 Budget UPH120_2line Rev1d9_LH Q22 work book  2 2" xfId="19512"/>
    <cellStyle name="___P62A_Process_Flow(4.3)_30_Q37 Budget UPH120_2line Rev1d9_LH Q22 work book  3" xfId="19513"/>
    <cellStyle name="___P62A_Process_Flow(4.3)_30_Q37 Budget UPH120_2line Rev1d9_LH Q22 work book  3 2" xfId="19514"/>
    <cellStyle name="___P62A_Process_Flow(4.3)_30_Q37 Budget UPH120_2line Rev1d9_LH Q22 work book  4" xfId="19515"/>
    <cellStyle name="___P62A_Process_Flow(4.3)_30_Q37 Budget UPH120_2line Rev1d9_LH Q22 work book  4 2" xfId="19516"/>
    <cellStyle name="___P62A_Process_Flow(4.3)_30_Q37 Budget UPH120_2line Rev1d9_LH Q22 work book  5" xfId="19517"/>
    <cellStyle name="___P62A_Process_Flow(4.3)_30_Q37 Budget UPH120_2line Rev1d9_LH Q22 work book  5 2" xfId="19518"/>
    <cellStyle name="___P62A_Process_Flow(4.3)_30_Q37 Budget UPH120_2line Rev1d9_LH Q22 work book  6" xfId="19519"/>
    <cellStyle name="___P62A_Process_Flow(4.3)_30_Q37 Budget UPH120_2line Rev1d9_LH Q22 work book  6 2" xfId="19520"/>
    <cellStyle name="___P62A_Process_Flow(4.3)_30_Q37 Budget UPH120_2line Rev1d9_LH Q22 work book  7" xfId="19521"/>
    <cellStyle name="___P62A_Process_Flow(4.3)_30_Q37 Budget UPH120_2line Rev1d9_LH Q22 work book  7 2" xfId="19522"/>
    <cellStyle name="___P62A_Process_Flow(4.3)_30_Q37 Budget UPH120_2line Rev1d9_LH Q22 work book  8" xfId="19523"/>
    <cellStyle name="___P62A_Process_Flow(4.3)_30_Q37 Budget UPH120_2line Rev1d9_LH Q22 work book  8 2" xfId="19524"/>
    <cellStyle name="___P62A_Process_Flow(4.3)_30_Q37 Budget UPH120_2line Rev1d9_LH Q22 work book  9" xfId="19525"/>
    <cellStyle name="___P62A_Process_Flow(4.3)_30_Q37 Budget UPH120_2line Rev1d9_LH Q77 Readiness v1.4.8" xfId="19526"/>
    <cellStyle name="___P62A_Process_Flow(4.3)_30_Q37 Budget UPH120_2line Rev1d9_LH Q77 Readiness v1.4.8 2" xfId="19527"/>
    <cellStyle name="___P62A_Process_Flow(4.3)_30_Q37 Budget UPH120_2line Rev1d9_LH Q77 Readiness v1.4.8 2 2" xfId="19528"/>
    <cellStyle name="___P62A_Process_Flow(4.3)_30_Q37 Budget UPH120_2line Rev1d9_LH Q77 Readiness v1.4.8 3" xfId="19529"/>
    <cellStyle name="___P62A_Process_Flow(4.3)_30_Q37 Budget UPH120_2line Rev1d9_LH Q77 Readiness v1.4.8 3 2" xfId="19530"/>
    <cellStyle name="___P62A_Process_Flow(4.3)_30_Q37 Budget UPH120_2line Rev1d9_LH Q77 Readiness v1.4.8 4" xfId="19531"/>
    <cellStyle name="___P62A_Process_Flow(4.3)_30_Q37 Budget UPH120_2line Rev1d9_LH Q77 Readiness v1.4.8 4 2" xfId="19532"/>
    <cellStyle name="___P62A_Process_Flow(4.3)_30_Q37 Budget UPH120_2line Rev1d9_LH Q77 Readiness v1.4.8 5" xfId="19533"/>
    <cellStyle name="___P62A_Process_Flow(4.3)_30_Q37 Budget UPH120_2line Rev1d9_LH Q77 Readiness v1.4.8 5 2" xfId="19534"/>
    <cellStyle name="___P62A_Process_Flow(4.3)_30_Q37 Budget UPH120_2line Rev1d9_LH Q77 Readiness v1.4.8 6" xfId="19535"/>
    <cellStyle name="___P62A_Process_Flow(4.3)_30_Q37 Budget UPH120_2line Rev1d9_LH Q77 Readiness v1.4.8 6 2" xfId="19536"/>
    <cellStyle name="___P62A_Process_Flow(4.3)_30_Q37 Budget UPH120_2line Rev1d9_LH Q77 Readiness v1.4.8 7" xfId="19537"/>
    <cellStyle name="___P62A_Process_Flow(4.3)_30_Q37 Budget UPH120_2line Rev1d9_LH Q77 Readiness v1.4.8 7 2" xfId="19538"/>
    <cellStyle name="___P62A_Process_Flow(4.3)_30_Q37 Budget UPH120_2line Rev1d9_LH Q77 Readiness v1.4.8 8" xfId="19539"/>
    <cellStyle name="___P62A_Process_Flow(4.3)_30_Q37 Budget UPH120_2line Rev1d9_LH Q77 Readiness v1.4.8 8 2" xfId="19540"/>
    <cellStyle name="___P62A_Process_Flow(4.3)_30_Q37 Budget UPH120_2line Rev1d9_LH Q77 Readiness v1.4.8 9" xfId="19541"/>
    <cellStyle name="___P62A_Process_Flow(4.3)_30_Q37 Budget UPH120_2line Rev2d3" xfId="19542"/>
    <cellStyle name="___P62A_Process_Flow(4.3)_30_Q37 Budget UPH120_2line Rev2d3 2" xfId="19543"/>
    <cellStyle name="___P62A_Process_Flow(4.3)_30_Q37 Budget UPH120_2line Rev2d3 2 2" xfId="19544"/>
    <cellStyle name="___P62A_Process_Flow(4.3)_30_Q37 Budget UPH120_2line Rev2d3 3" xfId="19545"/>
    <cellStyle name="___P62A_Process_Flow(4.3)_30_Q37 Budget UPH120_2line Rev2d3 3 2" xfId="19546"/>
    <cellStyle name="___P62A_Process_Flow(4.3)_30_Q37 Budget UPH120_2line Rev2d3 4" xfId="19547"/>
    <cellStyle name="___P62A_Process_Flow(4.3)_30_Q37 Budget UPH120_2line Rev2d3 4 2" xfId="19548"/>
    <cellStyle name="___P62A_Process_Flow(4.3)_30_Q37 Budget UPH120_2line Rev2d3 5" xfId="19549"/>
    <cellStyle name="___P62A_Process_Flow(4.3)_30_Q37 Budget UPH120_2line Rev2d3 5 2" xfId="19550"/>
    <cellStyle name="___P62A_Process_Flow(4.3)_30_Q37 Budget UPH120_2line Rev2d3 6" xfId="19551"/>
    <cellStyle name="___P62A_Process_Flow(4.3)_30_Q37 Budget UPH120_2line Rev2d3 6 2" xfId="19552"/>
    <cellStyle name="___P62A_Process_Flow(4.3)_30_Q37 Budget UPH120_2line Rev2d3 7" xfId="19553"/>
    <cellStyle name="___P62A_Process_Flow(4.3)_30_Q37 Budget UPH120_2line Rev2d3 7 2" xfId="19554"/>
    <cellStyle name="___P62A_Process_Flow(4.3)_30_Q37 Budget UPH120_2line Rev2d3 8" xfId="19555"/>
    <cellStyle name="___P62A_Process_Flow(4.3)_30_Q37 Budget UPH120_2line Rev2d3 8 2" xfId="19556"/>
    <cellStyle name="___P62A_Process_Flow(4.3)_30_Q37 Budget UPH120_2line Rev2d3 9" xfId="19557"/>
    <cellStyle name="___P62A_Process_Flow(4.3)_30_Q37 Budget UPH120_2line Rev2d5" xfId="19558"/>
    <cellStyle name="___P62A_Process_Flow(4.3)_30_Q37 Budget UPH120_2line Rev2d5 2" xfId="19559"/>
    <cellStyle name="___P62A_Process_Flow(4.3)_30_Q37 Budget UPH120_2line Rev2d5 2 2" xfId="19560"/>
    <cellStyle name="___P62A_Process_Flow(4.3)_30_Q37 Budget UPH120_2line Rev2d5 3" xfId="19561"/>
    <cellStyle name="___P62A_Process_Flow(4.3)_30_Q37 Budget UPH120_2line Rev2d5 3 2" xfId="19562"/>
    <cellStyle name="___P62A_Process_Flow(4.3)_30_Q37 Budget UPH120_2line Rev2d5 4" xfId="19563"/>
    <cellStyle name="___P62A_Process_Flow(4.3)_30_Q37 Budget UPH120_2line Rev2d5 4 2" xfId="19564"/>
    <cellStyle name="___P62A_Process_Flow(4.3)_30_Q37 Budget UPH120_2line Rev2d5 5" xfId="19565"/>
    <cellStyle name="___P62A_Process_Flow(4.3)_30_Q37 Budget UPH120_2line Rev2d5 5 2" xfId="19566"/>
    <cellStyle name="___P62A_Process_Flow(4.3)_30_Q37 Budget UPH120_2line Rev2d5 6" xfId="19567"/>
    <cellStyle name="___P62A_Process_Flow(4.3)_30_Q37 Budget UPH120_2line Rev2d5 6 2" xfId="19568"/>
    <cellStyle name="___P62A_Process_Flow(4.3)_30_Q37 Budget UPH120_2line Rev2d5 7" xfId="19569"/>
    <cellStyle name="___P62A_Process_Flow(4.3)_30_Q37 Budget UPH120_2line Rev2d5 7 2" xfId="19570"/>
    <cellStyle name="___P62A_Process_Flow(4.3)_30_Q37 Budget UPH120_2line Rev2d5 8" xfId="19571"/>
    <cellStyle name="___P62A_Process_Flow(4.3)_30_Q37 Budget UPH120_2line Rev2d5 8 2" xfId="19572"/>
    <cellStyle name="___P62A_Process_Flow(4.3)_30_Q37 Budget UPH120_2line Rev2d5 9" xfId="19573"/>
    <cellStyle name="___P62A_Process_Flow(4.3)_EquipList ver 1.6 10-28" xfId="19574"/>
    <cellStyle name="___P62A_Process_Flow(4.3)_EquipList ver 1.6 10-28 2" xfId="19575"/>
    <cellStyle name="___P62A_Process_Flow(4.3)_EquipList ver 1.6 10-28 2 2" xfId="19576"/>
    <cellStyle name="___P62A_Process_Flow(4.3)_EquipList ver 1.6 10-28 3" xfId="19577"/>
    <cellStyle name="___P62A_Process_Flow(4.3)_EquipList ver 1.6 10-28 3 2" xfId="19578"/>
    <cellStyle name="___P62A_Process_Flow(4.3)_EquipList ver 1.6 10-28 4" xfId="19579"/>
    <cellStyle name="___P62A_Process_Flow(4.3)_EquipList ver 1.6 10-28 4 2" xfId="19580"/>
    <cellStyle name="___P62A_Process_Flow(4.3)_EquipList ver 1.6 10-28 5" xfId="19581"/>
    <cellStyle name="___P62A_Process_Flow(4.3)_EquipList ver 1.6 10-28 5 2" xfId="19582"/>
    <cellStyle name="___P62A_Process_Flow(4.3)_EquipList ver 1.6 10-28 6" xfId="19583"/>
    <cellStyle name="___P62A_Process_Flow(4.3)_EquipList ver 1.6 10-28 6 2" xfId="19584"/>
    <cellStyle name="___P62A_Process_Flow(4.3)_EquipList ver 1.6 10-28 7" xfId="19585"/>
    <cellStyle name="___P62A_Process_Flow(4.3)_EquipList ver 1.6 10-28 7 2" xfId="19586"/>
    <cellStyle name="___P62A_Process_Flow(4.3)_EquipList ver 1.6 10-28 8" xfId="19587"/>
    <cellStyle name="___P62A_Process_Flow(4.3)_EquipList ver 1.6 10-28 8 2" xfId="19588"/>
    <cellStyle name="___P62A_Process_Flow(4.3)_EquipList ver 1.6 10-28 9" xfId="19589"/>
    <cellStyle name="___P62A_Process_Flow(4.3)_EquipList ver 1.6 10-28_~1130138" xfId="19590"/>
    <cellStyle name="___P62A_Process_Flow(4.3)_EquipList ver 1.6 10-28_~1130138 2" xfId="19591"/>
    <cellStyle name="___P62A_Process_Flow(4.3)_EquipList ver 1.6 10-28_~1130138 2 2" xfId="19592"/>
    <cellStyle name="___P62A_Process_Flow(4.3)_EquipList ver 1.6 10-28_~1130138 3" xfId="19593"/>
    <cellStyle name="___P62A_Process_Flow(4.3)_EquipList ver 1.6 10-28_~1130138 3 2" xfId="19594"/>
    <cellStyle name="___P62A_Process_Flow(4.3)_EquipList ver 1.6 10-28_~1130138 4" xfId="19595"/>
    <cellStyle name="___P62A_Process_Flow(4.3)_EquipList ver 1.6 10-28_~1130138 4 2" xfId="19596"/>
    <cellStyle name="___P62A_Process_Flow(4.3)_EquipList ver 1.6 10-28_~1130138 5" xfId="19597"/>
    <cellStyle name="___P62A_Process_Flow(4.3)_EquipList ver 1.6 10-28_~1130138 5 2" xfId="19598"/>
    <cellStyle name="___P62A_Process_Flow(4.3)_EquipList ver 1.6 10-28_~1130138 6" xfId="19599"/>
    <cellStyle name="___P62A_Process_Flow(4.3)_EquipList ver 1.6 10-28_~1130138 6 2" xfId="19600"/>
    <cellStyle name="___P62A_Process_Flow(4.3)_EquipList ver 1.6 10-28_~1130138 7" xfId="19601"/>
    <cellStyle name="___P62A_Process_Flow(4.3)_EquipList ver 1.6 10-28_~1130138 7 2" xfId="19602"/>
    <cellStyle name="___P62A_Process_Flow(4.3)_EquipList ver 1.6 10-28_~1130138 8" xfId="19603"/>
    <cellStyle name="___P62A_Process_Flow(4.3)_EquipList ver 1.6 10-28_~1130138 8 2" xfId="19604"/>
    <cellStyle name="___P62A_Process_Flow(4.3)_EquipList ver 1.6 10-28_~1130138 9" xfId="19605"/>
    <cellStyle name="___P62A_Process_Flow(4.3)_EquipList ver 1.6 10-28_~1895038" xfId="19606"/>
    <cellStyle name="___P62A_Process_Flow(4.3)_EquipList ver 1.6 10-28_~1895038 2" xfId="19607"/>
    <cellStyle name="___P62A_Process_Flow(4.3)_EquipList ver 1.6 10-28_~1895038 2 2" xfId="19608"/>
    <cellStyle name="___P62A_Process_Flow(4.3)_EquipList ver 1.6 10-28_~1895038 3" xfId="19609"/>
    <cellStyle name="___P62A_Process_Flow(4.3)_EquipList ver 1.6 10-28_~1895038 3 2" xfId="19610"/>
    <cellStyle name="___P62A_Process_Flow(4.3)_EquipList ver 1.6 10-28_~1895038 4" xfId="19611"/>
    <cellStyle name="___P62A_Process_Flow(4.3)_EquipList ver 1.6 10-28_~1895038 4 2" xfId="19612"/>
    <cellStyle name="___P62A_Process_Flow(4.3)_EquipList ver 1.6 10-28_~1895038 5" xfId="19613"/>
    <cellStyle name="___P62A_Process_Flow(4.3)_EquipList ver 1.6 10-28_~1895038 5 2" xfId="19614"/>
    <cellStyle name="___P62A_Process_Flow(4.3)_EquipList ver 1.6 10-28_~1895038 6" xfId="19615"/>
    <cellStyle name="___P62A_Process_Flow(4.3)_EquipList ver 1.6 10-28_~1895038 6 2" xfId="19616"/>
    <cellStyle name="___P62A_Process_Flow(4.3)_EquipList ver 1.6 10-28_~1895038 7" xfId="19617"/>
    <cellStyle name="___P62A_Process_Flow(4.3)_EquipList ver 1.6 10-28_~1895038 7 2" xfId="19618"/>
    <cellStyle name="___P62A_Process_Flow(4.3)_EquipList ver 1.6 10-28_~1895038 8" xfId="19619"/>
    <cellStyle name="___P62A_Process_Flow(4.3)_EquipList ver 1.6 10-28_~1895038 8 2" xfId="19620"/>
    <cellStyle name="___P62A_Process_Flow(4.3)_EquipList ver 1.6 10-28_~1895038 9" xfId="19621"/>
    <cellStyle name="___P62A_Process_Flow(4.3)_EquipList ver 1.6 10-28_~3093786" xfId="19622"/>
    <cellStyle name="___P62A_Process_Flow(4.3)_EquipList ver 1.6 10-28_~3093786 2" xfId="19623"/>
    <cellStyle name="___P62A_Process_Flow(4.3)_EquipList ver 1.6 10-28_~3093786 2 2" xfId="19624"/>
    <cellStyle name="___P62A_Process_Flow(4.3)_EquipList ver 1.6 10-28_~3093786 3" xfId="19625"/>
    <cellStyle name="___P62A_Process_Flow(4.3)_EquipList ver 1.6 10-28_~3093786 3 2" xfId="19626"/>
    <cellStyle name="___P62A_Process_Flow(4.3)_EquipList ver 1.6 10-28_~3093786 4" xfId="19627"/>
    <cellStyle name="___P62A_Process_Flow(4.3)_EquipList ver 1.6 10-28_~3093786 4 2" xfId="19628"/>
    <cellStyle name="___P62A_Process_Flow(4.3)_EquipList ver 1.6 10-28_~3093786 5" xfId="19629"/>
    <cellStyle name="___P62A_Process_Flow(4.3)_EquipList ver 1.6 10-28_~3093786 5 2" xfId="19630"/>
    <cellStyle name="___P62A_Process_Flow(4.3)_EquipList ver 1.6 10-28_~3093786 6" xfId="19631"/>
    <cellStyle name="___P62A_Process_Flow(4.3)_EquipList ver 1.6 10-28_~3093786 6 2" xfId="19632"/>
    <cellStyle name="___P62A_Process_Flow(4.3)_EquipList ver 1.6 10-28_~3093786 7" xfId="19633"/>
    <cellStyle name="___P62A_Process_Flow(4.3)_EquipList ver 1.6 10-28_~3093786 7 2" xfId="19634"/>
    <cellStyle name="___P62A_Process_Flow(4.3)_EquipList ver 1.6 10-28_~3093786 8" xfId="19635"/>
    <cellStyle name="___P62A_Process_Flow(4.3)_EquipList ver 1.6 10-28_~3093786 8 2" xfId="19636"/>
    <cellStyle name="___P62A_Process_Flow(4.3)_EquipList ver 1.6 10-28_~3093786 9" xfId="19637"/>
    <cellStyle name="___P62A_Process_Flow(4.3)_EquipList ver 1.6 10-28_~7313603" xfId="19638"/>
    <cellStyle name="___P62A_Process_Flow(4.3)_EquipList ver 1.6 10-28_~7313603 2" xfId="19639"/>
    <cellStyle name="___P62A_Process_Flow(4.3)_EquipList ver 1.6 10-28_~7313603 2 2" xfId="19640"/>
    <cellStyle name="___P62A_Process_Flow(4.3)_EquipList ver 1.6 10-28_~7313603 3" xfId="19641"/>
    <cellStyle name="___P62A_Process_Flow(4.3)_EquipList ver 1.6 10-28_~7313603 3 2" xfId="19642"/>
    <cellStyle name="___P62A_Process_Flow(4.3)_EquipList ver 1.6 10-28_~7313603 4" xfId="19643"/>
    <cellStyle name="___P62A_Process_Flow(4.3)_EquipList ver 1.6 10-28_~7313603 4 2" xfId="19644"/>
    <cellStyle name="___P62A_Process_Flow(4.3)_EquipList ver 1.6 10-28_~7313603 5" xfId="19645"/>
    <cellStyle name="___P62A_Process_Flow(4.3)_EquipList ver 1.6 10-28_~7313603 5 2" xfId="19646"/>
    <cellStyle name="___P62A_Process_Flow(4.3)_EquipList ver 1.6 10-28_~7313603 6" xfId="19647"/>
    <cellStyle name="___P62A_Process_Flow(4.3)_EquipList ver 1.6 10-28_~7313603 6 2" xfId="19648"/>
    <cellStyle name="___P62A_Process_Flow(4.3)_EquipList ver 1.6 10-28_~7313603 7" xfId="19649"/>
    <cellStyle name="___P62A_Process_Flow(4.3)_EquipList ver 1.6 10-28_~7313603 7 2" xfId="19650"/>
    <cellStyle name="___P62A_Process_Flow(4.3)_EquipList ver 1.6 10-28_~7313603 8" xfId="19651"/>
    <cellStyle name="___P62A_Process_Flow(4.3)_EquipList ver 1.6 10-28_~7313603 8 2" xfId="19652"/>
    <cellStyle name="___P62A_Process_Flow(4.3)_EquipList ver 1.6 10-28_~7313603 9" xfId="19653"/>
    <cellStyle name="___P62A_Process_Flow(4.3)_EquipList ver 1.6 10-28_~7710053" xfId="19654"/>
    <cellStyle name="___P62A_Process_Flow(4.3)_EquipList ver 1.6 10-28_~7710053 2" xfId="19655"/>
    <cellStyle name="___P62A_Process_Flow(4.3)_EquipList ver 1.6 10-28_~7710053 2 2" xfId="19656"/>
    <cellStyle name="___P62A_Process_Flow(4.3)_EquipList ver 1.6 10-28_~7710053 3" xfId="19657"/>
    <cellStyle name="___P62A_Process_Flow(4.3)_EquipList ver 1.6 10-28_~7710053 3 2" xfId="19658"/>
    <cellStyle name="___P62A_Process_Flow(4.3)_EquipList ver 1.6 10-28_~7710053 4" xfId="19659"/>
    <cellStyle name="___P62A_Process_Flow(4.3)_EquipList ver 1.6 10-28_~7710053 4 2" xfId="19660"/>
    <cellStyle name="___P62A_Process_Flow(4.3)_EquipList ver 1.6 10-28_~7710053 5" xfId="19661"/>
    <cellStyle name="___P62A_Process_Flow(4.3)_EquipList ver 1.6 10-28_~7710053 5 2" xfId="19662"/>
    <cellStyle name="___P62A_Process_Flow(4.3)_EquipList ver 1.6 10-28_~7710053 6" xfId="19663"/>
    <cellStyle name="___P62A_Process_Flow(4.3)_EquipList ver 1.6 10-28_~7710053 6 2" xfId="19664"/>
    <cellStyle name="___P62A_Process_Flow(4.3)_EquipList ver 1.6 10-28_~7710053 7" xfId="19665"/>
    <cellStyle name="___P62A_Process_Flow(4.3)_EquipList ver 1.6 10-28_~7710053 7 2" xfId="19666"/>
    <cellStyle name="___P62A_Process_Flow(4.3)_EquipList ver 1.6 10-28_~7710053 8" xfId="19667"/>
    <cellStyle name="___P62A_Process_Flow(4.3)_EquipList ver 1.6 10-28_~7710053 8 2" xfId="19668"/>
    <cellStyle name="___P62A_Process_Flow(4.3)_EquipList ver 1.6 10-28_~7710053 9" xfId="19669"/>
    <cellStyle name="___P62A_Process_Flow(4.3)_EquipList ver 1.6 10-28_~8261527" xfId="19670"/>
    <cellStyle name="___P62A_Process_Flow(4.3)_EquipList ver 1.6 10-28_~8261527 2" xfId="19671"/>
    <cellStyle name="___P62A_Process_Flow(4.3)_EquipList ver 1.6 10-28_~8261527 2 2" xfId="19672"/>
    <cellStyle name="___P62A_Process_Flow(4.3)_EquipList ver 1.6 10-28_~8261527 3" xfId="19673"/>
    <cellStyle name="___P62A_Process_Flow(4.3)_EquipList ver 1.6 10-28_~8261527 3 2" xfId="19674"/>
    <cellStyle name="___P62A_Process_Flow(4.3)_EquipList ver 1.6 10-28_~8261527 4" xfId="19675"/>
    <cellStyle name="___P62A_Process_Flow(4.3)_EquipList ver 1.6 10-28_~8261527 4 2" xfId="19676"/>
    <cellStyle name="___P62A_Process_Flow(4.3)_EquipList ver 1.6 10-28_~8261527 5" xfId="19677"/>
    <cellStyle name="___P62A_Process_Flow(4.3)_EquipList ver 1.6 10-28_~8261527 5 2" xfId="19678"/>
    <cellStyle name="___P62A_Process_Flow(4.3)_EquipList ver 1.6 10-28_~8261527 6" xfId="19679"/>
    <cellStyle name="___P62A_Process_Flow(4.3)_EquipList ver 1.6 10-28_~8261527 6 2" xfId="19680"/>
    <cellStyle name="___P62A_Process_Flow(4.3)_EquipList ver 1.6 10-28_~8261527 7" xfId="19681"/>
    <cellStyle name="___P62A_Process_Flow(4.3)_EquipList ver 1.6 10-28_~8261527 7 2" xfId="19682"/>
    <cellStyle name="___P62A_Process_Flow(4.3)_EquipList ver 1.6 10-28_~8261527 8" xfId="19683"/>
    <cellStyle name="___P62A_Process_Flow(4.3)_EquipList ver 1.6 10-28_~8261527 8 2" xfId="19684"/>
    <cellStyle name="___P62A_Process_Flow(4.3)_EquipList ver 1.6 10-28_~8261527 9" xfId="19685"/>
    <cellStyle name="___P62A_Process_Flow(4.3)_EquipList ver 1.6 10-28_30" xfId="19686"/>
    <cellStyle name="___P62A_Process_Flow(4.3)_EquipList ver 1.6 10-28_30 2" xfId="19687"/>
    <cellStyle name="___P62A_Process_Flow(4.3)_EquipList ver 1.6 10-28_30 2 2" xfId="19688"/>
    <cellStyle name="___P62A_Process_Flow(4.3)_EquipList ver 1.6 10-28_30 3" xfId="19689"/>
    <cellStyle name="___P62A_Process_Flow(4.3)_EquipList ver 1.6 10-28_30 3 2" xfId="19690"/>
    <cellStyle name="___P62A_Process_Flow(4.3)_EquipList ver 1.6 10-28_30 4" xfId="19691"/>
    <cellStyle name="___P62A_Process_Flow(4.3)_EquipList ver 1.6 10-28_30 4 2" xfId="19692"/>
    <cellStyle name="___P62A_Process_Flow(4.3)_EquipList ver 1.6 10-28_30 5" xfId="19693"/>
    <cellStyle name="___P62A_Process_Flow(4.3)_EquipList ver 1.6 10-28_30 5 2" xfId="19694"/>
    <cellStyle name="___P62A_Process_Flow(4.3)_EquipList ver 1.6 10-28_30 6" xfId="19695"/>
    <cellStyle name="___P62A_Process_Flow(4.3)_EquipList ver 1.6 10-28_30 6 2" xfId="19696"/>
    <cellStyle name="___P62A_Process_Flow(4.3)_EquipList ver 1.6 10-28_30 7" xfId="19697"/>
    <cellStyle name="___P62A_Process_Flow(4.3)_EquipList ver 1.6 10-28_30 7 2" xfId="19698"/>
    <cellStyle name="___P62A_Process_Flow(4.3)_EquipList ver 1.6 10-28_30 8" xfId="19699"/>
    <cellStyle name="___P62A_Process_Flow(4.3)_EquipList ver 1.6 10-28_30 8 2" xfId="19700"/>
    <cellStyle name="___P62A_Process_Flow(4.3)_EquipList ver 1.6 10-28_30 9" xfId="19701"/>
    <cellStyle name="___P62A_Process_Flow(4.3)_EquipList ver 1.6 10-28_EquipList ver 1.6 10-30" xfId="19702"/>
    <cellStyle name="___P62A_Process_Flow(4.3)_EquipList ver 1.6 10-28_EquipList ver 1.6 10-30 2" xfId="19703"/>
    <cellStyle name="___P62A_Process_Flow(4.3)_EquipList ver 1.6 10-28_EquipList ver 1.6 10-30 2 2" xfId="19704"/>
    <cellStyle name="___P62A_Process_Flow(4.3)_EquipList ver 1.6 10-28_EquipList ver 1.6 10-30 3" xfId="19705"/>
    <cellStyle name="___P62A_Process_Flow(4.3)_EquipList ver 1.6 10-28_EquipList ver 1.6 10-30 3 2" xfId="19706"/>
    <cellStyle name="___P62A_Process_Flow(4.3)_EquipList ver 1.6 10-28_EquipList ver 1.6 10-30 4" xfId="19707"/>
    <cellStyle name="___P62A_Process_Flow(4.3)_EquipList ver 1.6 10-28_EquipList ver 1.6 10-30 4 2" xfId="19708"/>
    <cellStyle name="___P62A_Process_Flow(4.3)_EquipList ver 1.6 10-28_EquipList ver 1.6 10-30 5" xfId="19709"/>
    <cellStyle name="___P62A_Process_Flow(4.3)_EquipList ver 1.6 10-28_EquipList ver 1.6 10-30 5 2" xfId="19710"/>
    <cellStyle name="___P62A_Process_Flow(4.3)_EquipList ver 1.6 10-28_EquipList ver 1.6 10-30 6" xfId="19711"/>
    <cellStyle name="___P62A_Process_Flow(4.3)_EquipList ver 1.6 10-28_EquipList ver 1.6 10-30 6 2" xfId="19712"/>
    <cellStyle name="___P62A_Process_Flow(4.3)_EquipList ver 1.6 10-28_EquipList ver 1.6 10-30 7" xfId="19713"/>
    <cellStyle name="___P62A_Process_Flow(4.3)_EquipList ver 1.6 10-28_EquipList ver 1.6 10-30 7 2" xfId="19714"/>
    <cellStyle name="___P62A_Process_Flow(4.3)_EquipList ver 1.6 10-28_EquipList ver 1.6 10-30 8" xfId="19715"/>
    <cellStyle name="___P62A_Process_Flow(4.3)_EquipList ver 1.6 10-28_EquipList ver 1.6 10-30 8 2" xfId="19716"/>
    <cellStyle name="___P62A_Process_Flow(4.3)_EquipList ver 1.6 10-28_EquipList ver 1.6 10-30 9" xfId="19717"/>
    <cellStyle name="___P62A_Process_Flow(4.3)_EquipList ver 1.6 10-28_P58 Equipment" xfId="19718"/>
    <cellStyle name="___P62A_Process_Flow(4.3)_EquipList ver 1.6 10-28_P58 Equipment 2" xfId="19719"/>
    <cellStyle name="___P62A_Process_Flow(4.3)_EquipList ver 1.6 10-28_P58 Equipment 2 2" xfId="19720"/>
    <cellStyle name="___P62A_Process_Flow(4.3)_EquipList ver 1.6 10-28_P58 Equipment 3" xfId="19721"/>
    <cellStyle name="___P62A_Process_Flow(4.3)_EquipList ver 1.6 10-28_P58 Equipment 3 2" xfId="19722"/>
    <cellStyle name="___P62A_Process_Flow(4.3)_EquipList ver 1.6 10-28_P58 Equipment 4" xfId="19723"/>
    <cellStyle name="___P62A_Process_Flow(4.3)_EquipList ver 1.6 10-28_P58 Equipment 4 2" xfId="19724"/>
    <cellStyle name="___P62A_Process_Flow(4.3)_EquipList ver 1.6 10-28_P58 Equipment 5" xfId="19725"/>
    <cellStyle name="___P62A_Process_Flow(4.3)_EquipList ver 1.6 10-28_P58 Equipment 5 2" xfId="19726"/>
    <cellStyle name="___P62A_Process_Flow(4.3)_EquipList ver 1.6 10-28_P58 Equipment 6" xfId="19727"/>
    <cellStyle name="___P62A_Process_Flow(4.3)_EquipList ver 1.6 10-28_P58 Equipment 6 2" xfId="19728"/>
    <cellStyle name="___P62A_Process_Flow(4.3)_EquipList ver 1.6 10-28_P58 Equipment 7" xfId="19729"/>
    <cellStyle name="___P62A_Process_Flow(4.3)_EquipList ver 1.6 10-28_P58 Equipment 7 2" xfId="19730"/>
    <cellStyle name="___P62A_Process_Flow(4.3)_EquipList ver 1.6 10-28_P58 Equipment 8" xfId="19731"/>
    <cellStyle name="___P62A_Process_Flow(4.3)_EquipList ver 1.6 10-28_P58 Equipment 8 2" xfId="19732"/>
    <cellStyle name="___P62A_Process_Flow(4.3)_EquipList ver 1.6 10-28_P58 Equipment 9" xfId="19733"/>
    <cellStyle name="___P62A_Process_Flow(4.3)_EquipList ver 1.6 10-28_P58 Equipment List" xfId="19734"/>
    <cellStyle name="___P62A_Process_Flow(4.3)_EquipList ver 1.6 10-28_P58 Equipment List 2" xfId="19735"/>
    <cellStyle name="___P62A_Process_Flow(4.3)_EquipList ver 1.6 10-28_P58 Equipment List 2 2" xfId="19736"/>
    <cellStyle name="___P62A_Process_Flow(4.3)_EquipList ver 1.6 10-28_P58 Equipment List 3" xfId="19737"/>
    <cellStyle name="___P62A_Process_Flow(4.3)_EquipList ver 1.6 10-28_P58 Equipment List 3 2" xfId="19738"/>
    <cellStyle name="___P62A_Process_Flow(4.3)_EquipList ver 1.6 10-28_P58 Equipment List 4" xfId="19739"/>
    <cellStyle name="___P62A_Process_Flow(4.3)_EquipList ver 1.6 10-28_P58 Equipment List 4 2" xfId="19740"/>
    <cellStyle name="___P62A_Process_Flow(4.3)_EquipList ver 1.6 10-28_P58 Equipment List 5" xfId="19741"/>
    <cellStyle name="___P62A_Process_Flow(4.3)_EquipList ver 1.6 10-28_P58 Equipment List 5 2" xfId="19742"/>
    <cellStyle name="___P62A_Process_Flow(4.3)_EquipList ver 1.6 10-28_P58 Equipment List 6" xfId="19743"/>
    <cellStyle name="___P62A_Process_Flow(4.3)_EquipList ver 1.6 10-28_P58 Equipment List 6 2" xfId="19744"/>
    <cellStyle name="___P62A_Process_Flow(4.3)_EquipList ver 1.6 10-28_P58 Equipment List 7" xfId="19745"/>
    <cellStyle name="___P62A_Process_Flow(4.3)_EquipList ver 1.6 10-28_P58 Equipment List 7 2" xfId="19746"/>
    <cellStyle name="___P62A_Process_Flow(4.3)_EquipList ver 1.6 10-28_P58 Equipment List 8" xfId="19747"/>
    <cellStyle name="___P62A_Process_Flow(4.3)_EquipList ver 1.6 10-28_P58 Equipment List 8 2" xfId="19748"/>
    <cellStyle name="___P62A_Process_Flow(4.3)_EquipList ver 1.6 10-28_P58 Equipment List 9" xfId="19749"/>
    <cellStyle name="___P62A_Process_Flow(4.3)_EquipList ver 1.6 10-28_P58 king projeceport 10.30" xfId="19750"/>
    <cellStyle name="___P62A_Process_Flow(4.3)_EquipList ver 1.6 10-28_P58 king projeceport 10.30 2" xfId="19751"/>
    <cellStyle name="___P62A_Process_Flow(4.3)_EquipList ver 1.6 10-28_P58 king projeceport 10.30 2 2" xfId="19752"/>
    <cellStyle name="___P62A_Process_Flow(4.3)_EquipList ver 1.6 10-28_P58 king projeceport 10.30 3" xfId="19753"/>
    <cellStyle name="___P62A_Process_Flow(4.3)_EquipList ver 1.6 10-28_P58 king projeceport 10.30 3 2" xfId="19754"/>
    <cellStyle name="___P62A_Process_Flow(4.3)_EquipList ver 1.6 10-28_P58 king projeceport 10.30 4" xfId="19755"/>
    <cellStyle name="___P62A_Process_Flow(4.3)_EquipList ver 1.6 10-28_P58 king projeceport 10.30 4 2" xfId="19756"/>
    <cellStyle name="___P62A_Process_Flow(4.3)_EquipList ver 1.6 10-28_P58 king projeceport 10.30 5" xfId="19757"/>
    <cellStyle name="___P62A_Process_Flow(4.3)_EquipList ver 1.6 10-28_P58 king projeceport 10.30 5 2" xfId="19758"/>
    <cellStyle name="___P62A_Process_Flow(4.3)_EquipList ver 1.6 10-28_P58 king projeceport 10.30 6" xfId="19759"/>
    <cellStyle name="___P62A_Process_Flow(4.3)_EquipList ver 1.6 10-28_P58 king projeceport 10.30 6 2" xfId="19760"/>
    <cellStyle name="___P62A_Process_Flow(4.3)_EquipList ver 1.6 10-28_P58 king projeceport 10.30 7" xfId="19761"/>
    <cellStyle name="___P62A_Process_Flow(4.3)_EquipList ver 1.6 10-28_P58 king projeceport 10.30 7 2" xfId="19762"/>
    <cellStyle name="___P62A_Process_Flow(4.3)_EquipList ver 1.6 10-28_P58 king projeceport 10.30 8" xfId="19763"/>
    <cellStyle name="___P62A_Process_Flow(4.3)_EquipList ver 1.6 10-28_P58 king projeceport 10.30 8 2" xfId="19764"/>
    <cellStyle name="___P62A_Process_Flow(4.3)_EquipList ver 1.6 10-28_P58 king projeceport 10.30 9" xfId="19765"/>
    <cellStyle name="___P62A_Process_Flow(4.3)_EquipList ver 1.6 10-28_P58 king projeceport 11.5" xfId="19766"/>
    <cellStyle name="___P62A_Process_Flow(4.3)_EquipList ver 1.6 10-28_P58 king projeceport 11.5 2" xfId="19767"/>
    <cellStyle name="___P62A_Process_Flow(4.3)_EquipList ver 1.6 10-28_P58 king projeceport 11.5 2 2" xfId="19768"/>
    <cellStyle name="___P62A_Process_Flow(4.3)_EquipList ver 1.6 10-28_P58 king projeceport 11.5 3" xfId="19769"/>
    <cellStyle name="___P62A_Process_Flow(4.3)_EquipList ver 1.6 10-28_P58 king projeceport 11.5 3 2" xfId="19770"/>
    <cellStyle name="___P62A_Process_Flow(4.3)_EquipList ver 1.6 10-28_P58 king projeceport 11.5 4" xfId="19771"/>
    <cellStyle name="___P62A_Process_Flow(4.3)_EquipList ver 1.6 10-28_P58 king projeceport 11.5 4 2" xfId="19772"/>
    <cellStyle name="___P62A_Process_Flow(4.3)_EquipList ver 1.6 10-28_P58 king projeceport 11.5 5" xfId="19773"/>
    <cellStyle name="___P62A_Process_Flow(4.3)_EquipList ver 1.6 10-28_P58 king projeceport 11.5 5 2" xfId="19774"/>
    <cellStyle name="___P62A_Process_Flow(4.3)_EquipList ver 1.6 10-28_P58 king projeceport 11.5 6" xfId="19775"/>
    <cellStyle name="___P62A_Process_Flow(4.3)_EquipList ver 1.6 10-28_P58 king projeceport 11.5 6 2" xfId="19776"/>
    <cellStyle name="___P62A_Process_Flow(4.3)_EquipList ver 1.6 10-28_P58 king projeceport 11.5 7" xfId="19777"/>
    <cellStyle name="___P62A_Process_Flow(4.3)_EquipList ver 1.6 10-28_P58 king projeceport 11.5 7 2" xfId="19778"/>
    <cellStyle name="___P62A_Process_Flow(4.3)_EquipList ver 1.6 10-28_P58 king projeceport 11.5 8" xfId="19779"/>
    <cellStyle name="___P62A_Process_Flow(4.3)_EquipList ver 1.6 10-28_P58 king projeceport 11.5 8 2" xfId="19780"/>
    <cellStyle name="___P62A_Process_Flow(4.3)_EquipList ver 1.6 10-28_P58 king projeceport 11.5 9" xfId="19781"/>
    <cellStyle name="___P62A_Process_Flow(4.3)_EquipList ver 1.6 10-28_P58 king projeceport 11.6" xfId="19782"/>
    <cellStyle name="___P62A_Process_Flow(4.3)_EquipList ver 1.6 10-28_P58 king projeceport 11.6 2" xfId="19783"/>
    <cellStyle name="___P62A_Process_Flow(4.3)_EquipList ver 1.6 10-28_P58 king projeceport 11.6 2 2" xfId="19784"/>
    <cellStyle name="___P62A_Process_Flow(4.3)_EquipList ver 1.6 10-28_P58 king projeceport 11.6 3" xfId="19785"/>
    <cellStyle name="___P62A_Process_Flow(4.3)_EquipList ver 1.6 10-28_P58 king projeceport 11.6 3 2" xfId="19786"/>
    <cellStyle name="___P62A_Process_Flow(4.3)_EquipList ver 1.6 10-28_P58 king projeceport 11.6 4" xfId="19787"/>
    <cellStyle name="___P62A_Process_Flow(4.3)_EquipList ver 1.6 10-28_P58 king projeceport 11.6 4 2" xfId="19788"/>
    <cellStyle name="___P62A_Process_Flow(4.3)_EquipList ver 1.6 10-28_P58 king projeceport 11.6 5" xfId="19789"/>
    <cellStyle name="___P62A_Process_Flow(4.3)_EquipList ver 1.6 10-28_P58 king projeceport 11.6 5 2" xfId="19790"/>
    <cellStyle name="___P62A_Process_Flow(4.3)_EquipList ver 1.6 10-28_P58 king projeceport 11.6 6" xfId="19791"/>
    <cellStyle name="___P62A_Process_Flow(4.3)_EquipList ver 1.6 10-28_P58 king projeceport 11.6 6 2" xfId="19792"/>
    <cellStyle name="___P62A_Process_Flow(4.3)_EquipList ver 1.6 10-28_P58 king projeceport 11.6 7" xfId="19793"/>
    <cellStyle name="___P62A_Process_Flow(4.3)_EquipList ver 1.6 10-28_P58 king projeceport 11.6 7 2" xfId="19794"/>
    <cellStyle name="___P62A_Process_Flow(4.3)_EquipList ver 1.6 10-28_P58 king projeceport 11.6 8" xfId="19795"/>
    <cellStyle name="___P62A_Process_Flow(4.3)_EquipList ver 1.6 10-28_P58 king projeceport 11.6 8 2" xfId="19796"/>
    <cellStyle name="___P62A_Process_Flow(4.3)_EquipList ver 1.6 10-28_P58 king projeceport 11.6 9" xfId="19797"/>
    <cellStyle name="___P62A_Process_Flow(4.3)_EquipList ver 1.6 10-28_P58 king projeceport 11.7" xfId="19798"/>
    <cellStyle name="___P62A_Process_Flow(4.3)_EquipList ver 1.6 10-28_P58 king projeceport 11.7 2" xfId="19799"/>
    <cellStyle name="___P62A_Process_Flow(4.3)_EquipList ver 1.6 10-28_P58 king projeceport 11.7 2 2" xfId="19800"/>
    <cellStyle name="___P62A_Process_Flow(4.3)_EquipList ver 1.6 10-28_P58 king projeceport 11.7 3" xfId="19801"/>
    <cellStyle name="___P62A_Process_Flow(4.3)_EquipList ver 1.6 10-28_P58 king projeceport 11.7 3 2" xfId="19802"/>
    <cellStyle name="___P62A_Process_Flow(4.3)_EquipList ver 1.6 10-28_P58 king projeceport 11.7 4" xfId="19803"/>
    <cellStyle name="___P62A_Process_Flow(4.3)_EquipList ver 1.6 10-28_P58 king projeceport 11.7 4 2" xfId="19804"/>
    <cellStyle name="___P62A_Process_Flow(4.3)_EquipList ver 1.6 10-28_P58 king projeceport 11.7 5" xfId="19805"/>
    <cellStyle name="___P62A_Process_Flow(4.3)_EquipList ver 1.6 10-28_P58 king projeceport 11.7 5 2" xfId="19806"/>
    <cellStyle name="___P62A_Process_Flow(4.3)_EquipList ver 1.6 10-28_P58 king projeceport 11.7 6" xfId="19807"/>
    <cellStyle name="___P62A_Process_Flow(4.3)_EquipList ver 1.6 10-28_P58 king projeceport 11.7 6 2" xfId="19808"/>
    <cellStyle name="___P62A_Process_Flow(4.3)_EquipList ver 1.6 10-28_P58 king projeceport 11.7 7" xfId="19809"/>
    <cellStyle name="___P62A_Process_Flow(4.3)_EquipList ver 1.6 10-28_P58 king projeceport 11.7 7 2" xfId="19810"/>
    <cellStyle name="___P62A_Process_Flow(4.3)_EquipList ver 1.6 10-28_P58 king projeceport 11.7 8" xfId="19811"/>
    <cellStyle name="___P62A_Process_Flow(4.3)_EquipList ver 1.6 10-28_P58 king projeceport 11.7 8 2" xfId="19812"/>
    <cellStyle name="___P62A_Process_Flow(4.3)_EquipList ver 1.6 10-28_P58 king projeceport 11.7 9" xfId="19813"/>
    <cellStyle name="___P62A_Process_Flow(4.3)_EquipList ver 1.6 10-28_P58 king project status report" xfId="19814"/>
    <cellStyle name="___P62A_Process_Flow(4.3)_EquipList ver 1.6 10-28_P58 king project status report 10.30" xfId="19815"/>
    <cellStyle name="___P62A_Process_Flow(4.3)_EquipList ver 1.6 10-28_P58 king project status report 10.30 2" xfId="19816"/>
    <cellStyle name="___P62A_Process_Flow(4.3)_EquipList ver 1.6 10-28_P58 king project status report 10.30 2 2" xfId="19817"/>
    <cellStyle name="___P62A_Process_Flow(4.3)_EquipList ver 1.6 10-28_P58 king project status report 10.30 3" xfId="19818"/>
    <cellStyle name="___P62A_Process_Flow(4.3)_EquipList ver 1.6 10-28_P58 king project status report 10.30 3 2" xfId="19819"/>
    <cellStyle name="___P62A_Process_Flow(4.3)_EquipList ver 1.6 10-28_P58 king project status report 10.30 4" xfId="19820"/>
    <cellStyle name="___P62A_Process_Flow(4.3)_EquipList ver 1.6 10-28_P58 king project status report 10.30 4 2" xfId="19821"/>
    <cellStyle name="___P62A_Process_Flow(4.3)_EquipList ver 1.6 10-28_P58 king project status report 10.30 5" xfId="19822"/>
    <cellStyle name="___P62A_Process_Flow(4.3)_EquipList ver 1.6 10-28_P58 king project status report 10.30 5 2" xfId="19823"/>
    <cellStyle name="___P62A_Process_Flow(4.3)_EquipList ver 1.6 10-28_P58 king project status report 10.30 6" xfId="19824"/>
    <cellStyle name="___P62A_Process_Flow(4.3)_EquipList ver 1.6 10-28_P58 king project status report 10.30 6 2" xfId="19825"/>
    <cellStyle name="___P62A_Process_Flow(4.3)_EquipList ver 1.6 10-28_P58 king project status report 10.30 7" xfId="19826"/>
    <cellStyle name="___P62A_Process_Flow(4.3)_EquipList ver 1.6 10-28_P58 king project status report 10.30 7 2" xfId="19827"/>
    <cellStyle name="___P62A_Process_Flow(4.3)_EquipList ver 1.6 10-28_P58 king project status report 10.30 8" xfId="19828"/>
    <cellStyle name="___P62A_Process_Flow(4.3)_EquipList ver 1.6 10-28_P58 king project status report 10.30 8 2" xfId="19829"/>
    <cellStyle name="___P62A_Process_Flow(4.3)_EquipList ver 1.6 10-28_P58 king project status report 10.30 9" xfId="19830"/>
    <cellStyle name="___P62A_Process_Flow(4.3)_EquipList ver 1.6 10-28_P58 king project status report 11.1" xfId="19831"/>
    <cellStyle name="___P62A_Process_Flow(4.3)_EquipList ver 1.6 10-28_P58 king project status report 11.1 2" xfId="19832"/>
    <cellStyle name="___P62A_Process_Flow(4.3)_EquipList ver 1.6 10-28_P58 king project status report 11.1 2 2" xfId="19833"/>
    <cellStyle name="___P62A_Process_Flow(4.3)_EquipList ver 1.6 10-28_P58 king project status report 11.1 3" xfId="19834"/>
    <cellStyle name="___P62A_Process_Flow(4.3)_EquipList ver 1.6 10-28_P58 king project status report 11.1 3 2" xfId="19835"/>
    <cellStyle name="___P62A_Process_Flow(4.3)_EquipList ver 1.6 10-28_P58 king project status report 11.1 4" xfId="19836"/>
    <cellStyle name="___P62A_Process_Flow(4.3)_EquipList ver 1.6 10-28_P58 king project status report 11.1 4 2" xfId="19837"/>
    <cellStyle name="___P62A_Process_Flow(4.3)_EquipList ver 1.6 10-28_P58 king project status report 11.1 5" xfId="19838"/>
    <cellStyle name="___P62A_Process_Flow(4.3)_EquipList ver 1.6 10-28_P58 king project status report 11.1 5 2" xfId="19839"/>
    <cellStyle name="___P62A_Process_Flow(4.3)_EquipList ver 1.6 10-28_P58 king project status report 11.1 6" xfId="19840"/>
    <cellStyle name="___P62A_Process_Flow(4.3)_EquipList ver 1.6 10-28_P58 king project status report 11.1 6 2" xfId="19841"/>
    <cellStyle name="___P62A_Process_Flow(4.3)_EquipList ver 1.6 10-28_P58 king project status report 11.1 7" xfId="19842"/>
    <cellStyle name="___P62A_Process_Flow(4.3)_EquipList ver 1.6 10-28_P58 king project status report 11.1 7 2" xfId="19843"/>
    <cellStyle name="___P62A_Process_Flow(4.3)_EquipList ver 1.6 10-28_P58 king project status report 11.1 8" xfId="19844"/>
    <cellStyle name="___P62A_Process_Flow(4.3)_EquipList ver 1.6 10-28_P58 king project status report 11.1 8 2" xfId="19845"/>
    <cellStyle name="___P62A_Process_Flow(4.3)_EquipList ver 1.6 10-28_P58 king project status report 11.1 9" xfId="19846"/>
    <cellStyle name="___P62A_Process_Flow(4.3)_EquipList ver 1.6 10-28_P58 king project status report 11.12" xfId="19847"/>
    <cellStyle name="___P62A_Process_Flow(4.3)_EquipList ver 1.6 10-28_P58 king project status report 11.12 2" xfId="19848"/>
    <cellStyle name="___P62A_Process_Flow(4.3)_EquipList ver 1.6 10-28_P58 king project status report 11.12 2 2" xfId="19849"/>
    <cellStyle name="___P62A_Process_Flow(4.3)_EquipList ver 1.6 10-28_P58 king project status report 11.12 3" xfId="19850"/>
    <cellStyle name="___P62A_Process_Flow(4.3)_EquipList ver 1.6 10-28_P58 king project status report 11.12 3 2" xfId="19851"/>
    <cellStyle name="___P62A_Process_Flow(4.3)_EquipList ver 1.6 10-28_P58 king project status report 11.12 4" xfId="19852"/>
    <cellStyle name="___P62A_Process_Flow(4.3)_EquipList ver 1.6 10-28_P58 king project status report 11.12 4 2" xfId="19853"/>
    <cellStyle name="___P62A_Process_Flow(4.3)_EquipList ver 1.6 10-28_P58 king project status report 11.12 5" xfId="19854"/>
    <cellStyle name="___P62A_Process_Flow(4.3)_EquipList ver 1.6 10-28_P58 king project status report 11.12 5 2" xfId="19855"/>
    <cellStyle name="___P62A_Process_Flow(4.3)_EquipList ver 1.6 10-28_P58 king project status report 11.12 6" xfId="19856"/>
    <cellStyle name="___P62A_Process_Flow(4.3)_EquipList ver 1.6 10-28_P58 king project status report 11.12 6 2" xfId="19857"/>
    <cellStyle name="___P62A_Process_Flow(4.3)_EquipList ver 1.6 10-28_P58 king project status report 11.12 7" xfId="19858"/>
    <cellStyle name="___P62A_Process_Flow(4.3)_EquipList ver 1.6 10-28_P58 king project status report 11.12 7 2" xfId="19859"/>
    <cellStyle name="___P62A_Process_Flow(4.3)_EquipList ver 1.6 10-28_P58 king project status report 11.12 8" xfId="19860"/>
    <cellStyle name="___P62A_Process_Flow(4.3)_EquipList ver 1.6 10-28_P58 king project status report 11.12 8 2" xfId="19861"/>
    <cellStyle name="___P62A_Process_Flow(4.3)_EquipList ver 1.6 10-28_P58 king project status report 11.12 9" xfId="19862"/>
    <cellStyle name="___P62A_Process_Flow(4.3)_EquipList ver 1.6 10-28_P58 king project status report 11.14" xfId="19863"/>
    <cellStyle name="___P62A_Process_Flow(4.3)_EquipList ver 1.6 10-28_P58 king project status report 11.14 2" xfId="19864"/>
    <cellStyle name="___P62A_Process_Flow(4.3)_EquipList ver 1.6 10-28_P58 king project status report 11.14 2 2" xfId="19865"/>
    <cellStyle name="___P62A_Process_Flow(4.3)_EquipList ver 1.6 10-28_P58 king project status report 11.14 3" xfId="19866"/>
    <cellStyle name="___P62A_Process_Flow(4.3)_EquipList ver 1.6 10-28_P58 king project status report 11.14 3 2" xfId="19867"/>
    <cellStyle name="___P62A_Process_Flow(4.3)_EquipList ver 1.6 10-28_P58 king project status report 11.14 4" xfId="19868"/>
    <cellStyle name="___P62A_Process_Flow(4.3)_EquipList ver 1.6 10-28_P58 king project status report 11.14 4 2" xfId="19869"/>
    <cellStyle name="___P62A_Process_Flow(4.3)_EquipList ver 1.6 10-28_P58 king project status report 11.14 5" xfId="19870"/>
    <cellStyle name="___P62A_Process_Flow(4.3)_EquipList ver 1.6 10-28_P58 king project status report 11.14 5 2" xfId="19871"/>
    <cellStyle name="___P62A_Process_Flow(4.3)_EquipList ver 1.6 10-28_P58 king project status report 11.14 6" xfId="19872"/>
    <cellStyle name="___P62A_Process_Flow(4.3)_EquipList ver 1.6 10-28_P58 king project status report 11.14 6 2" xfId="19873"/>
    <cellStyle name="___P62A_Process_Flow(4.3)_EquipList ver 1.6 10-28_P58 king project status report 11.14 7" xfId="19874"/>
    <cellStyle name="___P62A_Process_Flow(4.3)_EquipList ver 1.6 10-28_P58 king project status report 11.14 7 2" xfId="19875"/>
    <cellStyle name="___P62A_Process_Flow(4.3)_EquipList ver 1.6 10-28_P58 king project status report 11.14 8" xfId="19876"/>
    <cellStyle name="___P62A_Process_Flow(4.3)_EquipList ver 1.6 10-28_P58 king project status report 11.14 8 2" xfId="19877"/>
    <cellStyle name="___P62A_Process_Flow(4.3)_EquipList ver 1.6 10-28_P58 king project status report 11.14 9" xfId="19878"/>
    <cellStyle name="___P62A_Process_Flow(4.3)_EquipList ver 1.6 10-28_P58 king project status report 2" xfId="19879"/>
    <cellStyle name="___P62A_Process_Flow(4.3)_EquipList ver 1.6 10-28_P58 king project status report 2 2" xfId="19880"/>
    <cellStyle name="___P62A_Process_Flow(4.3)_EquipList ver 1.6 10-28_P58 king project status report 3" xfId="19881"/>
    <cellStyle name="___P62A_Process_Flow(4.3)_EquipList ver 1.6 10-28_P58 king project status report 3 2" xfId="19882"/>
    <cellStyle name="___P62A_Process_Flow(4.3)_EquipList ver 1.6 10-28_P58 king project status report 4" xfId="19883"/>
    <cellStyle name="___P62A_Process_Flow(4.3)_EquipList ver 1.6 10-28_P58 king project status report 4 2" xfId="19884"/>
    <cellStyle name="___P62A_Process_Flow(4.3)_EquipList ver 1.6 10-28_P58 king project status report 5" xfId="19885"/>
    <cellStyle name="___P62A_Process_Flow(4.3)_EquipList ver 1.6 10-28_P58 king project status report 5 2" xfId="19886"/>
    <cellStyle name="___P62A_Process_Flow(4.3)_EquipList ver 1.6 10-28_P58 king project status report 6" xfId="19887"/>
    <cellStyle name="___P62A_Process_Flow(4.3)_EquipList ver 1.6 10-28_P58 king project status report 6 2" xfId="19888"/>
    <cellStyle name="___P62A_Process_Flow(4.3)_EquipList ver 1.6 10-28_P58 king project status report 7" xfId="19889"/>
    <cellStyle name="___P62A_Process_Flow(4.3)_EquipList ver 1.6 10-28_P58 king project status report 7 2" xfId="19890"/>
    <cellStyle name="___P62A_Process_Flow(4.3)_EquipList ver 1.6 10-28_P58 king project status report 8" xfId="19891"/>
    <cellStyle name="___P62A_Process_Flow(4.3)_EquipList ver 1.6 10-28_P58 king project status report 8 2" xfId="19892"/>
    <cellStyle name="___P62A_Process_Flow(4.3)_EquipList ver 1.6 10-28_P58 king project status report 9" xfId="19893"/>
    <cellStyle name="___P62A_Process_Flow(4.3)_EquipList ver 1.6 10-28_P58 king projectport 10.31" xfId="19894"/>
    <cellStyle name="___P62A_Process_Flow(4.3)_EquipList ver 1.6 10-28_P58 king projectport 10.31 2" xfId="19895"/>
    <cellStyle name="___P62A_Process_Flow(4.3)_EquipList ver 1.6 10-28_P58 king projectport 10.31 2 2" xfId="19896"/>
    <cellStyle name="___P62A_Process_Flow(4.3)_EquipList ver 1.6 10-28_P58 king projectport 10.31 3" xfId="19897"/>
    <cellStyle name="___P62A_Process_Flow(4.3)_EquipList ver 1.6 10-28_P58 king projectport 10.31 3 2" xfId="19898"/>
    <cellStyle name="___P62A_Process_Flow(4.3)_EquipList ver 1.6 10-28_P58 king projectport 10.31 4" xfId="19899"/>
    <cellStyle name="___P62A_Process_Flow(4.3)_EquipList ver 1.6 10-28_P58 king projectport 10.31 4 2" xfId="19900"/>
    <cellStyle name="___P62A_Process_Flow(4.3)_EquipList ver 1.6 10-28_P58 king projectport 10.31 5" xfId="19901"/>
    <cellStyle name="___P62A_Process_Flow(4.3)_EquipList ver 1.6 10-28_P58 king projectport 10.31 5 2" xfId="19902"/>
    <cellStyle name="___P62A_Process_Flow(4.3)_EquipList ver 1.6 10-28_P58 king projectport 10.31 6" xfId="19903"/>
    <cellStyle name="___P62A_Process_Flow(4.3)_EquipList ver 1.6 10-28_P58 king projectport 10.31 6 2" xfId="19904"/>
    <cellStyle name="___P62A_Process_Flow(4.3)_EquipList ver 1.6 10-28_P58 king projectport 10.31 7" xfId="19905"/>
    <cellStyle name="___P62A_Process_Flow(4.3)_EquipList ver 1.6 10-28_P58 king projectport 10.31 7 2" xfId="19906"/>
    <cellStyle name="___P62A_Process_Flow(4.3)_EquipList ver 1.6 10-28_P58 king projectport 10.31 8" xfId="19907"/>
    <cellStyle name="___P62A_Process_Flow(4.3)_EquipList ver 1.6 10-28_P58 king projectport 10.31 8 2" xfId="19908"/>
    <cellStyle name="___P62A_Process_Flow(4.3)_EquipList ver 1.6 10-28_P58 king projectport 10.31 9" xfId="19909"/>
    <cellStyle name="___P62A_Process_Flow(4.3)_EquipList ver 1.6 10-29" xfId="19910"/>
    <cellStyle name="___P62A_Process_Flow(4.3)_EquipList ver 1.6 10-29 2" xfId="19911"/>
    <cellStyle name="___P62A_Process_Flow(4.3)_EquipList ver 1.6 10-29 2 2" xfId="19912"/>
    <cellStyle name="___P62A_Process_Flow(4.3)_EquipList ver 1.6 10-29 3" xfId="19913"/>
    <cellStyle name="___P62A_Process_Flow(4.3)_EquipList ver 1.6 10-29 3 2" xfId="19914"/>
    <cellStyle name="___P62A_Process_Flow(4.3)_EquipList ver 1.6 10-29 4" xfId="19915"/>
    <cellStyle name="___P62A_Process_Flow(4.3)_EquipList ver 1.6 10-29 4 2" xfId="19916"/>
    <cellStyle name="___P62A_Process_Flow(4.3)_EquipList ver 1.6 10-29 5" xfId="19917"/>
    <cellStyle name="___P62A_Process_Flow(4.3)_EquipList ver 1.6 10-29 5 2" xfId="19918"/>
    <cellStyle name="___P62A_Process_Flow(4.3)_EquipList ver 1.6 10-29 6" xfId="19919"/>
    <cellStyle name="___P62A_Process_Flow(4.3)_EquipList ver 1.6 10-29 6 2" xfId="19920"/>
    <cellStyle name="___P62A_Process_Flow(4.3)_EquipList ver 1.6 10-29 7" xfId="19921"/>
    <cellStyle name="___P62A_Process_Flow(4.3)_EquipList ver 1.6 10-29 7 2" xfId="19922"/>
    <cellStyle name="___P62A_Process_Flow(4.3)_EquipList ver 1.6 10-29 8" xfId="19923"/>
    <cellStyle name="___P62A_Process_Flow(4.3)_EquipList ver 1.6 10-29 8 2" xfId="19924"/>
    <cellStyle name="___P62A_Process_Flow(4.3)_EquipList ver 1.6 10-29 9" xfId="19925"/>
    <cellStyle name="___P62A_Process_Flow(4.3)_EquipList ver 1.6 10-29_~1130138" xfId="19926"/>
    <cellStyle name="___P62A_Process_Flow(4.3)_EquipList ver 1.6 10-29_~1130138 2" xfId="19927"/>
    <cellStyle name="___P62A_Process_Flow(4.3)_EquipList ver 1.6 10-29_~1130138 2 2" xfId="19928"/>
    <cellStyle name="___P62A_Process_Flow(4.3)_EquipList ver 1.6 10-29_~1130138 3" xfId="19929"/>
    <cellStyle name="___P62A_Process_Flow(4.3)_EquipList ver 1.6 10-29_~1130138 3 2" xfId="19930"/>
    <cellStyle name="___P62A_Process_Flow(4.3)_EquipList ver 1.6 10-29_~1130138 4" xfId="19931"/>
    <cellStyle name="___P62A_Process_Flow(4.3)_EquipList ver 1.6 10-29_~1130138 4 2" xfId="19932"/>
    <cellStyle name="___P62A_Process_Flow(4.3)_EquipList ver 1.6 10-29_~1130138 5" xfId="19933"/>
    <cellStyle name="___P62A_Process_Flow(4.3)_EquipList ver 1.6 10-29_~1130138 5 2" xfId="19934"/>
    <cellStyle name="___P62A_Process_Flow(4.3)_EquipList ver 1.6 10-29_~1130138 6" xfId="19935"/>
    <cellStyle name="___P62A_Process_Flow(4.3)_EquipList ver 1.6 10-29_~1130138 6 2" xfId="19936"/>
    <cellStyle name="___P62A_Process_Flow(4.3)_EquipList ver 1.6 10-29_~1130138 7" xfId="19937"/>
    <cellStyle name="___P62A_Process_Flow(4.3)_EquipList ver 1.6 10-29_~1130138 7 2" xfId="19938"/>
    <cellStyle name="___P62A_Process_Flow(4.3)_EquipList ver 1.6 10-29_~1130138 8" xfId="19939"/>
    <cellStyle name="___P62A_Process_Flow(4.3)_EquipList ver 1.6 10-29_~1130138 8 2" xfId="19940"/>
    <cellStyle name="___P62A_Process_Flow(4.3)_EquipList ver 1.6 10-29_~1130138 9" xfId="19941"/>
    <cellStyle name="___P62A_Process_Flow(4.3)_EquipList ver 1.6 10-29_~1895038" xfId="19942"/>
    <cellStyle name="___P62A_Process_Flow(4.3)_EquipList ver 1.6 10-29_~1895038 2" xfId="19943"/>
    <cellStyle name="___P62A_Process_Flow(4.3)_EquipList ver 1.6 10-29_~1895038 2 2" xfId="19944"/>
    <cellStyle name="___P62A_Process_Flow(4.3)_EquipList ver 1.6 10-29_~1895038 3" xfId="19945"/>
    <cellStyle name="___P62A_Process_Flow(4.3)_EquipList ver 1.6 10-29_~1895038 3 2" xfId="19946"/>
    <cellStyle name="___P62A_Process_Flow(4.3)_EquipList ver 1.6 10-29_~1895038 4" xfId="19947"/>
    <cellStyle name="___P62A_Process_Flow(4.3)_EquipList ver 1.6 10-29_~1895038 4 2" xfId="19948"/>
    <cellStyle name="___P62A_Process_Flow(4.3)_EquipList ver 1.6 10-29_~1895038 5" xfId="19949"/>
    <cellStyle name="___P62A_Process_Flow(4.3)_EquipList ver 1.6 10-29_~1895038 5 2" xfId="19950"/>
    <cellStyle name="___P62A_Process_Flow(4.3)_EquipList ver 1.6 10-29_~1895038 6" xfId="19951"/>
    <cellStyle name="___P62A_Process_Flow(4.3)_EquipList ver 1.6 10-29_~1895038 6 2" xfId="19952"/>
    <cellStyle name="___P62A_Process_Flow(4.3)_EquipList ver 1.6 10-29_~1895038 7" xfId="19953"/>
    <cellStyle name="___P62A_Process_Flow(4.3)_EquipList ver 1.6 10-29_~1895038 7 2" xfId="19954"/>
    <cellStyle name="___P62A_Process_Flow(4.3)_EquipList ver 1.6 10-29_~1895038 8" xfId="19955"/>
    <cellStyle name="___P62A_Process_Flow(4.3)_EquipList ver 1.6 10-29_~1895038 8 2" xfId="19956"/>
    <cellStyle name="___P62A_Process_Flow(4.3)_EquipList ver 1.6 10-29_~1895038 9" xfId="19957"/>
    <cellStyle name="___P62A_Process_Flow(4.3)_EquipList ver 1.6 10-29_~3093786" xfId="19958"/>
    <cellStyle name="___P62A_Process_Flow(4.3)_EquipList ver 1.6 10-29_~3093786 2" xfId="19959"/>
    <cellStyle name="___P62A_Process_Flow(4.3)_EquipList ver 1.6 10-29_~3093786 2 2" xfId="19960"/>
    <cellStyle name="___P62A_Process_Flow(4.3)_EquipList ver 1.6 10-29_~3093786 3" xfId="19961"/>
    <cellStyle name="___P62A_Process_Flow(4.3)_EquipList ver 1.6 10-29_~3093786 3 2" xfId="19962"/>
    <cellStyle name="___P62A_Process_Flow(4.3)_EquipList ver 1.6 10-29_~3093786 4" xfId="19963"/>
    <cellStyle name="___P62A_Process_Flow(4.3)_EquipList ver 1.6 10-29_~3093786 4 2" xfId="19964"/>
    <cellStyle name="___P62A_Process_Flow(4.3)_EquipList ver 1.6 10-29_~3093786 5" xfId="19965"/>
    <cellStyle name="___P62A_Process_Flow(4.3)_EquipList ver 1.6 10-29_~3093786 5 2" xfId="19966"/>
    <cellStyle name="___P62A_Process_Flow(4.3)_EquipList ver 1.6 10-29_~3093786 6" xfId="19967"/>
    <cellStyle name="___P62A_Process_Flow(4.3)_EquipList ver 1.6 10-29_~3093786 6 2" xfId="19968"/>
    <cellStyle name="___P62A_Process_Flow(4.3)_EquipList ver 1.6 10-29_~3093786 7" xfId="19969"/>
    <cellStyle name="___P62A_Process_Flow(4.3)_EquipList ver 1.6 10-29_~3093786 7 2" xfId="19970"/>
    <cellStyle name="___P62A_Process_Flow(4.3)_EquipList ver 1.6 10-29_~3093786 8" xfId="19971"/>
    <cellStyle name="___P62A_Process_Flow(4.3)_EquipList ver 1.6 10-29_~3093786 8 2" xfId="19972"/>
    <cellStyle name="___P62A_Process_Flow(4.3)_EquipList ver 1.6 10-29_~3093786 9" xfId="19973"/>
    <cellStyle name="___P62A_Process_Flow(4.3)_EquipList ver 1.6 10-29_~7313603" xfId="19974"/>
    <cellStyle name="___P62A_Process_Flow(4.3)_EquipList ver 1.6 10-29_~7313603 2" xfId="19975"/>
    <cellStyle name="___P62A_Process_Flow(4.3)_EquipList ver 1.6 10-29_~7313603 2 2" xfId="19976"/>
    <cellStyle name="___P62A_Process_Flow(4.3)_EquipList ver 1.6 10-29_~7313603 3" xfId="19977"/>
    <cellStyle name="___P62A_Process_Flow(4.3)_EquipList ver 1.6 10-29_~7313603 3 2" xfId="19978"/>
    <cellStyle name="___P62A_Process_Flow(4.3)_EquipList ver 1.6 10-29_~7313603 4" xfId="19979"/>
    <cellStyle name="___P62A_Process_Flow(4.3)_EquipList ver 1.6 10-29_~7313603 4 2" xfId="19980"/>
    <cellStyle name="___P62A_Process_Flow(4.3)_EquipList ver 1.6 10-29_~7313603 5" xfId="19981"/>
    <cellStyle name="___P62A_Process_Flow(4.3)_EquipList ver 1.6 10-29_~7313603 5 2" xfId="19982"/>
    <cellStyle name="___P62A_Process_Flow(4.3)_EquipList ver 1.6 10-29_~7313603 6" xfId="19983"/>
    <cellStyle name="___P62A_Process_Flow(4.3)_EquipList ver 1.6 10-29_~7313603 6 2" xfId="19984"/>
    <cellStyle name="___P62A_Process_Flow(4.3)_EquipList ver 1.6 10-29_~7313603 7" xfId="19985"/>
    <cellStyle name="___P62A_Process_Flow(4.3)_EquipList ver 1.6 10-29_~7313603 7 2" xfId="19986"/>
    <cellStyle name="___P62A_Process_Flow(4.3)_EquipList ver 1.6 10-29_~7313603 8" xfId="19987"/>
    <cellStyle name="___P62A_Process_Flow(4.3)_EquipList ver 1.6 10-29_~7313603 8 2" xfId="19988"/>
    <cellStyle name="___P62A_Process_Flow(4.3)_EquipList ver 1.6 10-29_~7313603 9" xfId="19989"/>
    <cellStyle name="___P62A_Process_Flow(4.3)_EquipList ver 1.6 10-29_~7710053" xfId="19990"/>
    <cellStyle name="___P62A_Process_Flow(4.3)_EquipList ver 1.6 10-29_~7710053 2" xfId="19991"/>
    <cellStyle name="___P62A_Process_Flow(4.3)_EquipList ver 1.6 10-29_~7710053 2 2" xfId="19992"/>
    <cellStyle name="___P62A_Process_Flow(4.3)_EquipList ver 1.6 10-29_~7710053 3" xfId="19993"/>
    <cellStyle name="___P62A_Process_Flow(4.3)_EquipList ver 1.6 10-29_~7710053 3 2" xfId="19994"/>
    <cellStyle name="___P62A_Process_Flow(4.3)_EquipList ver 1.6 10-29_~7710053 4" xfId="19995"/>
    <cellStyle name="___P62A_Process_Flow(4.3)_EquipList ver 1.6 10-29_~7710053 4 2" xfId="19996"/>
    <cellStyle name="___P62A_Process_Flow(4.3)_EquipList ver 1.6 10-29_~7710053 5" xfId="19997"/>
    <cellStyle name="___P62A_Process_Flow(4.3)_EquipList ver 1.6 10-29_~7710053 5 2" xfId="19998"/>
    <cellStyle name="___P62A_Process_Flow(4.3)_EquipList ver 1.6 10-29_~7710053 6" xfId="19999"/>
    <cellStyle name="___P62A_Process_Flow(4.3)_EquipList ver 1.6 10-29_~7710053 6 2" xfId="20000"/>
    <cellStyle name="___P62A_Process_Flow(4.3)_EquipList ver 1.6 10-29_~7710053 7" xfId="20001"/>
    <cellStyle name="___P62A_Process_Flow(4.3)_EquipList ver 1.6 10-29_~7710053 7 2" xfId="20002"/>
    <cellStyle name="___P62A_Process_Flow(4.3)_EquipList ver 1.6 10-29_~7710053 8" xfId="20003"/>
    <cellStyle name="___P62A_Process_Flow(4.3)_EquipList ver 1.6 10-29_~7710053 8 2" xfId="20004"/>
    <cellStyle name="___P62A_Process_Flow(4.3)_EquipList ver 1.6 10-29_~7710053 9" xfId="20005"/>
    <cellStyle name="___P62A_Process_Flow(4.3)_EquipList ver 1.6 10-29_~8261527" xfId="20006"/>
    <cellStyle name="___P62A_Process_Flow(4.3)_EquipList ver 1.6 10-29_~8261527 2" xfId="20007"/>
    <cellStyle name="___P62A_Process_Flow(4.3)_EquipList ver 1.6 10-29_~8261527 2 2" xfId="20008"/>
    <cellStyle name="___P62A_Process_Flow(4.3)_EquipList ver 1.6 10-29_~8261527 3" xfId="20009"/>
    <cellStyle name="___P62A_Process_Flow(4.3)_EquipList ver 1.6 10-29_~8261527 3 2" xfId="20010"/>
    <cellStyle name="___P62A_Process_Flow(4.3)_EquipList ver 1.6 10-29_~8261527 4" xfId="20011"/>
    <cellStyle name="___P62A_Process_Flow(4.3)_EquipList ver 1.6 10-29_~8261527 4 2" xfId="20012"/>
    <cellStyle name="___P62A_Process_Flow(4.3)_EquipList ver 1.6 10-29_~8261527 5" xfId="20013"/>
    <cellStyle name="___P62A_Process_Flow(4.3)_EquipList ver 1.6 10-29_~8261527 5 2" xfId="20014"/>
    <cellStyle name="___P62A_Process_Flow(4.3)_EquipList ver 1.6 10-29_~8261527 6" xfId="20015"/>
    <cellStyle name="___P62A_Process_Flow(4.3)_EquipList ver 1.6 10-29_~8261527 6 2" xfId="20016"/>
    <cellStyle name="___P62A_Process_Flow(4.3)_EquipList ver 1.6 10-29_~8261527 7" xfId="20017"/>
    <cellStyle name="___P62A_Process_Flow(4.3)_EquipList ver 1.6 10-29_~8261527 7 2" xfId="20018"/>
    <cellStyle name="___P62A_Process_Flow(4.3)_EquipList ver 1.6 10-29_~8261527 8" xfId="20019"/>
    <cellStyle name="___P62A_Process_Flow(4.3)_EquipList ver 1.6 10-29_~8261527 8 2" xfId="20020"/>
    <cellStyle name="___P62A_Process_Flow(4.3)_EquipList ver 1.6 10-29_~8261527 9" xfId="20021"/>
    <cellStyle name="___P62A_Process_Flow(4.3)_EquipList ver 1.6 10-29_30" xfId="20022"/>
    <cellStyle name="___P62A_Process_Flow(4.3)_EquipList ver 1.6 10-29_30 2" xfId="20023"/>
    <cellStyle name="___P62A_Process_Flow(4.3)_EquipList ver 1.6 10-29_30 2 2" xfId="20024"/>
    <cellStyle name="___P62A_Process_Flow(4.3)_EquipList ver 1.6 10-29_30 3" xfId="20025"/>
    <cellStyle name="___P62A_Process_Flow(4.3)_EquipList ver 1.6 10-29_30 3 2" xfId="20026"/>
    <cellStyle name="___P62A_Process_Flow(4.3)_EquipList ver 1.6 10-29_30 4" xfId="20027"/>
    <cellStyle name="___P62A_Process_Flow(4.3)_EquipList ver 1.6 10-29_30 4 2" xfId="20028"/>
    <cellStyle name="___P62A_Process_Flow(4.3)_EquipList ver 1.6 10-29_30 5" xfId="20029"/>
    <cellStyle name="___P62A_Process_Flow(4.3)_EquipList ver 1.6 10-29_30 5 2" xfId="20030"/>
    <cellStyle name="___P62A_Process_Flow(4.3)_EquipList ver 1.6 10-29_30 6" xfId="20031"/>
    <cellStyle name="___P62A_Process_Flow(4.3)_EquipList ver 1.6 10-29_30 6 2" xfId="20032"/>
    <cellStyle name="___P62A_Process_Flow(4.3)_EquipList ver 1.6 10-29_30 7" xfId="20033"/>
    <cellStyle name="___P62A_Process_Flow(4.3)_EquipList ver 1.6 10-29_30 7 2" xfId="20034"/>
    <cellStyle name="___P62A_Process_Flow(4.3)_EquipList ver 1.6 10-29_30 8" xfId="20035"/>
    <cellStyle name="___P62A_Process_Flow(4.3)_EquipList ver 1.6 10-29_30 8 2" xfId="20036"/>
    <cellStyle name="___P62A_Process_Flow(4.3)_EquipList ver 1.6 10-29_30 9" xfId="20037"/>
    <cellStyle name="___P62A_Process_Flow(4.3)_EquipList ver 1.6 10-29_P58 Equipment" xfId="20038"/>
    <cellStyle name="___P62A_Process_Flow(4.3)_EquipList ver 1.6 10-29_P58 Equipment 2" xfId="20039"/>
    <cellStyle name="___P62A_Process_Flow(4.3)_EquipList ver 1.6 10-29_P58 Equipment 2 2" xfId="20040"/>
    <cellStyle name="___P62A_Process_Flow(4.3)_EquipList ver 1.6 10-29_P58 Equipment 3" xfId="20041"/>
    <cellStyle name="___P62A_Process_Flow(4.3)_EquipList ver 1.6 10-29_P58 Equipment 3 2" xfId="20042"/>
    <cellStyle name="___P62A_Process_Flow(4.3)_EquipList ver 1.6 10-29_P58 Equipment 4" xfId="20043"/>
    <cellStyle name="___P62A_Process_Flow(4.3)_EquipList ver 1.6 10-29_P58 Equipment 4 2" xfId="20044"/>
    <cellStyle name="___P62A_Process_Flow(4.3)_EquipList ver 1.6 10-29_P58 Equipment 5" xfId="20045"/>
    <cellStyle name="___P62A_Process_Flow(4.3)_EquipList ver 1.6 10-29_P58 Equipment 5 2" xfId="20046"/>
    <cellStyle name="___P62A_Process_Flow(4.3)_EquipList ver 1.6 10-29_P58 Equipment 6" xfId="20047"/>
    <cellStyle name="___P62A_Process_Flow(4.3)_EquipList ver 1.6 10-29_P58 Equipment 6 2" xfId="20048"/>
    <cellStyle name="___P62A_Process_Flow(4.3)_EquipList ver 1.6 10-29_P58 Equipment 7" xfId="20049"/>
    <cellStyle name="___P62A_Process_Flow(4.3)_EquipList ver 1.6 10-29_P58 Equipment 7 2" xfId="20050"/>
    <cellStyle name="___P62A_Process_Flow(4.3)_EquipList ver 1.6 10-29_P58 Equipment 8" xfId="20051"/>
    <cellStyle name="___P62A_Process_Flow(4.3)_EquipList ver 1.6 10-29_P58 Equipment 8 2" xfId="20052"/>
    <cellStyle name="___P62A_Process_Flow(4.3)_EquipList ver 1.6 10-29_P58 Equipment 9" xfId="20053"/>
    <cellStyle name="___P62A_Process_Flow(4.3)_EquipList ver 1.6 10-29_P58 Equipment List" xfId="20054"/>
    <cellStyle name="___P62A_Process_Flow(4.3)_EquipList ver 1.6 10-29_P58 Equipment List 2" xfId="20055"/>
    <cellStyle name="___P62A_Process_Flow(4.3)_EquipList ver 1.6 10-29_P58 Equipment List 2 2" xfId="20056"/>
    <cellStyle name="___P62A_Process_Flow(4.3)_EquipList ver 1.6 10-29_P58 Equipment List 3" xfId="20057"/>
    <cellStyle name="___P62A_Process_Flow(4.3)_EquipList ver 1.6 10-29_P58 Equipment List 3 2" xfId="20058"/>
    <cellStyle name="___P62A_Process_Flow(4.3)_EquipList ver 1.6 10-29_P58 Equipment List 4" xfId="20059"/>
    <cellStyle name="___P62A_Process_Flow(4.3)_EquipList ver 1.6 10-29_P58 Equipment List 4 2" xfId="20060"/>
    <cellStyle name="___P62A_Process_Flow(4.3)_EquipList ver 1.6 10-29_P58 Equipment List 5" xfId="20061"/>
    <cellStyle name="___P62A_Process_Flow(4.3)_EquipList ver 1.6 10-29_P58 Equipment List 5 2" xfId="20062"/>
    <cellStyle name="___P62A_Process_Flow(4.3)_EquipList ver 1.6 10-29_P58 Equipment List 6" xfId="20063"/>
    <cellStyle name="___P62A_Process_Flow(4.3)_EquipList ver 1.6 10-29_P58 Equipment List 6 2" xfId="20064"/>
    <cellStyle name="___P62A_Process_Flow(4.3)_EquipList ver 1.6 10-29_P58 Equipment List 7" xfId="20065"/>
    <cellStyle name="___P62A_Process_Flow(4.3)_EquipList ver 1.6 10-29_P58 Equipment List 7 2" xfId="20066"/>
    <cellStyle name="___P62A_Process_Flow(4.3)_EquipList ver 1.6 10-29_P58 Equipment List 8" xfId="20067"/>
    <cellStyle name="___P62A_Process_Flow(4.3)_EquipList ver 1.6 10-29_P58 Equipment List 8 2" xfId="20068"/>
    <cellStyle name="___P62A_Process_Flow(4.3)_EquipList ver 1.6 10-29_P58 Equipment List 9" xfId="20069"/>
    <cellStyle name="___P62A_Process_Flow(4.3)_EquipList ver 1.6 10-29_P58 king projeceport 10.30" xfId="20070"/>
    <cellStyle name="___P62A_Process_Flow(4.3)_EquipList ver 1.6 10-29_P58 king projeceport 10.30 2" xfId="20071"/>
    <cellStyle name="___P62A_Process_Flow(4.3)_EquipList ver 1.6 10-29_P58 king projeceport 10.30 2 2" xfId="20072"/>
    <cellStyle name="___P62A_Process_Flow(4.3)_EquipList ver 1.6 10-29_P58 king projeceport 10.30 3" xfId="20073"/>
    <cellStyle name="___P62A_Process_Flow(4.3)_EquipList ver 1.6 10-29_P58 king projeceport 10.30 3 2" xfId="20074"/>
    <cellStyle name="___P62A_Process_Flow(4.3)_EquipList ver 1.6 10-29_P58 king projeceport 10.30 4" xfId="20075"/>
    <cellStyle name="___P62A_Process_Flow(4.3)_EquipList ver 1.6 10-29_P58 king projeceport 10.30 4 2" xfId="20076"/>
    <cellStyle name="___P62A_Process_Flow(4.3)_EquipList ver 1.6 10-29_P58 king projeceport 10.30 5" xfId="20077"/>
    <cellStyle name="___P62A_Process_Flow(4.3)_EquipList ver 1.6 10-29_P58 king projeceport 10.30 5 2" xfId="20078"/>
    <cellStyle name="___P62A_Process_Flow(4.3)_EquipList ver 1.6 10-29_P58 king projeceport 10.30 6" xfId="20079"/>
    <cellStyle name="___P62A_Process_Flow(4.3)_EquipList ver 1.6 10-29_P58 king projeceport 10.30 6 2" xfId="20080"/>
    <cellStyle name="___P62A_Process_Flow(4.3)_EquipList ver 1.6 10-29_P58 king projeceport 10.30 7" xfId="20081"/>
    <cellStyle name="___P62A_Process_Flow(4.3)_EquipList ver 1.6 10-29_P58 king projeceport 10.30 7 2" xfId="20082"/>
    <cellStyle name="___P62A_Process_Flow(4.3)_EquipList ver 1.6 10-29_P58 king projeceport 10.30 8" xfId="20083"/>
    <cellStyle name="___P62A_Process_Flow(4.3)_EquipList ver 1.6 10-29_P58 king projeceport 10.30 8 2" xfId="20084"/>
    <cellStyle name="___P62A_Process_Flow(4.3)_EquipList ver 1.6 10-29_P58 king projeceport 10.30 9" xfId="20085"/>
    <cellStyle name="___P62A_Process_Flow(4.3)_EquipList ver 1.6 10-29_P58 king projeceport 11.5" xfId="20086"/>
    <cellStyle name="___P62A_Process_Flow(4.3)_EquipList ver 1.6 10-29_P58 king projeceport 11.5 2" xfId="20087"/>
    <cellStyle name="___P62A_Process_Flow(4.3)_EquipList ver 1.6 10-29_P58 king projeceport 11.5 2 2" xfId="20088"/>
    <cellStyle name="___P62A_Process_Flow(4.3)_EquipList ver 1.6 10-29_P58 king projeceport 11.5 3" xfId="20089"/>
    <cellStyle name="___P62A_Process_Flow(4.3)_EquipList ver 1.6 10-29_P58 king projeceport 11.5 3 2" xfId="20090"/>
    <cellStyle name="___P62A_Process_Flow(4.3)_EquipList ver 1.6 10-29_P58 king projeceport 11.5 4" xfId="20091"/>
    <cellStyle name="___P62A_Process_Flow(4.3)_EquipList ver 1.6 10-29_P58 king projeceport 11.5 4 2" xfId="20092"/>
    <cellStyle name="___P62A_Process_Flow(4.3)_EquipList ver 1.6 10-29_P58 king projeceport 11.5 5" xfId="20093"/>
    <cellStyle name="___P62A_Process_Flow(4.3)_EquipList ver 1.6 10-29_P58 king projeceport 11.5 5 2" xfId="20094"/>
    <cellStyle name="___P62A_Process_Flow(4.3)_EquipList ver 1.6 10-29_P58 king projeceport 11.5 6" xfId="20095"/>
    <cellStyle name="___P62A_Process_Flow(4.3)_EquipList ver 1.6 10-29_P58 king projeceport 11.5 6 2" xfId="20096"/>
    <cellStyle name="___P62A_Process_Flow(4.3)_EquipList ver 1.6 10-29_P58 king projeceport 11.5 7" xfId="20097"/>
    <cellStyle name="___P62A_Process_Flow(4.3)_EquipList ver 1.6 10-29_P58 king projeceport 11.5 7 2" xfId="20098"/>
    <cellStyle name="___P62A_Process_Flow(4.3)_EquipList ver 1.6 10-29_P58 king projeceport 11.5 8" xfId="20099"/>
    <cellStyle name="___P62A_Process_Flow(4.3)_EquipList ver 1.6 10-29_P58 king projeceport 11.5 8 2" xfId="20100"/>
    <cellStyle name="___P62A_Process_Flow(4.3)_EquipList ver 1.6 10-29_P58 king projeceport 11.5 9" xfId="20101"/>
    <cellStyle name="___P62A_Process_Flow(4.3)_EquipList ver 1.6 10-29_P58 king projeceport 11.6" xfId="20102"/>
    <cellStyle name="___P62A_Process_Flow(4.3)_EquipList ver 1.6 10-29_P58 king projeceport 11.6 2" xfId="20103"/>
    <cellStyle name="___P62A_Process_Flow(4.3)_EquipList ver 1.6 10-29_P58 king projeceport 11.6 2 2" xfId="20104"/>
    <cellStyle name="___P62A_Process_Flow(4.3)_EquipList ver 1.6 10-29_P58 king projeceport 11.6 3" xfId="20105"/>
    <cellStyle name="___P62A_Process_Flow(4.3)_EquipList ver 1.6 10-29_P58 king projeceport 11.6 3 2" xfId="20106"/>
    <cellStyle name="___P62A_Process_Flow(4.3)_EquipList ver 1.6 10-29_P58 king projeceport 11.6 4" xfId="20107"/>
    <cellStyle name="___P62A_Process_Flow(4.3)_EquipList ver 1.6 10-29_P58 king projeceport 11.6 4 2" xfId="20108"/>
    <cellStyle name="___P62A_Process_Flow(4.3)_EquipList ver 1.6 10-29_P58 king projeceport 11.6 5" xfId="20109"/>
    <cellStyle name="___P62A_Process_Flow(4.3)_EquipList ver 1.6 10-29_P58 king projeceport 11.6 5 2" xfId="20110"/>
    <cellStyle name="___P62A_Process_Flow(4.3)_EquipList ver 1.6 10-29_P58 king projeceport 11.6 6" xfId="20111"/>
    <cellStyle name="___P62A_Process_Flow(4.3)_EquipList ver 1.6 10-29_P58 king projeceport 11.6 6 2" xfId="20112"/>
    <cellStyle name="___P62A_Process_Flow(4.3)_EquipList ver 1.6 10-29_P58 king projeceport 11.6 7" xfId="20113"/>
    <cellStyle name="___P62A_Process_Flow(4.3)_EquipList ver 1.6 10-29_P58 king projeceport 11.6 7 2" xfId="20114"/>
    <cellStyle name="___P62A_Process_Flow(4.3)_EquipList ver 1.6 10-29_P58 king projeceport 11.6 8" xfId="20115"/>
    <cellStyle name="___P62A_Process_Flow(4.3)_EquipList ver 1.6 10-29_P58 king projeceport 11.6 8 2" xfId="20116"/>
    <cellStyle name="___P62A_Process_Flow(4.3)_EquipList ver 1.6 10-29_P58 king projeceport 11.6 9" xfId="20117"/>
    <cellStyle name="___P62A_Process_Flow(4.3)_EquipList ver 1.6 10-29_P58 king projeceport 11.7" xfId="20118"/>
    <cellStyle name="___P62A_Process_Flow(4.3)_EquipList ver 1.6 10-29_P58 king projeceport 11.7 2" xfId="20119"/>
    <cellStyle name="___P62A_Process_Flow(4.3)_EquipList ver 1.6 10-29_P58 king projeceport 11.7 2 2" xfId="20120"/>
    <cellStyle name="___P62A_Process_Flow(4.3)_EquipList ver 1.6 10-29_P58 king projeceport 11.7 3" xfId="20121"/>
    <cellStyle name="___P62A_Process_Flow(4.3)_EquipList ver 1.6 10-29_P58 king projeceport 11.7 3 2" xfId="20122"/>
    <cellStyle name="___P62A_Process_Flow(4.3)_EquipList ver 1.6 10-29_P58 king projeceport 11.7 4" xfId="20123"/>
    <cellStyle name="___P62A_Process_Flow(4.3)_EquipList ver 1.6 10-29_P58 king projeceport 11.7 4 2" xfId="20124"/>
    <cellStyle name="___P62A_Process_Flow(4.3)_EquipList ver 1.6 10-29_P58 king projeceport 11.7 5" xfId="20125"/>
    <cellStyle name="___P62A_Process_Flow(4.3)_EquipList ver 1.6 10-29_P58 king projeceport 11.7 5 2" xfId="20126"/>
    <cellStyle name="___P62A_Process_Flow(4.3)_EquipList ver 1.6 10-29_P58 king projeceport 11.7 6" xfId="20127"/>
    <cellStyle name="___P62A_Process_Flow(4.3)_EquipList ver 1.6 10-29_P58 king projeceport 11.7 6 2" xfId="20128"/>
    <cellStyle name="___P62A_Process_Flow(4.3)_EquipList ver 1.6 10-29_P58 king projeceport 11.7 7" xfId="20129"/>
    <cellStyle name="___P62A_Process_Flow(4.3)_EquipList ver 1.6 10-29_P58 king projeceport 11.7 7 2" xfId="20130"/>
    <cellStyle name="___P62A_Process_Flow(4.3)_EquipList ver 1.6 10-29_P58 king projeceport 11.7 8" xfId="20131"/>
    <cellStyle name="___P62A_Process_Flow(4.3)_EquipList ver 1.6 10-29_P58 king projeceport 11.7 8 2" xfId="20132"/>
    <cellStyle name="___P62A_Process_Flow(4.3)_EquipList ver 1.6 10-29_P58 king projeceport 11.7 9" xfId="20133"/>
    <cellStyle name="___P62A_Process_Flow(4.3)_EquipList ver 1.6 10-29_P58 king project status report" xfId="20134"/>
    <cellStyle name="___P62A_Process_Flow(4.3)_EquipList ver 1.6 10-29_P58 king project status report 10.30" xfId="20135"/>
    <cellStyle name="___P62A_Process_Flow(4.3)_EquipList ver 1.6 10-29_P58 king project status report 10.30 2" xfId="20136"/>
    <cellStyle name="___P62A_Process_Flow(4.3)_EquipList ver 1.6 10-29_P58 king project status report 10.30 2 2" xfId="20137"/>
    <cellStyle name="___P62A_Process_Flow(4.3)_EquipList ver 1.6 10-29_P58 king project status report 10.30 3" xfId="20138"/>
    <cellStyle name="___P62A_Process_Flow(4.3)_EquipList ver 1.6 10-29_P58 king project status report 10.30 3 2" xfId="20139"/>
    <cellStyle name="___P62A_Process_Flow(4.3)_EquipList ver 1.6 10-29_P58 king project status report 10.30 4" xfId="20140"/>
    <cellStyle name="___P62A_Process_Flow(4.3)_EquipList ver 1.6 10-29_P58 king project status report 10.30 4 2" xfId="20141"/>
    <cellStyle name="___P62A_Process_Flow(4.3)_EquipList ver 1.6 10-29_P58 king project status report 10.30 5" xfId="20142"/>
    <cellStyle name="___P62A_Process_Flow(4.3)_EquipList ver 1.6 10-29_P58 king project status report 10.30 5 2" xfId="20143"/>
    <cellStyle name="___P62A_Process_Flow(4.3)_EquipList ver 1.6 10-29_P58 king project status report 10.30 6" xfId="20144"/>
    <cellStyle name="___P62A_Process_Flow(4.3)_EquipList ver 1.6 10-29_P58 king project status report 10.30 6 2" xfId="20145"/>
    <cellStyle name="___P62A_Process_Flow(4.3)_EquipList ver 1.6 10-29_P58 king project status report 10.30 7" xfId="20146"/>
    <cellStyle name="___P62A_Process_Flow(4.3)_EquipList ver 1.6 10-29_P58 king project status report 10.30 7 2" xfId="20147"/>
    <cellStyle name="___P62A_Process_Flow(4.3)_EquipList ver 1.6 10-29_P58 king project status report 10.30 8" xfId="20148"/>
    <cellStyle name="___P62A_Process_Flow(4.3)_EquipList ver 1.6 10-29_P58 king project status report 10.30 8 2" xfId="20149"/>
    <cellStyle name="___P62A_Process_Flow(4.3)_EquipList ver 1.6 10-29_P58 king project status report 10.30 9" xfId="20150"/>
    <cellStyle name="___P62A_Process_Flow(4.3)_EquipList ver 1.6 10-29_P58 king project status report 11.1" xfId="20151"/>
    <cellStyle name="___P62A_Process_Flow(4.3)_EquipList ver 1.6 10-29_P58 king project status report 11.1 2" xfId="20152"/>
    <cellStyle name="___P62A_Process_Flow(4.3)_EquipList ver 1.6 10-29_P58 king project status report 11.1 2 2" xfId="20153"/>
    <cellStyle name="___P62A_Process_Flow(4.3)_EquipList ver 1.6 10-29_P58 king project status report 11.1 3" xfId="20154"/>
    <cellStyle name="___P62A_Process_Flow(4.3)_EquipList ver 1.6 10-29_P58 king project status report 11.1 3 2" xfId="20155"/>
    <cellStyle name="___P62A_Process_Flow(4.3)_EquipList ver 1.6 10-29_P58 king project status report 11.1 4" xfId="20156"/>
    <cellStyle name="___P62A_Process_Flow(4.3)_EquipList ver 1.6 10-29_P58 king project status report 11.1 4 2" xfId="20157"/>
    <cellStyle name="___P62A_Process_Flow(4.3)_EquipList ver 1.6 10-29_P58 king project status report 11.1 5" xfId="20158"/>
    <cellStyle name="___P62A_Process_Flow(4.3)_EquipList ver 1.6 10-29_P58 king project status report 11.1 5 2" xfId="20159"/>
    <cellStyle name="___P62A_Process_Flow(4.3)_EquipList ver 1.6 10-29_P58 king project status report 11.1 6" xfId="20160"/>
    <cellStyle name="___P62A_Process_Flow(4.3)_EquipList ver 1.6 10-29_P58 king project status report 11.1 6 2" xfId="20161"/>
    <cellStyle name="___P62A_Process_Flow(4.3)_EquipList ver 1.6 10-29_P58 king project status report 11.1 7" xfId="20162"/>
    <cellStyle name="___P62A_Process_Flow(4.3)_EquipList ver 1.6 10-29_P58 king project status report 11.1 7 2" xfId="20163"/>
    <cellStyle name="___P62A_Process_Flow(4.3)_EquipList ver 1.6 10-29_P58 king project status report 11.1 8" xfId="20164"/>
    <cellStyle name="___P62A_Process_Flow(4.3)_EquipList ver 1.6 10-29_P58 king project status report 11.1 8 2" xfId="20165"/>
    <cellStyle name="___P62A_Process_Flow(4.3)_EquipList ver 1.6 10-29_P58 king project status report 11.1 9" xfId="20166"/>
    <cellStyle name="___P62A_Process_Flow(4.3)_EquipList ver 1.6 10-29_P58 king project status report 11.12" xfId="20167"/>
    <cellStyle name="___P62A_Process_Flow(4.3)_EquipList ver 1.6 10-29_P58 king project status report 11.12 2" xfId="20168"/>
    <cellStyle name="___P62A_Process_Flow(4.3)_EquipList ver 1.6 10-29_P58 king project status report 11.12 2 2" xfId="20169"/>
    <cellStyle name="___P62A_Process_Flow(4.3)_EquipList ver 1.6 10-29_P58 king project status report 11.12 3" xfId="20170"/>
    <cellStyle name="___P62A_Process_Flow(4.3)_EquipList ver 1.6 10-29_P58 king project status report 11.12 3 2" xfId="20171"/>
    <cellStyle name="___P62A_Process_Flow(4.3)_EquipList ver 1.6 10-29_P58 king project status report 11.12 4" xfId="20172"/>
    <cellStyle name="___P62A_Process_Flow(4.3)_EquipList ver 1.6 10-29_P58 king project status report 11.12 4 2" xfId="20173"/>
    <cellStyle name="___P62A_Process_Flow(4.3)_EquipList ver 1.6 10-29_P58 king project status report 11.12 5" xfId="20174"/>
    <cellStyle name="___P62A_Process_Flow(4.3)_EquipList ver 1.6 10-29_P58 king project status report 11.12 5 2" xfId="20175"/>
    <cellStyle name="___P62A_Process_Flow(4.3)_EquipList ver 1.6 10-29_P58 king project status report 11.12 6" xfId="20176"/>
    <cellStyle name="___P62A_Process_Flow(4.3)_EquipList ver 1.6 10-29_P58 king project status report 11.12 6 2" xfId="20177"/>
    <cellStyle name="___P62A_Process_Flow(4.3)_EquipList ver 1.6 10-29_P58 king project status report 11.12 7" xfId="20178"/>
    <cellStyle name="___P62A_Process_Flow(4.3)_EquipList ver 1.6 10-29_P58 king project status report 11.12 7 2" xfId="20179"/>
    <cellStyle name="___P62A_Process_Flow(4.3)_EquipList ver 1.6 10-29_P58 king project status report 11.12 8" xfId="20180"/>
    <cellStyle name="___P62A_Process_Flow(4.3)_EquipList ver 1.6 10-29_P58 king project status report 11.12 8 2" xfId="20181"/>
    <cellStyle name="___P62A_Process_Flow(4.3)_EquipList ver 1.6 10-29_P58 king project status report 11.12 9" xfId="20182"/>
    <cellStyle name="___P62A_Process_Flow(4.3)_EquipList ver 1.6 10-29_P58 king project status report 11.14" xfId="20183"/>
    <cellStyle name="___P62A_Process_Flow(4.3)_EquipList ver 1.6 10-29_P58 king project status report 11.14 2" xfId="20184"/>
    <cellStyle name="___P62A_Process_Flow(4.3)_EquipList ver 1.6 10-29_P58 king project status report 11.14 2 2" xfId="20185"/>
    <cellStyle name="___P62A_Process_Flow(4.3)_EquipList ver 1.6 10-29_P58 king project status report 11.14 3" xfId="20186"/>
    <cellStyle name="___P62A_Process_Flow(4.3)_EquipList ver 1.6 10-29_P58 king project status report 11.14 3 2" xfId="20187"/>
    <cellStyle name="___P62A_Process_Flow(4.3)_EquipList ver 1.6 10-29_P58 king project status report 11.14 4" xfId="20188"/>
    <cellStyle name="___P62A_Process_Flow(4.3)_EquipList ver 1.6 10-29_P58 king project status report 11.14 4 2" xfId="20189"/>
    <cellStyle name="___P62A_Process_Flow(4.3)_EquipList ver 1.6 10-29_P58 king project status report 11.14 5" xfId="20190"/>
    <cellStyle name="___P62A_Process_Flow(4.3)_EquipList ver 1.6 10-29_P58 king project status report 11.14 5 2" xfId="20191"/>
    <cellStyle name="___P62A_Process_Flow(4.3)_EquipList ver 1.6 10-29_P58 king project status report 11.14 6" xfId="20192"/>
    <cellStyle name="___P62A_Process_Flow(4.3)_EquipList ver 1.6 10-29_P58 king project status report 11.14 6 2" xfId="20193"/>
    <cellStyle name="___P62A_Process_Flow(4.3)_EquipList ver 1.6 10-29_P58 king project status report 11.14 7" xfId="20194"/>
    <cellStyle name="___P62A_Process_Flow(4.3)_EquipList ver 1.6 10-29_P58 king project status report 11.14 7 2" xfId="20195"/>
    <cellStyle name="___P62A_Process_Flow(4.3)_EquipList ver 1.6 10-29_P58 king project status report 11.14 8" xfId="20196"/>
    <cellStyle name="___P62A_Process_Flow(4.3)_EquipList ver 1.6 10-29_P58 king project status report 11.14 8 2" xfId="20197"/>
    <cellStyle name="___P62A_Process_Flow(4.3)_EquipList ver 1.6 10-29_P58 king project status report 11.14 9" xfId="20198"/>
    <cellStyle name="___P62A_Process_Flow(4.3)_EquipList ver 1.6 10-29_P58 king project status report 2" xfId="20199"/>
    <cellStyle name="___P62A_Process_Flow(4.3)_EquipList ver 1.6 10-29_P58 king project status report 2 2" xfId="20200"/>
    <cellStyle name="___P62A_Process_Flow(4.3)_EquipList ver 1.6 10-29_P58 king project status report 3" xfId="20201"/>
    <cellStyle name="___P62A_Process_Flow(4.3)_EquipList ver 1.6 10-29_P58 king project status report 3 2" xfId="20202"/>
    <cellStyle name="___P62A_Process_Flow(4.3)_EquipList ver 1.6 10-29_P58 king project status report 4" xfId="20203"/>
    <cellStyle name="___P62A_Process_Flow(4.3)_EquipList ver 1.6 10-29_P58 king project status report 4 2" xfId="20204"/>
    <cellStyle name="___P62A_Process_Flow(4.3)_EquipList ver 1.6 10-29_P58 king project status report 5" xfId="20205"/>
    <cellStyle name="___P62A_Process_Flow(4.3)_EquipList ver 1.6 10-29_P58 king project status report 5 2" xfId="20206"/>
    <cellStyle name="___P62A_Process_Flow(4.3)_EquipList ver 1.6 10-29_P58 king project status report 6" xfId="20207"/>
    <cellStyle name="___P62A_Process_Flow(4.3)_EquipList ver 1.6 10-29_P58 king project status report 6 2" xfId="20208"/>
    <cellStyle name="___P62A_Process_Flow(4.3)_EquipList ver 1.6 10-29_P58 king project status report 7" xfId="20209"/>
    <cellStyle name="___P62A_Process_Flow(4.3)_EquipList ver 1.6 10-29_P58 king project status report 7 2" xfId="20210"/>
    <cellStyle name="___P62A_Process_Flow(4.3)_EquipList ver 1.6 10-29_P58 king project status report 8" xfId="20211"/>
    <cellStyle name="___P62A_Process_Flow(4.3)_EquipList ver 1.6 10-29_P58 king project status report 8 2" xfId="20212"/>
    <cellStyle name="___P62A_Process_Flow(4.3)_EquipList ver 1.6 10-29_P58 king project status report 9" xfId="20213"/>
    <cellStyle name="___P62A_Process_Flow(4.3)_EquipList ver 1.6 10-29_P58 king projectport 10.31" xfId="20214"/>
    <cellStyle name="___P62A_Process_Flow(4.3)_EquipList ver 1.6 10-29_P58 king projectport 10.31 2" xfId="20215"/>
    <cellStyle name="___P62A_Process_Flow(4.3)_EquipList ver 1.6 10-29_P58 king projectport 10.31 2 2" xfId="20216"/>
    <cellStyle name="___P62A_Process_Flow(4.3)_EquipList ver 1.6 10-29_P58 king projectport 10.31 3" xfId="20217"/>
    <cellStyle name="___P62A_Process_Flow(4.3)_EquipList ver 1.6 10-29_P58 king projectport 10.31 3 2" xfId="20218"/>
    <cellStyle name="___P62A_Process_Flow(4.3)_EquipList ver 1.6 10-29_P58 king projectport 10.31 4" xfId="20219"/>
    <cellStyle name="___P62A_Process_Flow(4.3)_EquipList ver 1.6 10-29_P58 king projectport 10.31 4 2" xfId="20220"/>
    <cellStyle name="___P62A_Process_Flow(4.3)_EquipList ver 1.6 10-29_P58 king projectport 10.31 5" xfId="20221"/>
    <cellStyle name="___P62A_Process_Flow(4.3)_EquipList ver 1.6 10-29_P58 king projectport 10.31 5 2" xfId="20222"/>
    <cellStyle name="___P62A_Process_Flow(4.3)_EquipList ver 1.6 10-29_P58 king projectport 10.31 6" xfId="20223"/>
    <cellStyle name="___P62A_Process_Flow(4.3)_EquipList ver 1.6 10-29_P58 king projectport 10.31 6 2" xfId="20224"/>
    <cellStyle name="___P62A_Process_Flow(4.3)_EquipList ver 1.6 10-29_P58 king projectport 10.31 7" xfId="20225"/>
    <cellStyle name="___P62A_Process_Flow(4.3)_EquipList ver 1.6 10-29_P58 king projectport 10.31 7 2" xfId="20226"/>
    <cellStyle name="___P62A_Process_Flow(4.3)_EquipList ver 1.6 10-29_P58 king projectport 10.31 8" xfId="20227"/>
    <cellStyle name="___P62A_Process_Flow(4.3)_EquipList ver 1.6 10-29_P58 king projectport 10.31 8 2" xfId="20228"/>
    <cellStyle name="___P62A_Process_Flow(4.3)_EquipList ver 1.6 10-29_P58 king projectport 10.31 9" xfId="20229"/>
    <cellStyle name="___P62A_Process_Flow(4.3)_FL P86 FATP Readiness Workbook Rev_4.2" xfId="20230"/>
    <cellStyle name="___P62A_Process_Flow(4.3)_FL P86 FATP Readiness Workbook Rev_4.2 2" xfId="20231"/>
    <cellStyle name="___P62A_Process_Flow(4.3)_FL P86 FATP Readiness Workbook Rev_4.2 2 2" xfId="20232"/>
    <cellStyle name="___P62A_Process_Flow(4.3)_FL P86 FATP Readiness Workbook Rev_4.2 3" xfId="20233"/>
    <cellStyle name="___P62A_Process_Flow(4.3)_FL P86 FATP Readiness Workbook Rev_4.2 3 2" xfId="20234"/>
    <cellStyle name="___P62A_Process_Flow(4.3)_FL P86 FATP Readiness Workbook Rev_4.2 4" xfId="20235"/>
    <cellStyle name="___P62A_Process_Flow(4.3)_FL P86 FATP Readiness Workbook Rev_4.2 4 2" xfId="20236"/>
    <cellStyle name="___P62A_Process_Flow(4.3)_FL P86 FATP Readiness Workbook Rev_4.2 5" xfId="20237"/>
    <cellStyle name="___P62A_Process_Flow(4.3)_FL P86 FATP Readiness Workbook Rev_4.2 5 2" xfId="20238"/>
    <cellStyle name="___P62A_Process_Flow(4.3)_FL P86 FATP Readiness Workbook Rev_4.2 6" xfId="20239"/>
    <cellStyle name="___P62A_Process_Flow(4.3)_FL P86 FATP Readiness Workbook Rev_4.2 6 2" xfId="20240"/>
    <cellStyle name="___P62A_Process_Flow(4.3)_FL P86 FATP Readiness Workbook Rev_4.2 7" xfId="20241"/>
    <cellStyle name="___P62A_Process_Flow(4.3)_FL P86 FATP Readiness Workbook Rev_4.2 7 2" xfId="20242"/>
    <cellStyle name="___P62A_Process_Flow(4.3)_FL P86 FATP Readiness Workbook Rev_4.2 8" xfId="20243"/>
    <cellStyle name="___P62A_Process_Flow(4.3)_FL P86 FATP Readiness Workbook Rev_4.2 8 2" xfId="20244"/>
    <cellStyle name="___P62A_Process_Flow(4.3)_FL P86 FATP Readiness Workbook Rev_4.2 9" xfId="20245"/>
    <cellStyle name="___P62A_Process_Flow(4.3)_FX P86B team" xfId="20246"/>
    <cellStyle name="___P62A_Process_Flow(4.3)_FX P86B team 2" xfId="20247"/>
    <cellStyle name="___P62A_Process_Flow(4.3)_FX P86B team 2 2" xfId="20248"/>
    <cellStyle name="___P62A_Process_Flow(4.3)_FX P86B team 3" xfId="20249"/>
    <cellStyle name="___P62A_Process_Flow(4.3)_FX P86B team 3 2" xfId="20250"/>
    <cellStyle name="___P62A_Process_Flow(4.3)_FX P86B team 4" xfId="20251"/>
    <cellStyle name="___P62A_Process_Flow(4.3)_FX P86B team 4 2" xfId="20252"/>
    <cellStyle name="___P62A_Process_Flow(4.3)_FX P86B team 5" xfId="20253"/>
    <cellStyle name="___P62A_Process_Flow(4.3)_FX P86B team 5 2" xfId="20254"/>
    <cellStyle name="___P62A_Process_Flow(4.3)_FX P86B team 6" xfId="20255"/>
    <cellStyle name="___P62A_Process_Flow(4.3)_FX P86B team 6 2" xfId="20256"/>
    <cellStyle name="___P62A_Process_Flow(4.3)_FX P86B team 7" xfId="20257"/>
    <cellStyle name="___P62A_Process_Flow(4.3)_FX P86B team 7 2" xfId="20258"/>
    <cellStyle name="___P62A_Process_Flow(4.3)_FX P86B team 8" xfId="20259"/>
    <cellStyle name="___P62A_Process_Flow(4.3)_FX P86B team 8 2" xfId="20260"/>
    <cellStyle name="___P62A_Process_Flow(4.3)_FX P86B team 9" xfId="20261"/>
    <cellStyle name="___P62A_Process_Flow(4.3)_LHQ37BudgetRev0d3" xfId="20262"/>
    <cellStyle name="___P62A_Process_Flow(4.3)_LHQ37BudgetRev0d3 2" xfId="20263"/>
    <cellStyle name="___P62A_Process_Flow(4.3)_LHQ37BudgetRev0d3 2 2" xfId="20264"/>
    <cellStyle name="___P62A_Process_Flow(4.3)_LHQ37BudgetRev0d3 3" xfId="20265"/>
    <cellStyle name="___P62A_Process_Flow(4.3)_LHQ37BudgetRev0d3 3 2" xfId="20266"/>
    <cellStyle name="___P62A_Process_Flow(4.3)_LHQ37BudgetRev0d3 4" xfId="20267"/>
    <cellStyle name="___P62A_Process_Flow(4.3)_LHQ37BudgetRev0d3 4 2" xfId="20268"/>
    <cellStyle name="___P62A_Process_Flow(4.3)_LHQ37BudgetRev0d3 5" xfId="20269"/>
    <cellStyle name="___P62A_Process_Flow(4.3)_LHQ37BudgetRev0d3 5 2" xfId="20270"/>
    <cellStyle name="___P62A_Process_Flow(4.3)_LHQ37BudgetRev0d3 6" xfId="20271"/>
    <cellStyle name="___P62A_Process_Flow(4.3)_LHQ37BudgetRev0d3 6 2" xfId="20272"/>
    <cellStyle name="___P62A_Process_Flow(4.3)_LHQ37BudgetRev0d3 7" xfId="20273"/>
    <cellStyle name="___P62A_Process_Flow(4.3)_LHQ37BudgetRev0d3 7 2" xfId="20274"/>
    <cellStyle name="___P62A_Process_Flow(4.3)_LHQ37BudgetRev0d3 8" xfId="20275"/>
    <cellStyle name="___P62A_Process_Flow(4.3)_LHQ37BudgetRev0d3 8 2" xfId="20276"/>
    <cellStyle name="___P62A_Process_Flow(4.3)_LHQ37BudgetRev0d3 9" xfId="20277"/>
    <cellStyle name="___P62A_Process_Flow(4.3)_LHQ37BudgetRev0d3_LH Q22 work book " xfId="20278"/>
    <cellStyle name="___P62A_Process_Flow(4.3)_LHQ37BudgetRev0d3_LH Q22 work book  2" xfId="20279"/>
    <cellStyle name="___P62A_Process_Flow(4.3)_LHQ37BudgetRev0d3_LH Q22 work book  2 2" xfId="20280"/>
    <cellStyle name="___P62A_Process_Flow(4.3)_LHQ37BudgetRev0d3_LH Q22 work book  3" xfId="20281"/>
    <cellStyle name="___P62A_Process_Flow(4.3)_LHQ37BudgetRev0d3_LH Q22 work book  3 2" xfId="20282"/>
    <cellStyle name="___P62A_Process_Flow(4.3)_LHQ37BudgetRev0d3_LH Q22 work book  4" xfId="20283"/>
    <cellStyle name="___P62A_Process_Flow(4.3)_LHQ37BudgetRev0d3_LH Q22 work book  4 2" xfId="20284"/>
    <cellStyle name="___P62A_Process_Flow(4.3)_LHQ37BudgetRev0d3_LH Q22 work book  5" xfId="20285"/>
    <cellStyle name="___P62A_Process_Flow(4.3)_LHQ37BudgetRev0d3_LH Q22 work book  5 2" xfId="20286"/>
    <cellStyle name="___P62A_Process_Flow(4.3)_LHQ37BudgetRev0d3_LH Q22 work book  6" xfId="20287"/>
    <cellStyle name="___P62A_Process_Flow(4.3)_LHQ37BudgetRev0d3_LH Q22 work book  6 2" xfId="20288"/>
    <cellStyle name="___P62A_Process_Flow(4.3)_LHQ37BudgetRev0d3_LH Q22 work book  7" xfId="20289"/>
    <cellStyle name="___P62A_Process_Flow(4.3)_LHQ37BudgetRev0d3_LH Q22 work book  7 2" xfId="20290"/>
    <cellStyle name="___P62A_Process_Flow(4.3)_LHQ37BudgetRev0d3_LH Q22 work book  8" xfId="20291"/>
    <cellStyle name="___P62A_Process_Flow(4.3)_LHQ37BudgetRev0d3_LH Q22 work book  8 2" xfId="20292"/>
    <cellStyle name="___P62A_Process_Flow(4.3)_LHQ37BudgetRev0d3_LH Q22 work book  9" xfId="20293"/>
    <cellStyle name="___P62A_Process_Flow(4.3)_LHQ37BudgetRev0d3_LH Q77 Readiness v1.4.8" xfId="20294"/>
    <cellStyle name="___P62A_Process_Flow(4.3)_LHQ37BudgetRev0d3_LH Q77 Readiness v1.4.8 2" xfId="20295"/>
    <cellStyle name="___P62A_Process_Flow(4.3)_LHQ37BudgetRev0d3_LH Q77 Readiness v1.4.8 2 2" xfId="20296"/>
    <cellStyle name="___P62A_Process_Flow(4.3)_LHQ37BudgetRev0d3_LH Q77 Readiness v1.4.8 3" xfId="20297"/>
    <cellStyle name="___P62A_Process_Flow(4.3)_LHQ37BudgetRev0d3_LH Q77 Readiness v1.4.8 3 2" xfId="20298"/>
    <cellStyle name="___P62A_Process_Flow(4.3)_LHQ37BudgetRev0d3_LH Q77 Readiness v1.4.8 4" xfId="20299"/>
    <cellStyle name="___P62A_Process_Flow(4.3)_LHQ37BudgetRev0d3_LH Q77 Readiness v1.4.8 4 2" xfId="20300"/>
    <cellStyle name="___P62A_Process_Flow(4.3)_LHQ37BudgetRev0d3_LH Q77 Readiness v1.4.8 5" xfId="20301"/>
    <cellStyle name="___P62A_Process_Flow(4.3)_LHQ37BudgetRev0d3_LH Q77 Readiness v1.4.8 5 2" xfId="20302"/>
    <cellStyle name="___P62A_Process_Flow(4.3)_LHQ37BudgetRev0d3_LH Q77 Readiness v1.4.8 6" xfId="20303"/>
    <cellStyle name="___P62A_Process_Flow(4.3)_LHQ37BudgetRev0d3_LH Q77 Readiness v1.4.8 6 2" xfId="20304"/>
    <cellStyle name="___P62A_Process_Flow(4.3)_LHQ37BudgetRev0d3_LH Q77 Readiness v1.4.8 7" xfId="20305"/>
    <cellStyle name="___P62A_Process_Flow(4.3)_LHQ37BudgetRev0d3_LH Q77 Readiness v1.4.8 7 2" xfId="20306"/>
    <cellStyle name="___P62A_Process_Flow(4.3)_LHQ37BudgetRev0d3_LH Q77 Readiness v1.4.8 8" xfId="20307"/>
    <cellStyle name="___P62A_Process_Flow(4.3)_LHQ37BudgetRev0d3_LH Q77 Readiness v1.4.8 8 2" xfId="20308"/>
    <cellStyle name="___P62A_Process_Flow(4.3)_LHQ37BudgetRev0d3_LH Q77 Readiness v1.4.8 9" xfId="20309"/>
    <cellStyle name="___P62A_Process_Flow(4.3)_LHQ37BudgetRev0d3_Q37 Budget UPH120_2line Rev1d9" xfId="20310"/>
    <cellStyle name="___P62A_Process_Flow(4.3)_LHQ37BudgetRev0d3_Q37 Budget UPH120_2line Rev1d9 2" xfId="20311"/>
    <cellStyle name="___P62A_Process_Flow(4.3)_LHQ37BudgetRev0d3_Q37 Budget UPH120_2line Rev1d9 2 2" xfId="20312"/>
    <cellStyle name="___P62A_Process_Flow(4.3)_LHQ37BudgetRev0d3_Q37 Budget UPH120_2line Rev1d9 3" xfId="20313"/>
    <cellStyle name="___P62A_Process_Flow(4.3)_LHQ37BudgetRev0d3_Q37 Budget UPH120_2line Rev1d9 3 2" xfId="20314"/>
    <cellStyle name="___P62A_Process_Flow(4.3)_LHQ37BudgetRev0d3_Q37 Budget UPH120_2line Rev1d9 4" xfId="20315"/>
    <cellStyle name="___P62A_Process_Flow(4.3)_LHQ37BudgetRev0d3_Q37 Budget UPH120_2line Rev1d9 4 2" xfId="20316"/>
    <cellStyle name="___P62A_Process_Flow(4.3)_LHQ37BudgetRev0d3_Q37 Budget UPH120_2line Rev1d9 5" xfId="20317"/>
    <cellStyle name="___P62A_Process_Flow(4.3)_LHQ37BudgetRev0d3_Q37 Budget UPH120_2line Rev1d9 5 2" xfId="20318"/>
    <cellStyle name="___P62A_Process_Flow(4.3)_LHQ37BudgetRev0d3_Q37 Budget UPH120_2line Rev1d9 6" xfId="20319"/>
    <cellStyle name="___P62A_Process_Flow(4.3)_LHQ37BudgetRev0d3_Q37 Budget UPH120_2line Rev1d9 6 2" xfId="20320"/>
    <cellStyle name="___P62A_Process_Flow(4.3)_LHQ37BudgetRev0d3_Q37 Budget UPH120_2line Rev1d9 7" xfId="20321"/>
    <cellStyle name="___P62A_Process_Flow(4.3)_LHQ37BudgetRev0d3_Q37 Budget UPH120_2line Rev1d9 7 2" xfId="20322"/>
    <cellStyle name="___P62A_Process_Flow(4.3)_LHQ37BudgetRev0d3_Q37 Budget UPH120_2line Rev1d9 8" xfId="20323"/>
    <cellStyle name="___P62A_Process_Flow(4.3)_LHQ37BudgetRev0d3_Q37 Budget UPH120_2line Rev1d9 8 2" xfId="20324"/>
    <cellStyle name="___P62A_Process_Flow(4.3)_LHQ37BudgetRev0d3_Q37 Budget UPH120_2line Rev1d9 9" xfId="20325"/>
    <cellStyle name="___P62A_Process_Flow(4.3)_LHQ37BudgetRev0d3_Q37 Budget UPH120_2line Rev1d9_LH Q22 work book " xfId="20326"/>
    <cellStyle name="___P62A_Process_Flow(4.3)_LHQ37BudgetRev0d3_Q37 Budget UPH120_2line Rev1d9_LH Q22 work book  2" xfId="20327"/>
    <cellStyle name="___P62A_Process_Flow(4.3)_LHQ37BudgetRev0d3_Q37 Budget UPH120_2line Rev1d9_LH Q22 work book  2 2" xfId="20328"/>
    <cellStyle name="___P62A_Process_Flow(4.3)_LHQ37BudgetRev0d3_Q37 Budget UPH120_2line Rev1d9_LH Q22 work book  3" xfId="20329"/>
    <cellStyle name="___P62A_Process_Flow(4.3)_LHQ37BudgetRev0d3_Q37 Budget UPH120_2line Rev1d9_LH Q22 work book  3 2" xfId="20330"/>
    <cellStyle name="___P62A_Process_Flow(4.3)_LHQ37BudgetRev0d3_Q37 Budget UPH120_2line Rev1d9_LH Q22 work book  4" xfId="20331"/>
    <cellStyle name="___P62A_Process_Flow(4.3)_LHQ37BudgetRev0d3_Q37 Budget UPH120_2line Rev1d9_LH Q22 work book  4 2" xfId="20332"/>
    <cellStyle name="___P62A_Process_Flow(4.3)_LHQ37BudgetRev0d3_Q37 Budget UPH120_2line Rev1d9_LH Q22 work book  5" xfId="20333"/>
    <cellStyle name="___P62A_Process_Flow(4.3)_LHQ37BudgetRev0d3_Q37 Budget UPH120_2line Rev1d9_LH Q22 work book  5 2" xfId="20334"/>
    <cellStyle name="___P62A_Process_Flow(4.3)_LHQ37BudgetRev0d3_Q37 Budget UPH120_2line Rev1d9_LH Q22 work book  6" xfId="20335"/>
    <cellStyle name="___P62A_Process_Flow(4.3)_LHQ37BudgetRev0d3_Q37 Budget UPH120_2line Rev1d9_LH Q22 work book  6 2" xfId="20336"/>
    <cellStyle name="___P62A_Process_Flow(4.3)_LHQ37BudgetRev0d3_Q37 Budget UPH120_2line Rev1d9_LH Q22 work book  7" xfId="20337"/>
    <cellStyle name="___P62A_Process_Flow(4.3)_LHQ37BudgetRev0d3_Q37 Budget UPH120_2line Rev1d9_LH Q22 work book  7 2" xfId="20338"/>
    <cellStyle name="___P62A_Process_Flow(4.3)_LHQ37BudgetRev0d3_Q37 Budget UPH120_2line Rev1d9_LH Q22 work book  8" xfId="20339"/>
    <cellStyle name="___P62A_Process_Flow(4.3)_LHQ37BudgetRev0d3_Q37 Budget UPH120_2line Rev1d9_LH Q22 work book  8 2" xfId="20340"/>
    <cellStyle name="___P62A_Process_Flow(4.3)_LHQ37BudgetRev0d3_Q37 Budget UPH120_2line Rev1d9_LH Q22 work book  9" xfId="20341"/>
    <cellStyle name="___P62A_Process_Flow(4.3)_LHQ37BudgetRev0d3_Q37 Budget UPH120_2line Rev1d9_LH Q77 Readiness v1.4.8" xfId="20342"/>
    <cellStyle name="___P62A_Process_Flow(4.3)_LHQ37BudgetRev0d3_Q37 Budget UPH120_2line Rev1d9_LH Q77 Readiness v1.4.8 2" xfId="20343"/>
    <cellStyle name="___P62A_Process_Flow(4.3)_LHQ37BudgetRev0d3_Q37 Budget UPH120_2line Rev1d9_LH Q77 Readiness v1.4.8 2 2" xfId="20344"/>
    <cellStyle name="___P62A_Process_Flow(4.3)_LHQ37BudgetRev0d3_Q37 Budget UPH120_2line Rev1d9_LH Q77 Readiness v1.4.8 3" xfId="20345"/>
    <cellStyle name="___P62A_Process_Flow(4.3)_LHQ37BudgetRev0d3_Q37 Budget UPH120_2line Rev1d9_LH Q77 Readiness v1.4.8 3 2" xfId="20346"/>
    <cellStyle name="___P62A_Process_Flow(4.3)_LHQ37BudgetRev0d3_Q37 Budget UPH120_2line Rev1d9_LH Q77 Readiness v1.4.8 4" xfId="20347"/>
    <cellStyle name="___P62A_Process_Flow(4.3)_LHQ37BudgetRev0d3_Q37 Budget UPH120_2line Rev1d9_LH Q77 Readiness v1.4.8 4 2" xfId="20348"/>
    <cellStyle name="___P62A_Process_Flow(4.3)_LHQ37BudgetRev0d3_Q37 Budget UPH120_2line Rev1d9_LH Q77 Readiness v1.4.8 5" xfId="20349"/>
    <cellStyle name="___P62A_Process_Flow(4.3)_LHQ37BudgetRev0d3_Q37 Budget UPH120_2line Rev1d9_LH Q77 Readiness v1.4.8 5 2" xfId="20350"/>
    <cellStyle name="___P62A_Process_Flow(4.3)_LHQ37BudgetRev0d3_Q37 Budget UPH120_2line Rev1d9_LH Q77 Readiness v1.4.8 6" xfId="20351"/>
    <cellStyle name="___P62A_Process_Flow(4.3)_LHQ37BudgetRev0d3_Q37 Budget UPH120_2line Rev1d9_LH Q77 Readiness v1.4.8 6 2" xfId="20352"/>
    <cellStyle name="___P62A_Process_Flow(4.3)_LHQ37BudgetRev0d3_Q37 Budget UPH120_2line Rev1d9_LH Q77 Readiness v1.4.8 7" xfId="20353"/>
    <cellStyle name="___P62A_Process_Flow(4.3)_LHQ37BudgetRev0d3_Q37 Budget UPH120_2line Rev1d9_LH Q77 Readiness v1.4.8 7 2" xfId="20354"/>
    <cellStyle name="___P62A_Process_Flow(4.3)_LHQ37BudgetRev0d3_Q37 Budget UPH120_2line Rev1d9_LH Q77 Readiness v1.4.8 8" xfId="20355"/>
    <cellStyle name="___P62A_Process_Flow(4.3)_LHQ37BudgetRev0d3_Q37 Budget UPH120_2line Rev1d9_LH Q77 Readiness v1.4.8 8 2" xfId="20356"/>
    <cellStyle name="___P62A_Process_Flow(4.3)_LHQ37BudgetRev0d3_Q37 Budget UPH120_2line Rev1d9_LH Q77 Readiness v1.4.8 9" xfId="20357"/>
    <cellStyle name="___P62A_Process_Flow(4.3)_LHQ37BudgetRev0d3_Q37 Budget UPH120_2line Rev2d3" xfId="20358"/>
    <cellStyle name="___P62A_Process_Flow(4.3)_LHQ37BudgetRev0d3_Q37 Budget UPH120_2line Rev2d3 2" xfId="20359"/>
    <cellStyle name="___P62A_Process_Flow(4.3)_LHQ37BudgetRev0d3_Q37 Budget UPH120_2line Rev2d3 2 2" xfId="20360"/>
    <cellStyle name="___P62A_Process_Flow(4.3)_LHQ37BudgetRev0d3_Q37 Budget UPH120_2line Rev2d3 3" xfId="20361"/>
    <cellStyle name="___P62A_Process_Flow(4.3)_LHQ37BudgetRev0d3_Q37 Budget UPH120_2line Rev2d3 3 2" xfId="20362"/>
    <cellStyle name="___P62A_Process_Flow(4.3)_LHQ37BudgetRev0d3_Q37 Budget UPH120_2line Rev2d3 4" xfId="20363"/>
    <cellStyle name="___P62A_Process_Flow(4.3)_LHQ37BudgetRev0d3_Q37 Budget UPH120_2line Rev2d3 4 2" xfId="20364"/>
    <cellStyle name="___P62A_Process_Flow(4.3)_LHQ37BudgetRev0d3_Q37 Budget UPH120_2line Rev2d3 5" xfId="20365"/>
    <cellStyle name="___P62A_Process_Flow(4.3)_LHQ37BudgetRev0d3_Q37 Budget UPH120_2line Rev2d3 5 2" xfId="20366"/>
    <cellStyle name="___P62A_Process_Flow(4.3)_LHQ37BudgetRev0d3_Q37 Budget UPH120_2line Rev2d3 6" xfId="20367"/>
    <cellStyle name="___P62A_Process_Flow(4.3)_LHQ37BudgetRev0d3_Q37 Budget UPH120_2line Rev2d3 6 2" xfId="20368"/>
    <cellStyle name="___P62A_Process_Flow(4.3)_LHQ37BudgetRev0d3_Q37 Budget UPH120_2line Rev2d3 7" xfId="20369"/>
    <cellStyle name="___P62A_Process_Flow(4.3)_LHQ37BudgetRev0d3_Q37 Budget UPH120_2line Rev2d3 7 2" xfId="20370"/>
    <cellStyle name="___P62A_Process_Flow(4.3)_LHQ37BudgetRev0d3_Q37 Budget UPH120_2line Rev2d3 8" xfId="20371"/>
    <cellStyle name="___P62A_Process_Flow(4.3)_LHQ37BudgetRev0d3_Q37 Budget UPH120_2line Rev2d3 8 2" xfId="20372"/>
    <cellStyle name="___P62A_Process_Flow(4.3)_LHQ37BudgetRev0d3_Q37 Budget UPH120_2line Rev2d3 9" xfId="20373"/>
    <cellStyle name="___P62A_Process_Flow(4.3)_LHQ37BudgetRev0d3_Q37 Budget UPH120_2line Rev2d5" xfId="20374"/>
    <cellStyle name="___P62A_Process_Flow(4.3)_LHQ37BudgetRev0d3_Q37 Budget UPH120_2line Rev2d5 2" xfId="20375"/>
    <cellStyle name="___P62A_Process_Flow(4.3)_LHQ37BudgetRev0d3_Q37 Budget UPH120_2line Rev2d5 2 2" xfId="20376"/>
    <cellStyle name="___P62A_Process_Flow(4.3)_LHQ37BudgetRev0d3_Q37 Budget UPH120_2line Rev2d5 3" xfId="20377"/>
    <cellStyle name="___P62A_Process_Flow(4.3)_LHQ37BudgetRev0d3_Q37 Budget UPH120_2line Rev2d5 3 2" xfId="20378"/>
    <cellStyle name="___P62A_Process_Flow(4.3)_LHQ37BudgetRev0d3_Q37 Budget UPH120_2line Rev2d5 4" xfId="20379"/>
    <cellStyle name="___P62A_Process_Flow(4.3)_LHQ37BudgetRev0d3_Q37 Budget UPH120_2line Rev2d5 4 2" xfId="20380"/>
    <cellStyle name="___P62A_Process_Flow(4.3)_LHQ37BudgetRev0d3_Q37 Budget UPH120_2line Rev2d5 5" xfId="20381"/>
    <cellStyle name="___P62A_Process_Flow(4.3)_LHQ37BudgetRev0d3_Q37 Budget UPH120_2line Rev2d5 5 2" xfId="20382"/>
    <cellStyle name="___P62A_Process_Flow(4.3)_LHQ37BudgetRev0d3_Q37 Budget UPH120_2line Rev2d5 6" xfId="20383"/>
    <cellStyle name="___P62A_Process_Flow(4.3)_LHQ37BudgetRev0d3_Q37 Budget UPH120_2line Rev2d5 6 2" xfId="20384"/>
    <cellStyle name="___P62A_Process_Flow(4.3)_LHQ37BudgetRev0d3_Q37 Budget UPH120_2line Rev2d5 7" xfId="20385"/>
    <cellStyle name="___P62A_Process_Flow(4.3)_LHQ37BudgetRev0d3_Q37 Budget UPH120_2line Rev2d5 7 2" xfId="20386"/>
    <cellStyle name="___P62A_Process_Flow(4.3)_LHQ37BudgetRev0d3_Q37 Budget UPH120_2line Rev2d5 8" xfId="20387"/>
    <cellStyle name="___P62A_Process_Flow(4.3)_LHQ37BudgetRev0d3_Q37 Budget UPH120_2line Rev2d5 8 2" xfId="20388"/>
    <cellStyle name="___P62A_Process_Flow(4.3)_LHQ37BudgetRev0d3_Q37 Budget UPH120_2line Rev2d5 9" xfId="20389"/>
    <cellStyle name="___P62A_Process_Flow(4.3)_LHQ37BudgetRev0d4" xfId="20390"/>
    <cellStyle name="___P62A_Process_Flow(4.3)_LHQ37BudgetRev0d4 2" xfId="20391"/>
    <cellStyle name="___P62A_Process_Flow(4.3)_LHQ37BudgetRev0d4 2 2" xfId="20392"/>
    <cellStyle name="___P62A_Process_Flow(4.3)_LHQ37BudgetRev0d4 3" xfId="20393"/>
    <cellStyle name="___P62A_Process_Flow(4.3)_LHQ37BudgetRev0d4 3 2" xfId="20394"/>
    <cellStyle name="___P62A_Process_Flow(4.3)_LHQ37BudgetRev0d4 4" xfId="20395"/>
    <cellStyle name="___P62A_Process_Flow(4.3)_LHQ37BudgetRev0d4 4 2" xfId="20396"/>
    <cellStyle name="___P62A_Process_Flow(4.3)_LHQ37BudgetRev0d4 5" xfId="20397"/>
    <cellStyle name="___P62A_Process_Flow(4.3)_LHQ37BudgetRev0d4 5 2" xfId="20398"/>
    <cellStyle name="___P62A_Process_Flow(4.3)_LHQ37BudgetRev0d4 6" xfId="20399"/>
    <cellStyle name="___P62A_Process_Flow(4.3)_LHQ37BudgetRev0d4 6 2" xfId="20400"/>
    <cellStyle name="___P62A_Process_Flow(4.3)_LHQ37BudgetRev0d4 7" xfId="20401"/>
    <cellStyle name="___P62A_Process_Flow(4.3)_LHQ37BudgetRev0d4 7 2" xfId="20402"/>
    <cellStyle name="___P62A_Process_Flow(4.3)_LHQ37BudgetRev0d4 8" xfId="20403"/>
    <cellStyle name="___P62A_Process_Flow(4.3)_LHQ37BudgetRev0d4 8 2" xfId="20404"/>
    <cellStyle name="___P62A_Process_Flow(4.3)_LHQ37BudgetRev0d4 9" xfId="20405"/>
    <cellStyle name="___P62A_Process_Flow(4.3)_LHQ37BudgetRev0d4_LH Q22 work book " xfId="20406"/>
    <cellStyle name="___P62A_Process_Flow(4.3)_LHQ37BudgetRev0d4_LH Q22 work book  2" xfId="20407"/>
    <cellStyle name="___P62A_Process_Flow(4.3)_LHQ37BudgetRev0d4_LH Q22 work book  2 2" xfId="20408"/>
    <cellStyle name="___P62A_Process_Flow(4.3)_LHQ37BudgetRev0d4_LH Q22 work book  3" xfId="20409"/>
    <cellStyle name="___P62A_Process_Flow(4.3)_LHQ37BudgetRev0d4_LH Q22 work book  3 2" xfId="20410"/>
    <cellStyle name="___P62A_Process_Flow(4.3)_LHQ37BudgetRev0d4_LH Q22 work book  4" xfId="20411"/>
    <cellStyle name="___P62A_Process_Flow(4.3)_LHQ37BudgetRev0d4_LH Q22 work book  4 2" xfId="20412"/>
    <cellStyle name="___P62A_Process_Flow(4.3)_LHQ37BudgetRev0d4_LH Q22 work book  5" xfId="20413"/>
    <cellStyle name="___P62A_Process_Flow(4.3)_LHQ37BudgetRev0d4_LH Q22 work book  5 2" xfId="20414"/>
    <cellStyle name="___P62A_Process_Flow(4.3)_LHQ37BudgetRev0d4_LH Q22 work book  6" xfId="20415"/>
    <cellStyle name="___P62A_Process_Flow(4.3)_LHQ37BudgetRev0d4_LH Q22 work book  6 2" xfId="20416"/>
    <cellStyle name="___P62A_Process_Flow(4.3)_LHQ37BudgetRev0d4_LH Q22 work book  7" xfId="20417"/>
    <cellStyle name="___P62A_Process_Flow(4.3)_LHQ37BudgetRev0d4_LH Q22 work book  7 2" xfId="20418"/>
    <cellStyle name="___P62A_Process_Flow(4.3)_LHQ37BudgetRev0d4_LH Q22 work book  8" xfId="20419"/>
    <cellStyle name="___P62A_Process_Flow(4.3)_LHQ37BudgetRev0d4_LH Q22 work book  8 2" xfId="20420"/>
    <cellStyle name="___P62A_Process_Flow(4.3)_LHQ37BudgetRev0d4_LH Q22 work book  9" xfId="20421"/>
    <cellStyle name="___P62A_Process_Flow(4.3)_LHQ37BudgetRev0d4_LH Q77 Readiness v1.4.8" xfId="20422"/>
    <cellStyle name="___P62A_Process_Flow(4.3)_LHQ37BudgetRev0d4_LH Q77 Readiness v1.4.8 2" xfId="20423"/>
    <cellStyle name="___P62A_Process_Flow(4.3)_LHQ37BudgetRev0d4_LH Q77 Readiness v1.4.8 2 2" xfId="20424"/>
    <cellStyle name="___P62A_Process_Flow(4.3)_LHQ37BudgetRev0d4_LH Q77 Readiness v1.4.8 3" xfId="20425"/>
    <cellStyle name="___P62A_Process_Flow(4.3)_LHQ37BudgetRev0d4_LH Q77 Readiness v1.4.8 3 2" xfId="20426"/>
    <cellStyle name="___P62A_Process_Flow(4.3)_LHQ37BudgetRev0d4_LH Q77 Readiness v1.4.8 4" xfId="20427"/>
    <cellStyle name="___P62A_Process_Flow(4.3)_LHQ37BudgetRev0d4_LH Q77 Readiness v1.4.8 4 2" xfId="20428"/>
    <cellStyle name="___P62A_Process_Flow(4.3)_LHQ37BudgetRev0d4_LH Q77 Readiness v1.4.8 5" xfId="20429"/>
    <cellStyle name="___P62A_Process_Flow(4.3)_LHQ37BudgetRev0d4_LH Q77 Readiness v1.4.8 5 2" xfId="20430"/>
    <cellStyle name="___P62A_Process_Flow(4.3)_LHQ37BudgetRev0d4_LH Q77 Readiness v1.4.8 6" xfId="20431"/>
    <cellStyle name="___P62A_Process_Flow(4.3)_LHQ37BudgetRev0d4_LH Q77 Readiness v1.4.8 6 2" xfId="20432"/>
    <cellStyle name="___P62A_Process_Flow(4.3)_LHQ37BudgetRev0d4_LH Q77 Readiness v1.4.8 7" xfId="20433"/>
    <cellStyle name="___P62A_Process_Flow(4.3)_LHQ37BudgetRev0d4_LH Q77 Readiness v1.4.8 7 2" xfId="20434"/>
    <cellStyle name="___P62A_Process_Flow(4.3)_LHQ37BudgetRev0d4_LH Q77 Readiness v1.4.8 8" xfId="20435"/>
    <cellStyle name="___P62A_Process_Flow(4.3)_LHQ37BudgetRev0d4_LH Q77 Readiness v1.4.8 8 2" xfId="20436"/>
    <cellStyle name="___P62A_Process_Flow(4.3)_LHQ37BudgetRev0d4_LH Q77 Readiness v1.4.8 9" xfId="20437"/>
    <cellStyle name="___P62A_Process_Flow(4.3)_N82 bezel (new fixture)flowchart--- 1029" xfId="20438"/>
    <cellStyle name="___P62A_Process_Flow(4.3)_N82 bezel (new fixture)flowchart--- 1029 2" xfId="20439"/>
    <cellStyle name="___P62A_Process_Flow(4.3)_N82 bezel (new fixture)flowchart--- 1029 2 2" xfId="20440"/>
    <cellStyle name="___P62A_Process_Flow(4.3)_N82 bezel (new fixture)flowchart--- 1029 3" xfId="20441"/>
    <cellStyle name="___P62A_Process_Flow(4.3)_N82 bezel (new fixture)flowchart--- 1029 3 2" xfId="20442"/>
    <cellStyle name="___P62A_Process_Flow(4.3)_N82 bezel (new fixture)flowchart--- 1029 4" xfId="20443"/>
    <cellStyle name="___P62A_Process_Flow(4.3)_N82 bezel (new fixture)flowchart--- 1029 4 2" xfId="20444"/>
    <cellStyle name="___P62A_Process_Flow(4.3)_N82 bezel (new fixture)flowchart--- 1029 5" xfId="20445"/>
    <cellStyle name="___P62A_Process_Flow(4.3)_N82 bezel (new fixture)flowchart--- 1029 5 2" xfId="20446"/>
    <cellStyle name="___P62A_Process_Flow(4.3)_N82 bezel (new fixture)flowchart--- 1029 6" xfId="20447"/>
    <cellStyle name="___P62A_Process_Flow(4.3)_N82 bezel (new fixture)flowchart--- 1029 6 2" xfId="20448"/>
    <cellStyle name="___P62A_Process_Flow(4.3)_N82 bezel (new fixture)flowchart--- 1029 7" xfId="20449"/>
    <cellStyle name="___P62A_Process_Flow(4.3)_N82 bezel (new fixture)flowchart--- 1029 7 2" xfId="20450"/>
    <cellStyle name="___P62A_Process_Flow(4.3)_N82 bezel (new fixture)flowchart--- 1029 8" xfId="20451"/>
    <cellStyle name="___P62A_Process_Flow(4.3)_N82 bezel (new fixture)flowchart--- 1029 8 2" xfId="20452"/>
    <cellStyle name="___P62A_Process_Flow(4.3)_N82 bezel (new fixture)flowchart--- 1029 9" xfId="20453"/>
    <cellStyle name="___P62A_Process_Flow(4.3)_N82 bezel (new fixture)flowchart--- 1029_B2B4 machine estimation_B250+B425_V0 2(with MAG)" xfId="20454"/>
    <cellStyle name="___P62A_Process_Flow(4.3)_N82 bezel (new fixture)flowchart--- 1029_B2B4 machine estimation_B250+B425_V0 2(with MAG) 2" xfId="20455"/>
    <cellStyle name="___P62A_Process_Flow(4.3)_N82 bezel (new fixture)flowchart--- 1029_B2B4 machine estimation_B250+B425_V0 2(with MAG) 2 2" xfId="20456"/>
    <cellStyle name="___P62A_Process_Flow(4.3)_N82 bezel (new fixture)flowchart--- 1029_B2B4 machine estimation_B250+B425_V0 2(with MAG) 3" xfId="20457"/>
    <cellStyle name="___P62A_Process_Flow(4.3)_N82 bezel (new fixture)flowchart--- 1029_B2B4 machine estimation_B250+B425_V0 2(with MAG) 3 2" xfId="20458"/>
    <cellStyle name="___P62A_Process_Flow(4.3)_N82 bezel (new fixture)flowchart--- 1029_B2B4 machine estimation_B250+B425_V0 2(with MAG) 4" xfId="20459"/>
    <cellStyle name="___P62A_Process_Flow(4.3)_N82 bezel (new fixture)flowchart--- 1029_B2B4 machine estimation_B250+B425_V0 2(with MAG) 4 2" xfId="20460"/>
    <cellStyle name="___P62A_Process_Flow(4.3)_N82 bezel (new fixture)flowchart--- 1029_B2B4 machine estimation_B250+B425_V0 2(with MAG) 5" xfId="20461"/>
    <cellStyle name="___P62A_Process_Flow(4.3)_N82 bezel (new fixture)flowchart--- 1029_B2B4 machine estimation_B250+B425_V0 2(with MAG) 5 2" xfId="20462"/>
    <cellStyle name="___P62A_Process_Flow(4.3)_N82 bezel (new fixture)flowchart--- 1029_B2B4 machine estimation_B250+B425_V0 2(with MAG) 6" xfId="20463"/>
    <cellStyle name="___P62A_Process_Flow(4.3)_N82 bezel (new fixture)flowchart--- 1029_B2B4 machine estimation_B250+B425_V0 2(with MAG) 6 2" xfId="20464"/>
    <cellStyle name="___P62A_Process_Flow(4.3)_N82 bezel (new fixture)flowchart--- 1029_B2B4 machine estimation_B250+B425_V0 2(with MAG) 7" xfId="20465"/>
    <cellStyle name="___P62A_Process_Flow(4.3)_N82 bezel (new fixture)flowchart--- 1029_B2B4 machine estimation_B250+B425_V0 2(with MAG) 7 2" xfId="20466"/>
    <cellStyle name="___P62A_Process_Flow(4.3)_N82 bezel (new fixture)flowchart--- 1029_B2B4 machine estimation_B250+B425_V0 2(with MAG) 8" xfId="20467"/>
    <cellStyle name="___P62A_Process_Flow(4.3)_N82 bezel (new fixture)flowchart--- 1029_B2B4 machine estimation_B250+B425_V0 2(with MAG) 8 2" xfId="20468"/>
    <cellStyle name="___P62A_Process_Flow(4.3)_N82 bezel (new fixture)flowchart--- 1029_B2B4 machine estimation_B250+B425_V0 2(with MAG) 9" xfId="20469"/>
    <cellStyle name="___P62A_Process_Flow(4.3)_N82 bezel (new fixture)flowchart--- 1029_B2B4 machine list_0412" xfId="20470"/>
    <cellStyle name="___P62A_Process_Flow(4.3)_N82 bezel (new fixture)flowchart--- 1029_B2B4 machine list_0412 2" xfId="20471"/>
    <cellStyle name="___P62A_Process_Flow(4.3)_N82 bezel (new fixture)flowchart--- 1029_B2B4 machine list_0412 2 2" xfId="20472"/>
    <cellStyle name="___P62A_Process_Flow(4.3)_N82 bezel (new fixture)flowchart--- 1029_B2B4 machine list_0412 3" xfId="20473"/>
    <cellStyle name="___P62A_Process_Flow(4.3)_N82 bezel (new fixture)flowchart--- 1029_B2B4 machine list_0412 3 2" xfId="20474"/>
    <cellStyle name="___P62A_Process_Flow(4.3)_N82 bezel (new fixture)flowchart--- 1029_B2B4 machine list_0412 4" xfId="20475"/>
    <cellStyle name="___P62A_Process_Flow(4.3)_N82 bezel (new fixture)flowchart--- 1029_B2B4 machine list_0412 4 2" xfId="20476"/>
    <cellStyle name="___P62A_Process_Flow(4.3)_N82 bezel (new fixture)flowchart--- 1029_B2B4 machine list_0412 5" xfId="20477"/>
    <cellStyle name="___P62A_Process_Flow(4.3)_N82 bezel (new fixture)flowchart--- 1029_B2B4 machine list_0412 5 2" xfId="20478"/>
    <cellStyle name="___P62A_Process_Flow(4.3)_N82 bezel (new fixture)flowchart--- 1029_B2B4 machine list_0412 6" xfId="20479"/>
    <cellStyle name="___P62A_Process_Flow(4.3)_N82 bezel (new fixture)flowchart--- 1029_B2B4 machine list_0412 6 2" xfId="20480"/>
    <cellStyle name="___P62A_Process_Flow(4.3)_N82 bezel (new fixture)flowchart--- 1029_B2B4 machine list_0412 7" xfId="20481"/>
    <cellStyle name="___P62A_Process_Flow(4.3)_N82 bezel (new fixture)flowchart--- 1029_B2B4 machine list_0412 7 2" xfId="20482"/>
    <cellStyle name="___P62A_Process_Flow(4.3)_N82 bezel (new fixture)flowchart--- 1029_B2B4 machine list_0412 8" xfId="20483"/>
    <cellStyle name="___P62A_Process_Flow(4.3)_N82 bezel (new fixture)flowchart--- 1029_B2B4 machine list_0412 8 2" xfId="20484"/>
    <cellStyle name="___P62A_Process_Flow(4.3)_N82 bezel (new fixture)flowchart--- 1029_B2B4 machine list_0412 9" xfId="20485"/>
    <cellStyle name="___P62A_Process_Flow(4.3)_N82 bezel (new fixture)flowchart--- 1029_N90 N94 machine list_0414V01" xfId="20486"/>
    <cellStyle name="___P62A_Process_Flow(4.3)_N82 bezel (new fixture)flowchart--- 1029_N90 N94 machine list_0414V01 2" xfId="20487"/>
    <cellStyle name="___P62A_Process_Flow(4.3)_N82 bezel (new fixture)flowchart--- 1029_N90 N94 machine list_0414V01 2 2" xfId="20488"/>
    <cellStyle name="___P62A_Process_Flow(4.3)_N82 bezel (new fixture)flowchart--- 1029_N90 N94 machine list_0414V01 3" xfId="20489"/>
    <cellStyle name="___P62A_Process_Flow(4.3)_N82 bezel (new fixture)flowchart--- 1029_N90 N94 machine list_0414V01 3 2" xfId="20490"/>
    <cellStyle name="___P62A_Process_Flow(4.3)_N82 bezel (new fixture)flowchart--- 1029_N90 N94 machine list_0414V01 4" xfId="20491"/>
    <cellStyle name="___P62A_Process_Flow(4.3)_N82 bezel (new fixture)flowchart--- 1029_N90 N94 machine list_0414V01 4 2" xfId="20492"/>
    <cellStyle name="___P62A_Process_Flow(4.3)_N82 bezel (new fixture)flowchart--- 1029_N90 N94 machine list_0414V01 5" xfId="20493"/>
    <cellStyle name="___P62A_Process_Flow(4.3)_N82 bezel (new fixture)flowchart--- 1029_N90 N94 machine list_0414V01 5 2" xfId="20494"/>
    <cellStyle name="___P62A_Process_Flow(4.3)_N82 bezel (new fixture)flowchart--- 1029_N90 N94 machine list_0414V01 6" xfId="20495"/>
    <cellStyle name="___P62A_Process_Flow(4.3)_N82 bezel (new fixture)flowchart--- 1029_N90 N94 machine list_0414V01 6 2" xfId="20496"/>
    <cellStyle name="___P62A_Process_Flow(4.3)_N82 bezel (new fixture)flowchart--- 1029_N90 N94 machine list_0414V01 7" xfId="20497"/>
    <cellStyle name="___P62A_Process_Flow(4.3)_N82 bezel (new fixture)flowchart--- 1029_N90 N94 machine list_0414V01 7 2" xfId="20498"/>
    <cellStyle name="___P62A_Process_Flow(4.3)_N82 bezel (new fixture)flowchart--- 1029_N90 N94 machine list_0414V01 8" xfId="20499"/>
    <cellStyle name="___P62A_Process_Flow(4.3)_N82 bezel (new fixture)flowchart--- 1029_N90 N94 machine list_0414V01 8 2" xfId="20500"/>
    <cellStyle name="___P62A_Process_Flow(4.3)_N82 bezel (new fixture)flowchart--- 1029_N90 N94 machine list_0414V01 9" xfId="20501"/>
    <cellStyle name="___P62A_Process_Flow(4.3)_N82 bezel (new fixture)flowchart--- 1029_N90 N94 machine list_0414V01-Apple" xfId="20502"/>
    <cellStyle name="___P62A_Process_Flow(4.3)_N82 bezel (new fixture)flowchart--- 1029_N90 N94 machine list_0414V01-Apple 2" xfId="20503"/>
    <cellStyle name="___P62A_Process_Flow(4.3)_N82 bezel (new fixture)flowchart--- 1029_N90 N94 machine list_0414V01-Apple 2 2" xfId="20504"/>
    <cellStyle name="___P62A_Process_Flow(4.3)_N82 bezel (new fixture)flowchart--- 1029_N90 N94 machine list_0414V01-Apple 3" xfId="20505"/>
    <cellStyle name="___P62A_Process_Flow(4.3)_N82 bezel (new fixture)flowchart--- 1029_N90 N94 machine list_0414V01-Apple 3 2" xfId="20506"/>
    <cellStyle name="___P62A_Process_Flow(4.3)_N82 bezel (new fixture)flowchart--- 1029_N90 N94 machine list_0414V01-Apple 4" xfId="20507"/>
    <cellStyle name="___P62A_Process_Flow(4.3)_N82 bezel (new fixture)flowchart--- 1029_N90 N94 machine list_0414V01-Apple 4 2" xfId="20508"/>
    <cellStyle name="___P62A_Process_Flow(4.3)_N82 bezel (new fixture)flowchart--- 1029_N90 N94 machine list_0414V01-Apple 5" xfId="20509"/>
    <cellStyle name="___P62A_Process_Flow(4.3)_N82 bezel (new fixture)flowchart--- 1029_N90 N94 machine list_0414V01-Apple 5 2" xfId="20510"/>
    <cellStyle name="___P62A_Process_Flow(4.3)_N82 bezel (new fixture)flowchart--- 1029_N90 N94 machine list_0414V01-Apple 6" xfId="20511"/>
    <cellStyle name="___P62A_Process_Flow(4.3)_N82 bezel (new fixture)flowchart--- 1029_N90 N94 machine list_0414V01-Apple 6 2" xfId="20512"/>
    <cellStyle name="___P62A_Process_Flow(4.3)_N82 bezel (new fixture)flowchart--- 1029_N90 N94 machine list_0414V01-Apple 7" xfId="20513"/>
    <cellStyle name="___P62A_Process_Flow(4.3)_N82 bezel (new fixture)flowchart--- 1029_N90 N94 machine list_0414V01-Apple 7 2" xfId="20514"/>
    <cellStyle name="___P62A_Process_Flow(4.3)_N82 bezel (new fixture)flowchart--- 1029_N90 N94 machine list_0414V01-Apple 8" xfId="20515"/>
    <cellStyle name="___P62A_Process_Flow(4.3)_N82 bezel (new fixture)flowchart--- 1029_N90 N94 machine list_0414V01-Apple 8 2" xfId="20516"/>
    <cellStyle name="___P62A_Process_Flow(4.3)_N82 bezel (new fixture)flowchart--- 1029_N90 N94 machine list_0414V01-Apple 9" xfId="20517"/>
    <cellStyle name="___P62A_Process_Flow(4.3)_N82 bezel (new fixture)flowchart--- 1029_N90 N94 machine list_20110415V02-Apple" xfId="20518"/>
    <cellStyle name="___P62A_Process_Flow(4.3)_N82 bezel (new fixture)flowchart--- 1029_N90 N94 machine list_20110415V02-Apple 2" xfId="20519"/>
    <cellStyle name="___P62A_Process_Flow(4.3)_N82 bezel (new fixture)flowchart--- 1029_N90 N94 machine list_20110415V02-Apple 2 2" xfId="20520"/>
    <cellStyle name="___P62A_Process_Flow(4.3)_N82 bezel (new fixture)flowchart--- 1029_N90 N94 machine list_20110415V02-Apple 3" xfId="20521"/>
    <cellStyle name="___P62A_Process_Flow(4.3)_N82 bezel (new fixture)flowchart--- 1029_N90 N94 machine list_20110415V02-Apple 3 2" xfId="20522"/>
    <cellStyle name="___P62A_Process_Flow(4.3)_N82 bezel (new fixture)flowchart--- 1029_N90 N94 machine list_20110415V02-Apple 4" xfId="20523"/>
    <cellStyle name="___P62A_Process_Flow(4.3)_N82 bezel (new fixture)flowchart--- 1029_N90 N94 machine list_20110415V02-Apple 4 2" xfId="20524"/>
    <cellStyle name="___P62A_Process_Flow(4.3)_N82 bezel (new fixture)flowchart--- 1029_N90 N94 machine list_20110415V02-Apple 5" xfId="20525"/>
    <cellStyle name="___P62A_Process_Flow(4.3)_N82 bezel (new fixture)flowchart--- 1029_N90 N94 machine list_20110415V02-Apple 5 2" xfId="20526"/>
    <cellStyle name="___P62A_Process_Flow(4.3)_N82 bezel (new fixture)flowchart--- 1029_N90 N94 machine list_20110415V02-Apple 6" xfId="20527"/>
    <cellStyle name="___P62A_Process_Flow(4.3)_N82 bezel (new fixture)flowchart--- 1029_N90 N94 machine list_20110415V02-Apple 6 2" xfId="20528"/>
    <cellStyle name="___P62A_Process_Flow(4.3)_N82 bezel (new fixture)flowchart--- 1029_N90 N94 machine list_20110415V02-Apple 7" xfId="20529"/>
    <cellStyle name="___P62A_Process_Flow(4.3)_N82 bezel (new fixture)flowchart--- 1029_N90 N94 machine list_20110415V02-Apple 7 2" xfId="20530"/>
    <cellStyle name="___P62A_Process_Flow(4.3)_N82 bezel (new fixture)flowchart--- 1029_N90 N94 machine list_20110415V02-Apple 8" xfId="20531"/>
    <cellStyle name="___P62A_Process_Flow(4.3)_N82 bezel (new fixture)flowchart--- 1029_N90 N94 machine list_20110415V02-Apple 8 2" xfId="20532"/>
    <cellStyle name="___P62A_Process_Flow(4.3)_N82 bezel (new fixture)flowchart--- 1029_N90 N94 machine list_20110415V02-Apple 9" xfId="20533"/>
    <cellStyle name="___P62A_Process_Flow(4.3)_N82 bezel (new fixture)flowchart--- 1029_N90 N94 machine list_20110415V03-Apple" xfId="20534"/>
    <cellStyle name="___P62A_Process_Flow(4.3)_N82 bezel (new fixture)flowchart--- 1029_N90 N94 machine list_20110415V03-Apple 2" xfId="20535"/>
    <cellStyle name="___P62A_Process_Flow(4.3)_N82 bezel (new fixture)flowchart--- 1029_N90 N94 machine list_20110415V03-Apple 2 2" xfId="20536"/>
    <cellStyle name="___P62A_Process_Flow(4.3)_N82 bezel (new fixture)flowchart--- 1029_N90 N94 machine list_20110415V03-Apple 3" xfId="20537"/>
    <cellStyle name="___P62A_Process_Flow(4.3)_N82 bezel (new fixture)flowchart--- 1029_N90 N94 machine list_20110415V03-Apple 3 2" xfId="20538"/>
    <cellStyle name="___P62A_Process_Flow(4.3)_N82 bezel (new fixture)flowchart--- 1029_N90 N94 machine list_20110415V03-Apple 4" xfId="20539"/>
    <cellStyle name="___P62A_Process_Flow(4.3)_N82 bezel (new fixture)flowchart--- 1029_N90 N94 machine list_20110415V03-Apple 4 2" xfId="20540"/>
    <cellStyle name="___P62A_Process_Flow(4.3)_N82 bezel (new fixture)flowchart--- 1029_N90 N94 machine list_20110415V03-Apple 5" xfId="20541"/>
    <cellStyle name="___P62A_Process_Flow(4.3)_N82 bezel (new fixture)flowchart--- 1029_N90 N94 machine list_20110415V03-Apple 5 2" xfId="20542"/>
    <cellStyle name="___P62A_Process_Flow(4.3)_N82 bezel (new fixture)flowchart--- 1029_N90 N94 machine list_20110415V03-Apple 6" xfId="20543"/>
    <cellStyle name="___P62A_Process_Flow(4.3)_N82 bezel (new fixture)flowchart--- 1029_N90 N94 machine list_20110415V03-Apple 6 2" xfId="20544"/>
    <cellStyle name="___P62A_Process_Flow(4.3)_N82 bezel (new fixture)flowchart--- 1029_N90 N94 machine list_20110415V03-Apple 7" xfId="20545"/>
    <cellStyle name="___P62A_Process_Flow(4.3)_N82 bezel (new fixture)flowchart--- 1029_N90 N94 machine list_20110415V03-Apple 7 2" xfId="20546"/>
    <cellStyle name="___P62A_Process_Flow(4.3)_N82 bezel (new fixture)flowchart--- 1029_N90 N94 machine list_20110415V03-Apple 8" xfId="20547"/>
    <cellStyle name="___P62A_Process_Flow(4.3)_N82 bezel (new fixture)flowchart--- 1029_N90 N94 machine list_20110415V03-Apple 8 2" xfId="20548"/>
    <cellStyle name="___P62A_Process_Flow(4.3)_N82 bezel (new fixture)flowchart--- 1029_N90 N94 machine list_20110415V03-Apple 9" xfId="20549"/>
    <cellStyle name="___P62A_Process_Flow(4.3)_N82 bezel (new fixture)flowchart--- 1120" xfId="20550"/>
    <cellStyle name="___P62A_Process_Flow(4.3)_N82 bezel (new fixture)flowchart--- 1120 2" xfId="20551"/>
    <cellStyle name="___P62A_Process_Flow(4.3)_N82 bezel (new fixture)flowchart--- 1120 2 2" xfId="20552"/>
    <cellStyle name="___P62A_Process_Flow(4.3)_N82 bezel (new fixture)flowchart--- 1120 3" xfId="20553"/>
    <cellStyle name="___P62A_Process_Flow(4.3)_N82 bezel (new fixture)flowchart--- 1120 3 2" xfId="20554"/>
    <cellStyle name="___P62A_Process_Flow(4.3)_N82 bezel (new fixture)flowchart--- 1120 4" xfId="20555"/>
    <cellStyle name="___P62A_Process_Flow(4.3)_N82 bezel (new fixture)flowchart--- 1120 4 2" xfId="20556"/>
    <cellStyle name="___P62A_Process_Flow(4.3)_N82 bezel (new fixture)flowchart--- 1120 5" xfId="20557"/>
    <cellStyle name="___P62A_Process_Flow(4.3)_N82 bezel (new fixture)flowchart--- 1120 5 2" xfId="20558"/>
    <cellStyle name="___P62A_Process_Flow(4.3)_N82 bezel (new fixture)flowchart--- 1120 6" xfId="20559"/>
    <cellStyle name="___P62A_Process_Flow(4.3)_N82 bezel (new fixture)flowchart--- 1120 6 2" xfId="20560"/>
    <cellStyle name="___P62A_Process_Flow(4.3)_N82 bezel (new fixture)flowchart--- 1120 7" xfId="20561"/>
    <cellStyle name="___P62A_Process_Flow(4.3)_N82 bezel (new fixture)flowchart--- 1120 7 2" xfId="20562"/>
    <cellStyle name="___P62A_Process_Flow(4.3)_N82 bezel (new fixture)flowchart--- 1120 8" xfId="20563"/>
    <cellStyle name="___P62A_Process_Flow(4.3)_N82 bezel (new fixture)flowchart--- 1120 8 2" xfId="20564"/>
    <cellStyle name="___P62A_Process_Flow(4.3)_N82 bezel (new fixture)flowchart--- 1120 9" xfId="20565"/>
    <cellStyle name="___P62A_Process_Flow(4.3)_N82 bezel (new fixture)flowchart--- 1120_B2B4 machine estimation_B250+B425_V0 2(with MAG)" xfId="20566"/>
    <cellStyle name="___P62A_Process_Flow(4.3)_N82 bezel (new fixture)flowchart--- 1120_B2B4 machine estimation_B250+B425_V0 2(with MAG) 2" xfId="20567"/>
    <cellStyle name="___P62A_Process_Flow(4.3)_N82 bezel (new fixture)flowchart--- 1120_B2B4 machine estimation_B250+B425_V0 2(with MAG) 2 2" xfId="20568"/>
    <cellStyle name="___P62A_Process_Flow(4.3)_N82 bezel (new fixture)flowchart--- 1120_B2B4 machine estimation_B250+B425_V0 2(with MAG) 3" xfId="20569"/>
    <cellStyle name="___P62A_Process_Flow(4.3)_N82 bezel (new fixture)flowchart--- 1120_B2B4 machine estimation_B250+B425_V0 2(with MAG) 3 2" xfId="20570"/>
    <cellStyle name="___P62A_Process_Flow(4.3)_N82 bezel (new fixture)flowchart--- 1120_B2B4 machine estimation_B250+B425_V0 2(with MAG) 4" xfId="20571"/>
    <cellStyle name="___P62A_Process_Flow(4.3)_N82 bezel (new fixture)flowchart--- 1120_B2B4 machine estimation_B250+B425_V0 2(with MAG) 4 2" xfId="20572"/>
    <cellStyle name="___P62A_Process_Flow(4.3)_N82 bezel (new fixture)flowchart--- 1120_B2B4 machine estimation_B250+B425_V0 2(with MAG) 5" xfId="20573"/>
    <cellStyle name="___P62A_Process_Flow(4.3)_N82 bezel (new fixture)flowchart--- 1120_B2B4 machine estimation_B250+B425_V0 2(with MAG) 5 2" xfId="20574"/>
    <cellStyle name="___P62A_Process_Flow(4.3)_N82 bezel (new fixture)flowchart--- 1120_B2B4 machine estimation_B250+B425_V0 2(with MAG) 6" xfId="20575"/>
    <cellStyle name="___P62A_Process_Flow(4.3)_N82 bezel (new fixture)flowchart--- 1120_B2B4 machine estimation_B250+B425_V0 2(with MAG) 6 2" xfId="20576"/>
    <cellStyle name="___P62A_Process_Flow(4.3)_N82 bezel (new fixture)flowchart--- 1120_B2B4 machine estimation_B250+B425_V0 2(with MAG) 7" xfId="20577"/>
    <cellStyle name="___P62A_Process_Flow(4.3)_N82 bezel (new fixture)flowchart--- 1120_B2B4 machine estimation_B250+B425_V0 2(with MAG) 7 2" xfId="20578"/>
    <cellStyle name="___P62A_Process_Flow(4.3)_N82 bezel (new fixture)flowchart--- 1120_B2B4 machine estimation_B250+B425_V0 2(with MAG) 8" xfId="20579"/>
    <cellStyle name="___P62A_Process_Flow(4.3)_N82 bezel (new fixture)flowchart--- 1120_B2B4 machine estimation_B250+B425_V0 2(with MAG) 8 2" xfId="20580"/>
    <cellStyle name="___P62A_Process_Flow(4.3)_N82 bezel (new fixture)flowchart--- 1120_B2B4 machine estimation_B250+B425_V0 2(with MAG) 9" xfId="20581"/>
    <cellStyle name="___P62A_Process_Flow(4.3)_N82 bezel (new fixture)flowchart--- 1120_B2B4 machine list_0412" xfId="20582"/>
    <cellStyle name="___P62A_Process_Flow(4.3)_N82 bezel (new fixture)flowchart--- 1120_B2B4 machine list_0412 2" xfId="20583"/>
    <cellStyle name="___P62A_Process_Flow(4.3)_N82 bezel (new fixture)flowchart--- 1120_B2B4 machine list_0412 2 2" xfId="20584"/>
    <cellStyle name="___P62A_Process_Flow(4.3)_N82 bezel (new fixture)flowchart--- 1120_B2B4 machine list_0412 3" xfId="20585"/>
    <cellStyle name="___P62A_Process_Flow(4.3)_N82 bezel (new fixture)flowchart--- 1120_B2B4 machine list_0412 3 2" xfId="20586"/>
    <cellStyle name="___P62A_Process_Flow(4.3)_N82 bezel (new fixture)flowchart--- 1120_B2B4 machine list_0412 4" xfId="20587"/>
    <cellStyle name="___P62A_Process_Flow(4.3)_N82 bezel (new fixture)flowchart--- 1120_B2B4 machine list_0412 4 2" xfId="20588"/>
    <cellStyle name="___P62A_Process_Flow(4.3)_N82 bezel (new fixture)flowchart--- 1120_B2B4 machine list_0412 5" xfId="20589"/>
    <cellStyle name="___P62A_Process_Flow(4.3)_N82 bezel (new fixture)flowchart--- 1120_B2B4 machine list_0412 5 2" xfId="20590"/>
    <cellStyle name="___P62A_Process_Flow(4.3)_N82 bezel (new fixture)flowchart--- 1120_B2B4 machine list_0412 6" xfId="20591"/>
    <cellStyle name="___P62A_Process_Flow(4.3)_N82 bezel (new fixture)flowchart--- 1120_B2B4 machine list_0412 6 2" xfId="20592"/>
    <cellStyle name="___P62A_Process_Flow(4.3)_N82 bezel (new fixture)flowchart--- 1120_B2B4 machine list_0412 7" xfId="20593"/>
    <cellStyle name="___P62A_Process_Flow(4.3)_N82 bezel (new fixture)flowchart--- 1120_B2B4 machine list_0412 7 2" xfId="20594"/>
    <cellStyle name="___P62A_Process_Flow(4.3)_N82 bezel (new fixture)flowchart--- 1120_B2B4 machine list_0412 8" xfId="20595"/>
    <cellStyle name="___P62A_Process_Flow(4.3)_N82 bezel (new fixture)flowchart--- 1120_B2B4 machine list_0412 8 2" xfId="20596"/>
    <cellStyle name="___P62A_Process_Flow(4.3)_N82 bezel (new fixture)flowchart--- 1120_B2B4 machine list_0412 9" xfId="20597"/>
    <cellStyle name="___P62A_Process_Flow(4.3)_N82 bezel (new fixture)flowchart--- 1120_N90 N94 machine list_0414V01" xfId="20598"/>
    <cellStyle name="___P62A_Process_Flow(4.3)_N82 bezel (new fixture)flowchart--- 1120_N90 N94 machine list_0414V01 2" xfId="20599"/>
    <cellStyle name="___P62A_Process_Flow(4.3)_N82 bezel (new fixture)flowchart--- 1120_N90 N94 machine list_0414V01 2 2" xfId="20600"/>
    <cellStyle name="___P62A_Process_Flow(4.3)_N82 bezel (new fixture)flowchart--- 1120_N90 N94 machine list_0414V01 3" xfId="20601"/>
    <cellStyle name="___P62A_Process_Flow(4.3)_N82 bezel (new fixture)flowchart--- 1120_N90 N94 machine list_0414V01 3 2" xfId="20602"/>
    <cellStyle name="___P62A_Process_Flow(4.3)_N82 bezel (new fixture)flowchart--- 1120_N90 N94 machine list_0414V01 4" xfId="20603"/>
    <cellStyle name="___P62A_Process_Flow(4.3)_N82 bezel (new fixture)flowchart--- 1120_N90 N94 machine list_0414V01 4 2" xfId="20604"/>
    <cellStyle name="___P62A_Process_Flow(4.3)_N82 bezel (new fixture)flowchart--- 1120_N90 N94 machine list_0414V01 5" xfId="20605"/>
    <cellStyle name="___P62A_Process_Flow(4.3)_N82 bezel (new fixture)flowchart--- 1120_N90 N94 machine list_0414V01 5 2" xfId="20606"/>
    <cellStyle name="___P62A_Process_Flow(4.3)_N82 bezel (new fixture)flowchart--- 1120_N90 N94 machine list_0414V01 6" xfId="20607"/>
    <cellStyle name="___P62A_Process_Flow(4.3)_N82 bezel (new fixture)flowchart--- 1120_N90 N94 machine list_0414V01 6 2" xfId="20608"/>
    <cellStyle name="___P62A_Process_Flow(4.3)_N82 bezel (new fixture)flowchart--- 1120_N90 N94 machine list_0414V01 7" xfId="20609"/>
    <cellStyle name="___P62A_Process_Flow(4.3)_N82 bezel (new fixture)flowchart--- 1120_N90 N94 machine list_0414V01 7 2" xfId="20610"/>
    <cellStyle name="___P62A_Process_Flow(4.3)_N82 bezel (new fixture)flowchart--- 1120_N90 N94 machine list_0414V01 8" xfId="20611"/>
    <cellStyle name="___P62A_Process_Flow(4.3)_N82 bezel (new fixture)flowchart--- 1120_N90 N94 machine list_0414V01 8 2" xfId="20612"/>
    <cellStyle name="___P62A_Process_Flow(4.3)_N82 bezel (new fixture)flowchart--- 1120_N90 N94 machine list_0414V01 9" xfId="20613"/>
    <cellStyle name="___P62A_Process_Flow(4.3)_N82 bezel (new fixture)flowchart--- 1120_N90 N94 machine list_0414V01-Apple" xfId="20614"/>
    <cellStyle name="___P62A_Process_Flow(4.3)_N82 bezel (new fixture)flowchart--- 1120_N90 N94 machine list_0414V01-Apple 2" xfId="20615"/>
    <cellStyle name="___P62A_Process_Flow(4.3)_N82 bezel (new fixture)flowchart--- 1120_N90 N94 machine list_0414V01-Apple 2 2" xfId="20616"/>
    <cellStyle name="___P62A_Process_Flow(4.3)_N82 bezel (new fixture)flowchart--- 1120_N90 N94 machine list_0414V01-Apple 3" xfId="20617"/>
    <cellStyle name="___P62A_Process_Flow(4.3)_N82 bezel (new fixture)flowchart--- 1120_N90 N94 machine list_0414V01-Apple 3 2" xfId="20618"/>
    <cellStyle name="___P62A_Process_Flow(4.3)_N82 bezel (new fixture)flowchart--- 1120_N90 N94 machine list_0414V01-Apple 4" xfId="20619"/>
    <cellStyle name="___P62A_Process_Flow(4.3)_N82 bezel (new fixture)flowchart--- 1120_N90 N94 machine list_0414V01-Apple 4 2" xfId="20620"/>
    <cellStyle name="___P62A_Process_Flow(4.3)_N82 bezel (new fixture)flowchart--- 1120_N90 N94 machine list_0414V01-Apple 5" xfId="20621"/>
    <cellStyle name="___P62A_Process_Flow(4.3)_N82 bezel (new fixture)flowchart--- 1120_N90 N94 machine list_0414V01-Apple 5 2" xfId="20622"/>
    <cellStyle name="___P62A_Process_Flow(4.3)_N82 bezel (new fixture)flowchart--- 1120_N90 N94 machine list_0414V01-Apple 6" xfId="20623"/>
    <cellStyle name="___P62A_Process_Flow(4.3)_N82 bezel (new fixture)flowchart--- 1120_N90 N94 machine list_0414V01-Apple 6 2" xfId="20624"/>
    <cellStyle name="___P62A_Process_Flow(4.3)_N82 bezel (new fixture)flowchart--- 1120_N90 N94 machine list_0414V01-Apple 7" xfId="20625"/>
    <cellStyle name="___P62A_Process_Flow(4.3)_N82 bezel (new fixture)flowchart--- 1120_N90 N94 machine list_0414V01-Apple 7 2" xfId="20626"/>
    <cellStyle name="___P62A_Process_Flow(4.3)_N82 bezel (new fixture)flowchart--- 1120_N90 N94 machine list_0414V01-Apple 8" xfId="20627"/>
    <cellStyle name="___P62A_Process_Flow(4.3)_N82 bezel (new fixture)flowchart--- 1120_N90 N94 machine list_0414V01-Apple 8 2" xfId="20628"/>
    <cellStyle name="___P62A_Process_Flow(4.3)_N82 bezel (new fixture)flowchart--- 1120_N90 N94 machine list_0414V01-Apple 9" xfId="20629"/>
    <cellStyle name="___P62A_Process_Flow(4.3)_N82 bezel (new fixture)flowchart--- 1120_N90 N94 machine list_20110415V02-Apple" xfId="20630"/>
    <cellStyle name="___P62A_Process_Flow(4.3)_N82 bezel (new fixture)flowchart--- 1120_N90 N94 machine list_20110415V02-Apple 2" xfId="20631"/>
    <cellStyle name="___P62A_Process_Flow(4.3)_N82 bezel (new fixture)flowchart--- 1120_N90 N94 machine list_20110415V02-Apple 2 2" xfId="20632"/>
    <cellStyle name="___P62A_Process_Flow(4.3)_N82 bezel (new fixture)flowchart--- 1120_N90 N94 machine list_20110415V02-Apple 3" xfId="20633"/>
    <cellStyle name="___P62A_Process_Flow(4.3)_N82 bezel (new fixture)flowchart--- 1120_N90 N94 machine list_20110415V02-Apple 3 2" xfId="20634"/>
    <cellStyle name="___P62A_Process_Flow(4.3)_N82 bezel (new fixture)flowchart--- 1120_N90 N94 machine list_20110415V02-Apple 4" xfId="20635"/>
    <cellStyle name="___P62A_Process_Flow(4.3)_N82 bezel (new fixture)flowchart--- 1120_N90 N94 machine list_20110415V02-Apple 4 2" xfId="20636"/>
    <cellStyle name="___P62A_Process_Flow(4.3)_N82 bezel (new fixture)flowchart--- 1120_N90 N94 machine list_20110415V02-Apple 5" xfId="20637"/>
    <cellStyle name="___P62A_Process_Flow(4.3)_N82 bezel (new fixture)flowchart--- 1120_N90 N94 machine list_20110415V02-Apple 5 2" xfId="20638"/>
    <cellStyle name="___P62A_Process_Flow(4.3)_N82 bezel (new fixture)flowchart--- 1120_N90 N94 machine list_20110415V02-Apple 6" xfId="20639"/>
    <cellStyle name="___P62A_Process_Flow(4.3)_N82 bezel (new fixture)flowchart--- 1120_N90 N94 machine list_20110415V02-Apple 6 2" xfId="20640"/>
    <cellStyle name="___P62A_Process_Flow(4.3)_N82 bezel (new fixture)flowchart--- 1120_N90 N94 machine list_20110415V02-Apple 7" xfId="20641"/>
    <cellStyle name="___P62A_Process_Flow(4.3)_N82 bezel (new fixture)flowchart--- 1120_N90 N94 machine list_20110415V02-Apple 7 2" xfId="20642"/>
    <cellStyle name="___P62A_Process_Flow(4.3)_N82 bezel (new fixture)flowchart--- 1120_N90 N94 machine list_20110415V02-Apple 8" xfId="20643"/>
    <cellStyle name="___P62A_Process_Flow(4.3)_N82 bezel (new fixture)flowchart--- 1120_N90 N94 machine list_20110415V02-Apple 8 2" xfId="20644"/>
    <cellStyle name="___P62A_Process_Flow(4.3)_N82 bezel (new fixture)flowchart--- 1120_N90 N94 machine list_20110415V02-Apple 9" xfId="20645"/>
    <cellStyle name="___P62A_Process_Flow(4.3)_N82 bezel (new fixture)flowchart--- 1120_N90 N94 machine list_20110415V03-Apple" xfId="20646"/>
    <cellStyle name="___P62A_Process_Flow(4.3)_N82 bezel (new fixture)flowchart--- 1120_N90 N94 machine list_20110415V03-Apple 2" xfId="20647"/>
    <cellStyle name="___P62A_Process_Flow(4.3)_N82 bezel (new fixture)flowchart--- 1120_N90 N94 machine list_20110415V03-Apple 2 2" xfId="20648"/>
    <cellStyle name="___P62A_Process_Flow(4.3)_N82 bezel (new fixture)flowchart--- 1120_N90 N94 machine list_20110415V03-Apple 3" xfId="20649"/>
    <cellStyle name="___P62A_Process_Flow(4.3)_N82 bezel (new fixture)flowchart--- 1120_N90 N94 machine list_20110415V03-Apple 3 2" xfId="20650"/>
    <cellStyle name="___P62A_Process_Flow(4.3)_N82 bezel (new fixture)flowchart--- 1120_N90 N94 machine list_20110415V03-Apple 4" xfId="20651"/>
    <cellStyle name="___P62A_Process_Flow(4.3)_N82 bezel (new fixture)flowchart--- 1120_N90 N94 machine list_20110415V03-Apple 4 2" xfId="20652"/>
    <cellStyle name="___P62A_Process_Flow(4.3)_N82 bezel (new fixture)flowchart--- 1120_N90 N94 machine list_20110415V03-Apple 5" xfId="20653"/>
    <cellStyle name="___P62A_Process_Flow(4.3)_N82 bezel (new fixture)flowchart--- 1120_N90 N94 machine list_20110415V03-Apple 5 2" xfId="20654"/>
    <cellStyle name="___P62A_Process_Flow(4.3)_N82 bezel (new fixture)flowchart--- 1120_N90 N94 machine list_20110415V03-Apple 6" xfId="20655"/>
    <cellStyle name="___P62A_Process_Flow(4.3)_N82 bezel (new fixture)flowchart--- 1120_N90 N94 machine list_20110415V03-Apple 6 2" xfId="20656"/>
    <cellStyle name="___P62A_Process_Flow(4.3)_N82 bezel (new fixture)flowchart--- 1120_N90 N94 machine list_20110415V03-Apple 7" xfId="20657"/>
    <cellStyle name="___P62A_Process_Flow(4.3)_N82 bezel (new fixture)flowchart--- 1120_N90 N94 machine list_20110415V03-Apple 7 2" xfId="20658"/>
    <cellStyle name="___P62A_Process_Flow(4.3)_N82 bezel (new fixture)flowchart--- 1120_N90 N94 machine list_20110415V03-Apple 8" xfId="20659"/>
    <cellStyle name="___P62A_Process_Flow(4.3)_N82 bezel (new fixture)flowchart--- 1120_N90 N94 machine list_20110415V03-Apple 8 2" xfId="20660"/>
    <cellStyle name="___P62A_Process_Flow(4.3)_N82 bezel (new fixture)flowchart--- 1120_N90 N94 machine list_20110415V03-Apple 9" xfId="20661"/>
    <cellStyle name="___P62A_Process_Flow(4.3)_N82 bezel flowchart--- 1210" xfId="20662"/>
    <cellStyle name="___P62A_Process_Flow(4.3)_N82 bezel flowchart--- 1210 2" xfId="20663"/>
    <cellStyle name="___P62A_Process_Flow(4.3)_N82 bezel flowchart--- 1210 2 2" xfId="20664"/>
    <cellStyle name="___P62A_Process_Flow(4.3)_N82 bezel flowchart--- 1210 3" xfId="20665"/>
    <cellStyle name="___P62A_Process_Flow(4.3)_N82 bezel flowchart--- 1210 3 2" xfId="20666"/>
    <cellStyle name="___P62A_Process_Flow(4.3)_N82 bezel flowchart--- 1210 4" xfId="20667"/>
    <cellStyle name="___P62A_Process_Flow(4.3)_N82 bezel flowchart--- 1210 4 2" xfId="20668"/>
    <cellStyle name="___P62A_Process_Flow(4.3)_N82 bezel flowchart--- 1210 5" xfId="20669"/>
    <cellStyle name="___P62A_Process_Flow(4.3)_N82 bezel flowchart--- 1210 5 2" xfId="20670"/>
    <cellStyle name="___P62A_Process_Flow(4.3)_N82 bezel flowchart--- 1210 6" xfId="20671"/>
    <cellStyle name="___P62A_Process_Flow(4.3)_N82 bezel flowchart--- 1210 6 2" xfId="20672"/>
    <cellStyle name="___P62A_Process_Flow(4.3)_N82 bezel flowchart--- 1210 7" xfId="20673"/>
    <cellStyle name="___P62A_Process_Flow(4.3)_N82 bezel flowchart--- 1210 7 2" xfId="20674"/>
    <cellStyle name="___P62A_Process_Flow(4.3)_N82 bezel flowchart--- 1210 8" xfId="20675"/>
    <cellStyle name="___P62A_Process_Flow(4.3)_N82 bezel flowchart--- 1210 8 2" xfId="20676"/>
    <cellStyle name="___P62A_Process_Flow(4.3)_N82 bezel flowchart--- 1210 9" xfId="20677"/>
    <cellStyle name="___P62A_Process_Flow(4.3)_N82 bezel flowchart--- 1210_B2B4 machine estimation_B250+B425_V0 2(with MAG)" xfId="20678"/>
    <cellStyle name="___P62A_Process_Flow(4.3)_N82 bezel flowchart--- 1210_B2B4 machine estimation_B250+B425_V0 2(with MAG) 2" xfId="20679"/>
    <cellStyle name="___P62A_Process_Flow(4.3)_N82 bezel flowchart--- 1210_B2B4 machine estimation_B250+B425_V0 2(with MAG) 2 2" xfId="20680"/>
    <cellStyle name="___P62A_Process_Flow(4.3)_N82 bezel flowchart--- 1210_B2B4 machine estimation_B250+B425_V0 2(with MAG) 3" xfId="20681"/>
    <cellStyle name="___P62A_Process_Flow(4.3)_N82 bezel flowchart--- 1210_B2B4 machine estimation_B250+B425_V0 2(with MAG) 3 2" xfId="20682"/>
    <cellStyle name="___P62A_Process_Flow(4.3)_N82 bezel flowchart--- 1210_B2B4 machine estimation_B250+B425_V0 2(with MAG) 4" xfId="20683"/>
    <cellStyle name="___P62A_Process_Flow(4.3)_N82 bezel flowchart--- 1210_B2B4 machine estimation_B250+B425_V0 2(with MAG) 4 2" xfId="20684"/>
    <cellStyle name="___P62A_Process_Flow(4.3)_N82 bezel flowchart--- 1210_B2B4 machine estimation_B250+B425_V0 2(with MAG) 5" xfId="20685"/>
    <cellStyle name="___P62A_Process_Flow(4.3)_N82 bezel flowchart--- 1210_B2B4 machine estimation_B250+B425_V0 2(with MAG) 5 2" xfId="20686"/>
    <cellStyle name="___P62A_Process_Flow(4.3)_N82 bezel flowchart--- 1210_B2B4 machine estimation_B250+B425_V0 2(with MAG) 6" xfId="20687"/>
    <cellStyle name="___P62A_Process_Flow(4.3)_N82 bezel flowchart--- 1210_B2B4 machine estimation_B250+B425_V0 2(with MAG) 6 2" xfId="20688"/>
    <cellStyle name="___P62A_Process_Flow(4.3)_N82 bezel flowchart--- 1210_B2B4 machine estimation_B250+B425_V0 2(with MAG) 7" xfId="20689"/>
    <cellStyle name="___P62A_Process_Flow(4.3)_N82 bezel flowchart--- 1210_B2B4 machine estimation_B250+B425_V0 2(with MAG) 7 2" xfId="20690"/>
    <cellStyle name="___P62A_Process_Flow(4.3)_N82 bezel flowchart--- 1210_B2B4 machine estimation_B250+B425_V0 2(with MAG) 8" xfId="20691"/>
    <cellStyle name="___P62A_Process_Flow(4.3)_N82 bezel flowchart--- 1210_B2B4 machine estimation_B250+B425_V0 2(with MAG) 8 2" xfId="20692"/>
    <cellStyle name="___P62A_Process_Flow(4.3)_N82 bezel flowchart--- 1210_B2B4 machine estimation_B250+B425_V0 2(with MAG) 9" xfId="20693"/>
    <cellStyle name="___P62A_Process_Flow(4.3)_N82 bezel flowchart--- 1210_B2B4 machine list_0412" xfId="20694"/>
    <cellStyle name="___P62A_Process_Flow(4.3)_N82 bezel flowchart--- 1210_B2B4 machine list_0412 2" xfId="20695"/>
    <cellStyle name="___P62A_Process_Flow(4.3)_N82 bezel flowchart--- 1210_B2B4 machine list_0412 2 2" xfId="20696"/>
    <cellStyle name="___P62A_Process_Flow(4.3)_N82 bezel flowchart--- 1210_B2B4 machine list_0412 3" xfId="20697"/>
    <cellStyle name="___P62A_Process_Flow(4.3)_N82 bezel flowchart--- 1210_B2B4 machine list_0412 3 2" xfId="20698"/>
    <cellStyle name="___P62A_Process_Flow(4.3)_N82 bezel flowchart--- 1210_B2B4 machine list_0412 4" xfId="20699"/>
    <cellStyle name="___P62A_Process_Flow(4.3)_N82 bezel flowchart--- 1210_B2B4 machine list_0412 4 2" xfId="20700"/>
    <cellStyle name="___P62A_Process_Flow(4.3)_N82 bezel flowchart--- 1210_B2B4 machine list_0412 5" xfId="20701"/>
    <cellStyle name="___P62A_Process_Flow(4.3)_N82 bezel flowchart--- 1210_B2B4 machine list_0412 5 2" xfId="20702"/>
    <cellStyle name="___P62A_Process_Flow(4.3)_N82 bezel flowchart--- 1210_B2B4 machine list_0412 6" xfId="20703"/>
    <cellStyle name="___P62A_Process_Flow(4.3)_N82 bezel flowchart--- 1210_B2B4 machine list_0412 6 2" xfId="20704"/>
    <cellStyle name="___P62A_Process_Flow(4.3)_N82 bezel flowchart--- 1210_B2B4 machine list_0412 7" xfId="20705"/>
    <cellStyle name="___P62A_Process_Flow(4.3)_N82 bezel flowchart--- 1210_B2B4 machine list_0412 7 2" xfId="20706"/>
    <cellStyle name="___P62A_Process_Flow(4.3)_N82 bezel flowchart--- 1210_B2B4 machine list_0412 8" xfId="20707"/>
    <cellStyle name="___P62A_Process_Flow(4.3)_N82 bezel flowchart--- 1210_B2B4 machine list_0412 8 2" xfId="20708"/>
    <cellStyle name="___P62A_Process_Flow(4.3)_N82 bezel flowchart--- 1210_B2B4 machine list_0412 9" xfId="20709"/>
    <cellStyle name="___P62A_Process_Flow(4.3)_N82 bezel flowchart--- 1210_N90 N94 machine list_0414V01" xfId="20710"/>
    <cellStyle name="___P62A_Process_Flow(4.3)_N82 bezel flowchart--- 1210_N90 N94 machine list_0414V01 2" xfId="20711"/>
    <cellStyle name="___P62A_Process_Flow(4.3)_N82 bezel flowchart--- 1210_N90 N94 machine list_0414V01 2 2" xfId="20712"/>
    <cellStyle name="___P62A_Process_Flow(4.3)_N82 bezel flowchart--- 1210_N90 N94 machine list_0414V01 3" xfId="20713"/>
    <cellStyle name="___P62A_Process_Flow(4.3)_N82 bezel flowchart--- 1210_N90 N94 machine list_0414V01 3 2" xfId="20714"/>
    <cellStyle name="___P62A_Process_Flow(4.3)_N82 bezel flowchart--- 1210_N90 N94 machine list_0414V01 4" xfId="20715"/>
    <cellStyle name="___P62A_Process_Flow(4.3)_N82 bezel flowchart--- 1210_N90 N94 machine list_0414V01 4 2" xfId="20716"/>
    <cellStyle name="___P62A_Process_Flow(4.3)_N82 bezel flowchart--- 1210_N90 N94 machine list_0414V01 5" xfId="20717"/>
    <cellStyle name="___P62A_Process_Flow(4.3)_N82 bezel flowchart--- 1210_N90 N94 machine list_0414V01 5 2" xfId="20718"/>
    <cellStyle name="___P62A_Process_Flow(4.3)_N82 bezel flowchart--- 1210_N90 N94 machine list_0414V01 6" xfId="20719"/>
    <cellStyle name="___P62A_Process_Flow(4.3)_N82 bezel flowchart--- 1210_N90 N94 machine list_0414V01 6 2" xfId="20720"/>
    <cellStyle name="___P62A_Process_Flow(4.3)_N82 bezel flowchart--- 1210_N90 N94 machine list_0414V01 7" xfId="20721"/>
    <cellStyle name="___P62A_Process_Flow(4.3)_N82 bezel flowchart--- 1210_N90 N94 machine list_0414V01 7 2" xfId="20722"/>
    <cellStyle name="___P62A_Process_Flow(4.3)_N82 bezel flowchart--- 1210_N90 N94 machine list_0414V01 8" xfId="20723"/>
    <cellStyle name="___P62A_Process_Flow(4.3)_N82 bezel flowchart--- 1210_N90 N94 machine list_0414V01 8 2" xfId="20724"/>
    <cellStyle name="___P62A_Process_Flow(4.3)_N82 bezel flowchart--- 1210_N90 N94 machine list_0414V01 9" xfId="20725"/>
    <cellStyle name="___P62A_Process_Flow(4.3)_N82 bezel flowchart--- 1210_N90 N94 machine list_0414V01-Apple" xfId="20726"/>
    <cellStyle name="___P62A_Process_Flow(4.3)_N82 bezel flowchart--- 1210_N90 N94 machine list_0414V01-Apple 2" xfId="20727"/>
    <cellStyle name="___P62A_Process_Flow(4.3)_N82 bezel flowchart--- 1210_N90 N94 machine list_0414V01-Apple 2 2" xfId="20728"/>
    <cellStyle name="___P62A_Process_Flow(4.3)_N82 bezel flowchart--- 1210_N90 N94 machine list_0414V01-Apple 3" xfId="20729"/>
    <cellStyle name="___P62A_Process_Flow(4.3)_N82 bezel flowchart--- 1210_N90 N94 machine list_0414V01-Apple 3 2" xfId="20730"/>
    <cellStyle name="___P62A_Process_Flow(4.3)_N82 bezel flowchart--- 1210_N90 N94 machine list_0414V01-Apple 4" xfId="20731"/>
    <cellStyle name="___P62A_Process_Flow(4.3)_N82 bezel flowchart--- 1210_N90 N94 machine list_0414V01-Apple 4 2" xfId="20732"/>
    <cellStyle name="___P62A_Process_Flow(4.3)_N82 bezel flowchart--- 1210_N90 N94 machine list_0414V01-Apple 5" xfId="20733"/>
    <cellStyle name="___P62A_Process_Flow(4.3)_N82 bezel flowchart--- 1210_N90 N94 machine list_0414V01-Apple 5 2" xfId="20734"/>
    <cellStyle name="___P62A_Process_Flow(4.3)_N82 bezel flowchart--- 1210_N90 N94 machine list_0414V01-Apple 6" xfId="20735"/>
    <cellStyle name="___P62A_Process_Flow(4.3)_N82 bezel flowchart--- 1210_N90 N94 machine list_0414V01-Apple 6 2" xfId="20736"/>
    <cellStyle name="___P62A_Process_Flow(4.3)_N82 bezel flowchart--- 1210_N90 N94 machine list_0414V01-Apple 7" xfId="20737"/>
    <cellStyle name="___P62A_Process_Flow(4.3)_N82 bezel flowchart--- 1210_N90 N94 machine list_0414V01-Apple 7 2" xfId="20738"/>
    <cellStyle name="___P62A_Process_Flow(4.3)_N82 bezel flowchart--- 1210_N90 N94 machine list_0414V01-Apple 8" xfId="20739"/>
    <cellStyle name="___P62A_Process_Flow(4.3)_N82 bezel flowchart--- 1210_N90 N94 machine list_0414V01-Apple 8 2" xfId="20740"/>
    <cellStyle name="___P62A_Process_Flow(4.3)_N82 bezel flowchart--- 1210_N90 N94 machine list_0414V01-Apple 9" xfId="20741"/>
    <cellStyle name="___P62A_Process_Flow(4.3)_N82 bezel flowchart--- 1210_N90 N94 machine list_20110415V02-Apple" xfId="20742"/>
    <cellStyle name="___P62A_Process_Flow(4.3)_N82 bezel flowchart--- 1210_N90 N94 machine list_20110415V02-Apple 2" xfId="20743"/>
    <cellStyle name="___P62A_Process_Flow(4.3)_N82 bezel flowchart--- 1210_N90 N94 machine list_20110415V02-Apple 2 2" xfId="20744"/>
    <cellStyle name="___P62A_Process_Flow(4.3)_N82 bezel flowchart--- 1210_N90 N94 machine list_20110415V02-Apple 3" xfId="20745"/>
    <cellStyle name="___P62A_Process_Flow(4.3)_N82 bezel flowchart--- 1210_N90 N94 machine list_20110415V02-Apple 3 2" xfId="20746"/>
    <cellStyle name="___P62A_Process_Flow(4.3)_N82 bezel flowchart--- 1210_N90 N94 machine list_20110415V02-Apple 4" xfId="20747"/>
    <cellStyle name="___P62A_Process_Flow(4.3)_N82 bezel flowchart--- 1210_N90 N94 machine list_20110415V02-Apple 4 2" xfId="20748"/>
    <cellStyle name="___P62A_Process_Flow(4.3)_N82 bezel flowchart--- 1210_N90 N94 machine list_20110415V02-Apple 5" xfId="20749"/>
    <cellStyle name="___P62A_Process_Flow(4.3)_N82 bezel flowchart--- 1210_N90 N94 machine list_20110415V02-Apple 5 2" xfId="20750"/>
    <cellStyle name="___P62A_Process_Flow(4.3)_N82 bezel flowchart--- 1210_N90 N94 machine list_20110415V02-Apple 6" xfId="20751"/>
    <cellStyle name="___P62A_Process_Flow(4.3)_N82 bezel flowchart--- 1210_N90 N94 machine list_20110415V02-Apple 6 2" xfId="20752"/>
    <cellStyle name="___P62A_Process_Flow(4.3)_N82 bezel flowchart--- 1210_N90 N94 machine list_20110415V02-Apple 7" xfId="20753"/>
    <cellStyle name="___P62A_Process_Flow(4.3)_N82 bezel flowchart--- 1210_N90 N94 machine list_20110415V02-Apple 7 2" xfId="20754"/>
    <cellStyle name="___P62A_Process_Flow(4.3)_N82 bezel flowchart--- 1210_N90 N94 machine list_20110415V02-Apple 8" xfId="20755"/>
    <cellStyle name="___P62A_Process_Flow(4.3)_N82 bezel flowchart--- 1210_N90 N94 machine list_20110415V02-Apple 8 2" xfId="20756"/>
    <cellStyle name="___P62A_Process_Flow(4.3)_N82 bezel flowchart--- 1210_N90 N94 machine list_20110415V02-Apple 9" xfId="20757"/>
    <cellStyle name="___P62A_Process_Flow(4.3)_N82 bezel flowchart--- 1210_N90 N94 machine list_20110415V03-Apple" xfId="20758"/>
    <cellStyle name="___P62A_Process_Flow(4.3)_N82 bezel flowchart--- 1210_N90 N94 machine list_20110415V03-Apple 2" xfId="20759"/>
    <cellStyle name="___P62A_Process_Flow(4.3)_N82 bezel flowchart--- 1210_N90 N94 machine list_20110415V03-Apple 2 2" xfId="20760"/>
    <cellStyle name="___P62A_Process_Flow(4.3)_N82 bezel flowchart--- 1210_N90 N94 machine list_20110415V03-Apple 3" xfId="20761"/>
    <cellStyle name="___P62A_Process_Flow(4.3)_N82 bezel flowchart--- 1210_N90 N94 machine list_20110415V03-Apple 3 2" xfId="20762"/>
    <cellStyle name="___P62A_Process_Flow(4.3)_N82 bezel flowchart--- 1210_N90 N94 machine list_20110415V03-Apple 4" xfId="20763"/>
    <cellStyle name="___P62A_Process_Flow(4.3)_N82 bezel flowchart--- 1210_N90 N94 machine list_20110415V03-Apple 4 2" xfId="20764"/>
    <cellStyle name="___P62A_Process_Flow(4.3)_N82 bezel flowchart--- 1210_N90 N94 machine list_20110415V03-Apple 5" xfId="20765"/>
    <cellStyle name="___P62A_Process_Flow(4.3)_N82 bezel flowchart--- 1210_N90 N94 machine list_20110415V03-Apple 5 2" xfId="20766"/>
    <cellStyle name="___P62A_Process_Flow(4.3)_N82 bezel flowchart--- 1210_N90 N94 machine list_20110415V03-Apple 6" xfId="20767"/>
    <cellStyle name="___P62A_Process_Flow(4.3)_N82 bezel flowchart--- 1210_N90 N94 machine list_20110415V03-Apple 6 2" xfId="20768"/>
    <cellStyle name="___P62A_Process_Flow(4.3)_N82 bezel flowchart--- 1210_N90 N94 machine list_20110415V03-Apple 7" xfId="20769"/>
    <cellStyle name="___P62A_Process_Flow(4.3)_N82 bezel flowchart--- 1210_N90 N94 machine list_20110415V03-Apple 7 2" xfId="20770"/>
    <cellStyle name="___P62A_Process_Flow(4.3)_N82 bezel flowchart--- 1210_N90 N94 machine list_20110415V03-Apple 8" xfId="20771"/>
    <cellStyle name="___P62A_Process_Flow(4.3)_N82 bezel flowchart--- 1210_N90 N94 machine list_20110415V03-Apple 8 2" xfId="20772"/>
    <cellStyle name="___P62A_Process_Flow(4.3)_N82 bezel flowchart--- 1210_N90 N94 machine list_20110415V03-Apple 9" xfId="20773"/>
    <cellStyle name="___P62A_Process_Flow(4.3)_N82 Bezel Flowchart_(forEVT1)_r00-071029(1)" xfId="20774"/>
    <cellStyle name="___P62A_Process_Flow(4.3)_N82 Bezel Flowchart_(forEVT1)_r00-071029(1) 2" xfId="20775"/>
    <cellStyle name="___P62A_Process_Flow(4.3)_N82 Bezel Flowchart_(forEVT1)_r00-071029(1) 2 2" xfId="20776"/>
    <cellStyle name="___P62A_Process_Flow(4.3)_N82 Bezel Flowchart_(forEVT1)_r00-071029(1) 3" xfId="20777"/>
    <cellStyle name="___P62A_Process_Flow(4.3)_N82 Bezel Flowchart_(forEVT1)_r00-071029(1) 3 2" xfId="20778"/>
    <cellStyle name="___P62A_Process_Flow(4.3)_N82 Bezel Flowchart_(forEVT1)_r00-071029(1) 4" xfId="20779"/>
    <cellStyle name="___P62A_Process_Flow(4.3)_N82 Bezel Flowchart_(forEVT1)_r00-071029(1) 4 2" xfId="20780"/>
    <cellStyle name="___P62A_Process_Flow(4.3)_N82 Bezel Flowchart_(forEVT1)_r00-071029(1) 5" xfId="20781"/>
    <cellStyle name="___P62A_Process_Flow(4.3)_N82 Bezel Flowchart_(forEVT1)_r00-071029(1) 5 2" xfId="20782"/>
    <cellStyle name="___P62A_Process_Flow(4.3)_N82 Bezel Flowchart_(forEVT1)_r00-071029(1) 6" xfId="20783"/>
    <cellStyle name="___P62A_Process_Flow(4.3)_N82 Bezel Flowchart_(forEVT1)_r00-071029(1) 6 2" xfId="20784"/>
    <cellStyle name="___P62A_Process_Flow(4.3)_N82 Bezel Flowchart_(forEVT1)_r00-071029(1) 7" xfId="20785"/>
    <cellStyle name="___P62A_Process_Flow(4.3)_N82 Bezel Flowchart_(forEVT1)_r00-071029(1) 7 2" xfId="20786"/>
    <cellStyle name="___P62A_Process_Flow(4.3)_N82 Bezel Flowchart_(forEVT1)_r00-071029(1) 8" xfId="20787"/>
    <cellStyle name="___P62A_Process_Flow(4.3)_N82 Bezel Flowchart_(forEVT1)_r00-071029(1) 8 2" xfId="20788"/>
    <cellStyle name="___P62A_Process_Flow(4.3)_N82 Bezel Flowchart_(forEVT1)_r00-071029(1) 9" xfId="20789"/>
    <cellStyle name="___P62A_Process_Flow(4.3)_N82 Bezel Flowchart_(forEVT1)_r00-071029(1)_B2B4 machine estimation_B250+B425_V0 2(with MAG)" xfId="20790"/>
    <cellStyle name="___P62A_Process_Flow(4.3)_N82 Bezel Flowchart_(forEVT1)_r00-071029(1)_B2B4 machine estimation_B250+B425_V0 2(with MAG) 2" xfId="20791"/>
    <cellStyle name="___P62A_Process_Flow(4.3)_N82 Bezel Flowchart_(forEVT1)_r00-071029(1)_B2B4 machine estimation_B250+B425_V0 2(with MAG) 2 2" xfId="20792"/>
    <cellStyle name="___P62A_Process_Flow(4.3)_N82 Bezel Flowchart_(forEVT1)_r00-071029(1)_B2B4 machine estimation_B250+B425_V0 2(with MAG) 3" xfId="20793"/>
    <cellStyle name="___P62A_Process_Flow(4.3)_N82 Bezel Flowchart_(forEVT1)_r00-071029(1)_B2B4 machine estimation_B250+B425_V0 2(with MAG) 3 2" xfId="20794"/>
    <cellStyle name="___P62A_Process_Flow(4.3)_N82 Bezel Flowchart_(forEVT1)_r00-071029(1)_B2B4 machine estimation_B250+B425_V0 2(with MAG) 4" xfId="20795"/>
    <cellStyle name="___P62A_Process_Flow(4.3)_N82 Bezel Flowchart_(forEVT1)_r00-071029(1)_B2B4 machine estimation_B250+B425_V0 2(with MAG) 4 2" xfId="20796"/>
    <cellStyle name="___P62A_Process_Flow(4.3)_N82 Bezel Flowchart_(forEVT1)_r00-071029(1)_B2B4 machine estimation_B250+B425_V0 2(with MAG) 5" xfId="20797"/>
    <cellStyle name="___P62A_Process_Flow(4.3)_N82 Bezel Flowchart_(forEVT1)_r00-071029(1)_B2B4 machine estimation_B250+B425_V0 2(with MAG) 5 2" xfId="20798"/>
    <cellStyle name="___P62A_Process_Flow(4.3)_N82 Bezel Flowchart_(forEVT1)_r00-071029(1)_B2B4 machine estimation_B250+B425_V0 2(with MAG) 6" xfId="20799"/>
    <cellStyle name="___P62A_Process_Flow(4.3)_N82 Bezel Flowchart_(forEVT1)_r00-071029(1)_B2B4 machine estimation_B250+B425_V0 2(with MAG) 6 2" xfId="20800"/>
    <cellStyle name="___P62A_Process_Flow(4.3)_N82 Bezel Flowchart_(forEVT1)_r00-071029(1)_B2B4 machine estimation_B250+B425_V0 2(with MAG) 7" xfId="20801"/>
    <cellStyle name="___P62A_Process_Flow(4.3)_N82 Bezel Flowchart_(forEVT1)_r00-071029(1)_B2B4 machine estimation_B250+B425_V0 2(with MAG) 7 2" xfId="20802"/>
    <cellStyle name="___P62A_Process_Flow(4.3)_N82 Bezel Flowchart_(forEVT1)_r00-071029(1)_B2B4 machine estimation_B250+B425_V0 2(with MAG) 8" xfId="20803"/>
    <cellStyle name="___P62A_Process_Flow(4.3)_N82 Bezel Flowchart_(forEVT1)_r00-071029(1)_B2B4 machine estimation_B250+B425_V0 2(with MAG) 8 2" xfId="20804"/>
    <cellStyle name="___P62A_Process_Flow(4.3)_N82 Bezel Flowchart_(forEVT1)_r00-071029(1)_B2B4 machine estimation_B250+B425_V0 2(with MAG) 9" xfId="20805"/>
    <cellStyle name="___P62A_Process_Flow(4.3)_N82 Bezel Flowchart_(forEVT1)_r00-071029(1)_B2B4 machine list_0412" xfId="20806"/>
    <cellStyle name="___P62A_Process_Flow(4.3)_N82 Bezel Flowchart_(forEVT1)_r00-071029(1)_B2B4 machine list_0412 2" xfId="20807"/>
    <cellStyle name="___P62A_Process_Flow(4.3)_N82 Bezel Flowchart_(forEVT1)_r00-071029(1)_B2B4 machine list_0412 2 2" xfId="20808"/>
    <cellStyle name="___P62A_Process_Flow(4.3)_N82 Bezel Flowchart_(forEVT1)_r00-071029(1)_B2B4 machine list_0412 3" xfId="20809"/>
    <cellStyle name="___P62A_Process_Flow(4.3)_N82 Bezel Flowchart_(forEVT1)_r00-071029(1)_B2B4 machine list_0412 3 2" xfId="20810"/>
    <cellStyle name="___P62A_Process_Flow(4.3)_N82 Bezel Flowchart_(forEVT1)_r00-071029(1)_B2B4 machine list_0412 4" xfId="20811"/>
    <cellStyle name="___P62A_Process_Flow(4.3)_N82 Bezel Flowchart_(forEVT1)_r00-071029(1)_B2B4 machine list_0412 4 2" xfId="20812"/>
    <cellStyle name="___P62A_Process_Flow(4.3)_N82 Bezel Flowchart_(forEVT1)_r00-071029(1)_B2B4 machine list_0412 5" xfId="20813"/>
    <cellStyle name="___P62A_Process_Flow(4.3)_N82 Bezel Flowchart_(forEVT1)_r00-071029(1)_B2B4 machine list_0412 5 2" xfId="20814"/>
    <cellStyle name="___P62A_Process_Flow(4.3)_N82 Bezel Flowchart_(forEVT1)_r00-071029(1)_B2B4 machine list_0412 6" xfId="20815"/>
    <cellStyle name="___P62A_Process_Flow(4.3)_N82 Bezel Flowchart_(forEVT1)_r00-071029(1)_B2B4 machine list_0412 6 2" xfId="20816"/>
    <cellStyle name="___P62A_Process_Flow(4.3)_N82 Bezel Flowchart_(forEVT1)_r00-071029(1)_B2B4 machine list_0412 7" xfId="20817"/>
    <cellStyle name="___P62A_Process_Flow(4.3)_N82 Bezel Flowchart_(forEVT1)_r00-071029(1)_B2B4 machine list_0412 7 2" xfId="20818"/>
    <cellStyle name="___P62A_Process_Flow(4.3)_N82 Bezel Flowchart_(forEVT1)_r00-071029(1)_B2B4 machine list_0412 8" xfId="20819"/>
    <cellStyle name="___P62A_Process_Flow(4.3)_N82 Bezel Flowchart_(forEVT1)_r00-071029(1)_B2B4 machine list_0412 8 2" xfId="20820"/>
    <cellStyle name="___P62A_Process_Flow(4.3)_N82 Bezel Flowchart_(forEVT1)_r00-071029(1)_B2B4 machine list_0412 9" xfId="20821"/>
    <cellStyle name="___P62A_Process_Flow(4.3)_N82 Bezel Flowchart_(forEVT1)_r00-071029(1)_N90 N94 machine list_0414V01" xfId="20822"/>
    <cellStyle name="___P62A_Process_Flow(4.3)_N82 Bezel Flowchart_(forEVT1)_r00-071029(1)_N90 N94 machine list_0414V01 2" xfId="20823"/>
    <cellStyle name="___P62A_Process_Flow(4.3)_N82 Bezel Flowchart_(forEVT1)_r00-071029(1)_N90 N94 machine list_0414V01 2 2" xfId="20824"/>
    <cellStyle name="___P62A_Process_Flow(4.3)_N82 Bezel Flowchart_(forEVT1)_r00-071029(1)_N90 N94 machine list_0414V01 3" xfId="20825"/>
    <cellStyle name="___P62A_Process_Flow(4.3)_N82 Bezel Flowchart_(forEVT1)_r00-071029(1)_N90 N94 machine list_0414V01 3 2" xfId="20826"/>
    <cellStyle name="___P62A_Process_Flow(4.3)_N82 Bezel Flowchart_(forEVT1)_r00-071029(1)_N90 N94 machine list_0414V01 4" xfId="20827"/>
    <cellStyle name="___P62A_Process_Flow(4.3)_N82 Bezel Flowchart_(forEVT1)_r00-071029(1)_N90 N94 machine list_0414V01 4 2" xfId="20828"/>
    <cellStyle name="___P62A_Process_Flow(4.3)_N82 Bezel Flowchart_(forEVT1)_r00-071029(1)_N90 N94 machine list_0414V01 5" xfId="20829"/>
    <cellStyle name="___P62A_Process_Flow(4.3)_N82 Bezel Flowchart_(forEVT1)_r00-071029(1)_N90 N94 machine list_0414V01 5 2" xfId="20830"/>
    <cellStyle name="___P62A_Process_Flow(4.3)_N82 Bezel Flowchart_(forEVT1)_r00-071029(1)_N90 N94 machine list_0414V01 6" xfId="20831"/>
    <cellStyle name="___P62A_Process_Flow(4.3)_N82 Bezel Flowchart_(forEVT1)_r00-071029(1)_N90 N94 machine list_0414V01 6 2" xfId="20832"/>
    <cellStyle name="___P62A_Process_Flow(4.3)_N82 Bezel Flowchart_(forEVT1)_r00-071029(1)_N90 N94 machine list_0414V01 7" xfId="20833"/>
    <cellStyle name="___P62A_Process_Flow(4.3)_N82 Bezel Flowchart_(forEVT1)_r00-071029(1)_N90 N94 machine list_0414V01 7 2" xfId="20834"/>
    <cellStyle name="___P62A_Process_Flow(4.3)_N82 Bezel Flowchart_(forEVT1)_r00-071029(1)_N90 N94 machine list_0414V01 8" xfId="20835"/>
    <cellStyle name="___P62A_Process_Flow(4.3)_N82 Bezel Flowchart_(forEVT1)_r00-071029(1)_N90 N94 machine list_0414V01 8 2" xfId="20836"/>
    <cellStyle name="___P62A_Process_Flow(4.3)_N82 Bezel Flowchart_(forEVT1)_r00-071029(1)_N90 N94 machine list_0414V01 9" xfId="20837"/>
    <cellStyle name="___P62A_Process_Flow(4.3)_N82 Bezel Flowchart_(forEVT1)_r00-071029(1)_N90 N94 machine list_0414V01-Apple" xfId="20838"/>
    <cellStyle name="___P62A_Process_Flow(4.3)_N82 Bezel Flowchart_(forEVT1)_r00-071029(1)_N90 N94 machine list_0414V01-Apple 2" xfId="20839"/>
    <cellStyle name="___P62A_Process_Flow(4.3)_N82 Bezel Flowchart_(forEVT1)_r00-071029(1)_N90 N94 machine list_0414V01-Apple 2 2" xfId="20840"/>
    <cellStyle name="___P62A_Process_Flow(4.3)_N82 Bezel Flowchart_(forEVT1)_r00-071029(1)_N90 N94 machine list_0414V01-Apple 3" xfId="20841"/>
    <cellStyle name="___P62A_Process_Flow(4.3)_N82 Bezel Flowchart_(forEVT1)_r00-071029(1)_N90 N94 machine list_0414V01-Apple 3 2" xfId="20842"/>
    <cellStyle name="___P62A_Process_Flow(4.3)_N82 Bezel Flowchart_(forEVT1)_r00-071029(1)_N90 N94 machine list_0414V01-Apple 4" xfId="20843"/>
    <cellStyle name="___P62A_Process_Flow(4.3)_N82 Bezel Flowchart_(forEVT1)_r00-071029(1)_N90 N94 machine list_0414V01-Apple 4 2" xfId="20844"/>
    <cellStyle name="___P62A_Process_Flow(4.3)_N82 Bezel Flowchart_(forEVT1)_r00-071029(1)_N90 N94 machine list_0414V01-Apple 5" xfId="20845"/>
    <cellStyle name="___P62A_Process_Flow(4.3)_N82 Bezel Flowchart_(forEVT1)_r00-071029(1)_N90 N94 machine list_0414V01-Apple 5 2" xfId="20846"/>
    <cellStyle name="___P62A_Process_Flow(4.3)_N82 Bezel Flowchart_(forEVT1)_r00-071029(1)_N90 N94 machine list_0414V01-Apple 6" xfId="20847"/>
    <cellStyle name="___P62A_Process_Flow(4.3)_N82 Bezel Flowchart_(forEVT1)_r00-071029(1)_N90 N94 machine list_0414V01-Apple 6 2" xfId="20848"/>
    <cellStyle name="___P62A_Process_Flow(4.3)_N82 Bezel Flowchart_(forEVT1)_r00-071029(1)_N90 N94 machine list_0414V01-Apple 7" xfId="20849"/>
    <cellStyle name="___P62A_Process_Flow(4.3)_N82 Bezel Flowchart_(forEVT1)_r00-071029(1)_N90 N94 machine list_0414V01-Apple 7 2" xfId="20850"/>
    <cellStyle name="___P62A_Process_Flow(4.3)_N82 Bezel Flowchart_(forEVT1)_r00-071029(1)_N90 N94 machine list_0414V01-Apple 8" xfId="20851"/>
    <cellStyle name="___P62A_Process_Flow(4.3)_N82 Bezel Flowchart_(forEVT1)_r00-071029(1)_N90 N94 machine list_0414V01-Apple 8 2" xfId="20852"/>
    <cellStyle name="___P62A_Process_Flow(4.3)_N82 Bezel Flowchart_(forEVT1)_r00-071029(1)_N90 N94 machine list_0414V01-Apple 9" xfId="20853"/>
    <cellStyle name="___P62A_Process_Flow(4.3)_N82 Bezel Flowchart_(forEVT1)_r00-071029(1)_N90 N94 machine list_20110415V02-Apple" xfId="20854"/>
    <cellStyle name="___P62A_Process_Flow(4.3)_N82 Bezel Flowchart_(forEVT1)_r00-071029(1)_N90 N94 machine list_20110415V02-Apple 2" xfId="20855"/>
    <cellStyle name="___P62A_Process_Flow(4.3)_N82 Bezel Flowchart_(forEVT1)_r00-071029(1)_N90 N94 machine list_20110415V02-Apple 2 2" xfId="20856"/>
    <cellStyle name="___P62A_Process_Flow(4.3)_N82 Bezel Flowchart_(forEVT1)_r00-071029(1)_N90 N94 machine list_20110415V02-Apple 3" xfId="20857"/>
    <cellStyle name="___P62A_Process_Flow(4.3)_N82 Bezel Flowchart_(forEVT1)_r00-071029(1)_N90 N94 machine list_20110415V02-Apple 3 2" xfId="20858"/>
    <cellStyle name="___P62A_Process_Flow(4.3)_N82 Bezel Flowchart_(forEVT1)_r00-071029(1)_N90 N94 machine list_20110415V02-Apple 4" xfId="20859"/>
    <cellStyle name="___P62A_Process_Flow(4.3)_N82 Bezel Flowchart_(forEVT1)_r00-071029(1)_N90 N94 machine list_20110415V02-Apple 4 2" xfId="20860"/>
    <cellStyle name="___P62A_Process_Flow(4.3)_N82 Bezel Flowchart_(forEVT1)_r00-071029(1)_N90 N94 machine list_20110415V02-Apple 5" xfId="20861"/>
    <cellStyle name="___P62A_Process_Flow(4.3)_N82 Bezel Flowchart_(forEVT1)_r00-071029(1)_N90 N94 machine list_20110415V02-Apple 5 2" xfId="20862"/>
    <cellStyle name="___P62A_Process_Flow(4.3)_N82 Bezel Flowchart_(forEVT1)_r00-071029(1)_N90 N94 machine list_20110415V02-Apple 6" xfId="20863"/>
    <cellStyle name="___P62A_Process_Flow(4.3)_N82 Bezel Flowchart_(forEVT1)_r00-071029(1)_N90 N94 machine list_20110415V02-Apple 6 2" xfId="20864"/>
    <cellStyle name="___P62A_Process_Flow(4.3)_N82 Bezel Flowchart_(forEVT1)_r00-071029(1)_N90 N94 machine list_20110415V02-Apple 7" xfId="20865"/>
    <cellStyle name="___P62A_Process_Flow(4.3)_N82 Bezel Flowchart_(forEVT1)_r00-071029(1)_N90 N94 machine list_20110415V02-Apple 7 2" xfId="20866"/>
    <cellStyle name="___P62A_Process_Flow(4.3)_N82 Bezel Flowchart_(forEVT1)_r00-071029(1)_N90 N94 machine list_20110415V02-Apple 8" xfId="20867"/>
    <cellStyle name="___P62A_Process_Flow(4.3)_N82 Bezel Flowchart_(forEVT1)_r00-071029(1)_N90 N94 machine list_20110415V02-Apple 8 2" xfId="20868"/>
    <cellStyle name="___P62A_Process_Flow(4.3)_N82 Bezel Flowchart_(forEVT1)_r00-071029(1)_N90 N94 machine list_20110415V02-Apple 9" xfId="20869"/>
    <cellStyle name="___P62A_Process_Flow(4.3)_N82 Bezel Flowchart_(forEVT1)_r00-071029(1)_N90 N94 machine list_20110415V03-Apple" xfId="20870"/>
    <cellStyle name="___P62A_Process_Flow(4.3)_N82 Bezel Flowchart_(forEVT1)_r00-071029(1)_N90 N94 machine list_20110415V03-Apple 2" xfId="20871"/>
    <cellStyle name="___P62A_Process_Flow(4.3)_N82 Bezel Flowchart_(forEVT1)_r00-071029(1)_N90 N94 machine list_20110415V03-Apple 2 2" xfId="20872"/>
    <cellStyle name="___P62A_Process_Flow(4.3)_N82 Bezel Flowchart_(forEVT1)_r00-071029(1)_N90 N94 machine list_20110415V03-Apple 3" xfId="20873"/>
    <cellStyle name="___P62A_Process_Flow(4.3)_N82 Bezel Flowchart_(forEVT1)_r00-071029(1)_N90 N94 machine list_20110415V03-Apple 3 2" xfId="20874"/>
    <cellStyle name="___P62A_Process_Flow(4.3)_N82 Bezel Flowchart_(forEVT1)_r00-071029(1)_N90 N94 machine list_20110415V03-Apple 4" xfId="20875"/>
    <cellStyle name="___P62A_Process_Flow(4.3)_N82 Bezel Flowchart_(forEVT1)_r00-071029(1)_N90 N94 machine list_20110415V03-Apple 4 2" xfId="20876"/>
    <cellStyle name="___P62A_Process_Flow(4.3)_N82 Bezel Flowchart_(forEVT1)_r00-071029(1)_N90 N94 machine list_20110415V03-Apple 5" xfId="20877"/>
    <cellStyle name="___P62A_Process_Flow(4.3)_N82 Bezel Flowchart_(forEVT1)_r00-071029(1)_N90 N94 machine list_20110415V03-Apple 5 2" xfId="20878"/>
    <cellStyle name="___P62A_Process_Flow(4.3)_N82 Bezel Flowchart_(forEVT1)_r00-071029(1)_N90 N94 machine list_20110415V03-Apple 6" xfId="20879"/>
    <cellStyle name="___P62A_Process_Flow(4.3)_N82 Bezel Flowchart_(forEVT1)_r00-071029(1)_N90 N94 machine list_20110415V03-Apple 6 2" xfId="20880"/>
    <cellStyle name="___P62A_Process_Flow(4.3)_N82 Bezel Flowchart_(forEVT1)_r00-071029(1)_N90 N94 machine list_20110415V03-Apple 7" xfId="20881"/>
    <cellStyle name="___P62A_Process_Flow(4.3)_N82 Bezel Flowchart_(forEVT1)_r00-071029(1)_N90 N94 machine list_20110415V03-Apple 7 2" xfId="20882"/>
    <cellStyle name="___P62A_Process_Flow(4.3)_N82 Bezel Flowchart_(forEVT1)_r00-071029(1)_N90 N94 machine list_20110415V03-Apple 8" xfId="20883"/>
    <cellStyle name="___P62A_Process_Flow(4.3)_N82 Bezel Flowchart_(forEVT1)_r00-071029(1)_N90 N94 machine list_20110415V03-Apple 8 2" xfId="20884"/>
    <cellStyle name="___P62A_Process_Flow(4.3)_N82 Bezel Flowchart_(forEVT1)_r00-071029(1)_N90 N94 machine list_20110415V03-Apple 9" xfId="20885"/>
    <cellStyle name="___P62A_Process_Flow(4.3)_N82_Bezel_Flowchart_EVT1_20071203(1)" xfId="20886"/>
    <cellStyle name="___P62A_Process_Flow(4.3)_N82_Bezel_Flowchart_EVT1_20071203(1) 2" xfId="20887"/>
    <cellStyle name="___P62A_Process_Flow(4.3)_N82_Bezel_Flowchart_EVT1_20071203(1) 2 2" xfId="20888"/>
    <cellStyle name="___P62A_Process_Flow(4.3)_N82_Bezel_Flowchart_EVT1_20071203(1) 3" xfId="20889"/>
    <cellStyle name="___P62A_Process_Flow(4.3)_N82_Bezel_Flowchart_EVT1_20071203(1) 3 2" xfId="20890"/>
    <cellStyle name="___P62A_Process_Flow(4.3)_N82_Bezel_Flowchart_EVT1_20071203(1) 4" xfId="20891"/>
    <cellStyle name="___P62A_Process_Flow(4.3)_N82_Bezel_Flowchart_EVT1_20071203(1) 4 2" xfId="20892"/>
    <cellStyle name="___P62A_Process_Flow(4.3)_N82_Bezel_Flowchart_EVT1_20071203(1) 5" xfId="20893"/>
    <cellStyle name="___P62A_Process_Flow(4.3)_N82_Bezel_Flowchart_EVT1_20071203(1) 5 2" xfId="20894"/>
    <cellStyle name="___P62A_Process_Flow(4.3)_N82_Bezel_Flowchart_EVT1_20071203(1) 6" xfId="20895"/>
    <cellStyle name="___P62A_Process_Flow(4.3)_N82_Bezel_Flowchart_EVT1_20071203(1) 6 2" xfId="20896"/>
    <cellStyle name="___P62A_Process_Flow(4.3)_N82_Bezel_Flowchart_EVT1_20071203(1) 7" xfId="20897"/>
    <cellStyle name="___P62A_Process_Flow(4.3)_N82_Bezel_Flowchart_EVT1_20071203(1) 7 2" xfId="20898"/>
    <cellStyle name="___P62A_Process_Flow(4.3)_N82_Bezel_Flowchart_EVT1_20071203(1) 8" xfId="20899"/>
    <cellStyle name="___P62A_Process_Flow(4.3)_N82_Bezel_Flowchart_EVT1_20071203(1) 8 2" xfId="20900"/>
    <cellStyle name="___P62A_Process_Flow(4.3)_N82_Bezel_Flowchart_EVT1_20071203(1) 9" xfId="20901"/>
    <cellStyle name="___P62A_Process_Flow(4.3)_N82_Bezel_Flowchart_EVT1_20071203(1)_B2B4 machine estimation_B250+B425_V0 2(with MAG)" xfId="20902"/>
    <cellStyle name="___P62A_Process_Flow(4.3)_N82_Bezel_Flowchart_EVT1_20071203(1)_B2B4 machine estimation_B250+B425_V0 2(with MAG) 2" xfId="20903"/>
    <cellStyle name="___P62A_Process_Flow(4.3)_N82_Bezel_Flowchart_EVT1_20071203(1)_B2B4 machine estimation_B250+B425_V0 2(with MAG) 2 2" xfId="20904"/>
    <cellStyle name="___P62A_Process_Flow(4.3)_N82_Bezel_Flowchart_EVT1_20071203(1)_B2B4 machine estimation_B250+B425_V0 2(with MAG) 3" xfId="20905"/>
    <cellStyle name="___P62A_Process_Flow(4.3)_N82_Bezel_Flowchart_EVT1_20071203(1)_B2B4 machine estimation_B250+B425_V0 2(with MAG) 3 2" xfId="20906"/>
    <cellStyle name="___P62A_Process_Flow(4.3)_N82_Bezel_Flowchart_EVT1_20071203(1)_B2B4 machine estimation_B250+B425_V0 2(with MAG) 4" xfId="20907"/>
    <cellStyle name="___P62A_Process_Flow(4.3)_N82_Bezel_Flowchart_EVT1_20071203(1)_B2B4 machine estimation_B250+B425_V0 2(with MAG) 4 2" xfId="20908"/>
    <cellStyle name="___P62A_Process_Flow(4.3)_N82_Bezel_Flowchart_EVT1_20071203(1)_B2B4 machine estimation_B250+B425_V0 2(with MAG) 5" xfId="20909"/>
    <cellStyle name="___P62A_Process_Flow(4.3)_N82_Bezel_Flowchart_EVT1_20071203(1)_B2B4 machine estimation_B250+B425_V0 2(with MAG) 5 2" xfId="20910"/>
    <cellStyle name="___P62A_Process_Flow(4.3)_N82_Bezel_Flowchart_EVT1_20071203(1)_B2B4 machine estimation_B250+B425_V0 2(with MAG) 6" xfId="20911"/>
    <cellStyle name="___P62A_Process_Flow(4.3)_N82_Bezel_Flowchart_EVT1_20071203(1)_B2B4 machine estimation_B250+B425_V0 2(with MAG) 6 2" xfId="20912"/>
    <cellStyle name="___P62A_Process_Flow(4.3)_N82_Bezel_Flowchart_EVT1_20071203(1)_B2B4 machine estimation_B250+B425_V0 2(with MAG) 7" xfId="20913"/>
    <cellStyle name="___P62A_Process_Flow(4.3)_N82_Bezel_Flowchart_EVT1_20071203(1)_B2B4 machine estimation_B250+B425_V0 2(with MAG) 7 2" xfId="20914"/>
    <cellStyle name="___P62A_Process_Flow(4.3)_N82_Bezel_Flowchart_EVT1_20071203(1)_B2B4 machine estimation_B250+B425_V0 2(with MAG) 8" xfId="20915"/>
    <cellStyle name="___P62A_Process_Flow(4.3)_N82_Bezel_Flowchart_EVT1_20071203(1)_B2B4 machine estimation_B250+B425_V0 2(with MAG) 8 2" xfId="20916"/>
    <cellStyle name="___P62A_Process_Flow(4.3)_N82_Bezel_Flowchart_EVT1_20071203(1)_B2B4 machine estimation_B250+B425_V0 2(with MAG) 9" xfId="20917"/>
    <cellStyle name="___P62A_Process_Flow(4.3)_N82_Bezel_Flowchart_EVT1_20071203(1)_B2B4 machine list_0412" xfId="20918"/>
    <cellStyle name="___P62A_Process_Flow(4.3)_N82_Bezel_Flowchart_EVT1_20071203(1)_B2B4 machine list_0412 2" xfId="20919"/>
    <cellStyle name="___P62A_Process_Flow(4.3)_N82_Bezel_Flowchart_EVT1_20071203(1)_B2B4 machine list_0412 2 2" xfId="20920"/>
    <cellStyle name="___P62A_Process_Flow(4.3)_N82_Bezel_Flowchart_EVT1_20071203(1)_B2B4 machine list_0412 3" xfId="20921"/>
    <cellStyle name="___P62A_Process_Flow(4.3)_N82_Bezel_Flowchart_EVT1_20071203(1)_B2B4 machine list_0412 3 2" xfId="20922"/>
    <cellStyle name="___P62A_Process_Flow(4.3)_N82_Bezel_Flowchart_EVT1_20071203(1)_B2B4 machine list_0412 4" xfId="20923"/>
    <cellStyle name="___P62A_Process_Flow(4.3)_N82_Bezel_Flowchart_EVT1_20071203(1)_B2B4 machine list_0412 4 2" xfId="20924"/>
    <cellStyle name="___P62A_Process_Flow(4.3)_N82_Bezel_Flowchart_EVT1_20071203(1)_B2B4 machine list_0412 5" xfId="20925"/>
    <cellStyle name="___P62A_Process_Flow(4.3)_N82_Bezel_Flowchart_EVT1_20071203(1)_B2B4 machine list_0412 5 2" xfId="20926"/>
    <cellStyle name="___P62A_Process_Flow(4.3)_N82_Bezel_Flowchart_EVT1_20071203(1)_B2B4 machine list_0412 6" xfId="20927"/>
    <cellStyle name="___P62A_Process_Flow(4.3)_N82_Bezel_Flowchart_EVT1_20071203(1)_B2B4 machine list_0412 6 2" xfId="20928"/>
    <cellStyle name="___P62A_Process_Flow(4.3)_N82_Bezel_Flowchart_EVT1_20071203(1)_B2B4 machine list_0412 7" xfId="20929"/>
    <cellStyle name="___P62A_Process_Flow(4.3)_N82_Bezel_Flowchart_EVT1_20071203(1)_B2B4 machine list_0412 7 2" xfId="20930"/>
    <cellStyle name="___P62A_Process_Flow(4.3)_N82_Bezel_Flowchart_EVT1_20071203(1)_B2B4 machine list_0412 8" xfId="20931"/>
    <cellStyle name="___P62A_Process_Flow(4.3)_N82_Bezel_Flowchart_EVT1_20071203(1)_B2B4 machine list_0412 8 2" xfId="20932"/>
    <cellStyle name="___P62A_Process_Flow(4.3)_N82_Bezel_Flowchart_EVT1_20071203(1)_B2B4 machine list_0412 9" xfId="20933"/>
    <cellStyle name="___P62A_Process_Flow(4.3)_N82_Bezel_Flowchart_EVT1_20071203(1)_N90 N94 machine list_0414V01" xfId="20934"/>
    <cellStyle name="___P62A_Process_Flow(4.3)_N82_Bezel_Flowchart_EVT1_20071203(1)_N90 N94 machine list_0414V01 2" xfId="20935"/>
    <cellStyle name="___P62A_Process_Flow(4.3)_N82_Bezel_Flowchart_EVT1_20071203(1)_N90 N94 machine list_0414V01 2 2" xfId="20936"/>
    <cellStyle name="___P62A_Process_Flow(4.3)_N82_Bezel_Flowchart_EVT1_20071203(1)_N90 N94 machine list_0414V01 3" xfId="20937"/>
    <cellStyle name="___P62A_Process_Flow(4.3)_N82_Bezel_Flowchart_EVT1_20071203(1)_N90 N94 machine list_0414V01 3 2" xfId="20938"/>
    <cellStyle name="___P62A_Process_Flow(4.3)_N82_Bezel_Flowchart_EVT1_20071203(1)_N90 N94 machine list_0414V01 4" xfId="20939"/>
    <cellStyle name="___P62A_Process_Flow(4.3)_N82_Bezel_Flowchart_EVT1_20071203(1)_N90 N94 machine list_0414V01 4 2" xfId="20940"/>
    <cellStyle name="___P62A_Process_Flow(4.3)_N82_Bezel_Flowchart_EVT1_20071203(1)_N90 N94 machine list_0414V01 5" xfId="20941"/>
    <cellStyle name="___P62A_Process_Flow(4.3)_N82_Bezel_Flowchart_EVT1_20071203(1)_N90 N94 machine list_0414V01 5 2" xfId="20942"/>
    <cellStyle name="___P62A_Process_Flow(4.3)_N82_Bezel_Flowchart_EVT1_20071203(1)_N90 N94 machine list_0414V01 6" xfId="20943"/>
    <cellStyle name="___P62A_Process_Flow(4.3)_N82_Bezel_Flowchart_EVT1_20071203(1)_N90 N94 machine list_0414V01 6 2" xfId="20944"/>
    <cellStyle name="___P62A_Process_Flow(4.3)_N82_Bezel_Flowchart_EVT1_20071203(1)_N90 N94 machine list_0414V01 7" xfId="20945"/>
    <cellStyle name="___P62A_Process_Flow(4.3)_N82_Bezel_Flowchart_EVT1_20071203(1)_N90 N94 machine list_0414V01 7 2" xfId="20946"/>
    <cellStyle name="___P62A_Process_Flow(4.3)_N82_Bezel_Flowchart_EVT1_20071203(1)_N90 N94 machine list_0414V01 8" xfId="20947"/>
    <cellStyle name="___P62A_Process_Flow(4.3)_N82_Bezel_Flowchart_EVT1_20071203(1)_N90 N94 machine list_0414V01 8 2" xfId="20948"/>
    <cellStyle name="___P62A_Process_Flow(4.3)_N82_Bezel_Flowchart_EVT1_20071203(1)_N90 N94 machine list_0414V01 9" xfId="20949"/>
    <cellStyle name="___P62A_Process_Flow(4.3)_N82_Bezel_Flowchart_EVT1_20071203(1)_N90 N94 machine list_0414V01-Apple" xfId="20950"/>
    <cellStyle name="___P62A_Process_Flow(4.3)_N82_Bezel_Flowchart_EVT1_20071203(1)_N90 N94 machine list_0414V01-Apple 2" xfId="20951"/>
    <cellStyle name="___P62A_Process_Flow(4.3)_N82_Bezel_Flowchart_EVT1_20071203(1)_N90 N94 machine list_0414V01-Apple 2 2" xfId="20952"/>
    <cellStyle name="___P62A_Process_Flow(4.3)_N82_Bezel_Flowchart_EVT1_20071203(1)_N90 N94 machine list_0414V01-Apple 3" xfId="20953"/>
    <cellStyle name="___P62A_Process_Flow(4.3)_N82_Bezel_Flowchart_EVT1_20071203(1)_N90 N94 machine list_0414V01-Apple 3 2" xfId="20954"/>
    <cellStyle name="___P62A_Process_Flow(4.3)_N82_Bezel_Flowchart_EVT1_20071203(1)_N90 N94 machine list_0414V01-Apple 4" xfId="20955"/>
    <cellStyle name="___P62A_Process_Flow(4.3)_N82_Bezel_Flowchart_EVT1_20071203(1)_N90 N94 machine list_0414V01-Apple 4 2" xfId="20956"/>
    <cellStyle name="___P62A_Process_Flow(4.3)_N82_Bezel_Flowchart_EVT1_20071203(1)_N90 N94 machine list_0414V01-Apple 5" xfId="20957"/>
    <cellStyle name="___P62A_Process_Flow(4.3)_N82_Bezel_Flowchart_EVT1_20071203(1)_N90 N94 machine list_0414V01-Apple 5 2" xfId="20958"/>
    <cellStyle name="___P62A_Process_Flow(4.3)_N82_Bezel_Flowchart_EVT1_20071203(1)_N90 N94 machine list_0414V01-Apple 6" xfId="20959"/>
    <cellStyle name="___P62A_Process_Flow(4.3)_N82_Bezel_Flowchart_EVT1_20071203(1)_N90 N94 machine list_0414V01-Apple 6 2" xfId="20960"/>
    <cellStyle name="___P62A_Process_Flow(4.3)_N82_Bezel_Flowchart_EVT1_20071203(1)_N90 N94 machine list_0414V01-Apple 7" xfId="20961"/>
    <cellStyle name="___P62A_Process_Flow(4.3)_N82_Bezel_Flowchart_EVT1_20071203(1)_N90 N94 machine list_0414V01-Apple 7 2" xfId="20962"/>
    <cellStyle name="___P62A_Process_Flow(4.3)_N82_Bezel_Flowchart_EVT1_20071203(1)_N90 N94 machine list_0414V01-Apple 8" xfId="20963"/>
    <cellStyle name="___P62A_Process_Flow(4.3)_N82_Bezel_Flowchart_EVT1_20071203(1)_N90 N94 machine list_0414V01-Apple 8 2" xfId="20964"/>
    <cellStyle name="___P62A_Process_Flow(4.3)_N82_Bezel_Flowchart_EVT1_20071203(1)_N90 N94 machine list_0414V01-Apple 9" xfId="20965"/>
    <cellStyle name="___P62A_Process_Flow(4.3)_N82_Bezel_Flowchart_EVT1_20071203(1)_N90 N94 machine list_20110415V02-Apple" xfId="20966"/>
    <cellStyle name="___P62A_Process_Flow(4.3)_N82_Bezel_Flowchart_EVT1_20071203(1)_N90 N94 machine list_20110415V02-Apple 2" xfId="20967"/>
    <cellStyle name="___P62A_Process_Flow(4.3)_N82_Bezel_Flowchart_EVT1_20071203(1)_N90 N94 machine list_20110415V02-Apple 2 2" xfId="20968"/>
    <cellStyle name="___P62A_Process_Flow(4.3)_N82_Bezel_Flowchart_EVT1_20071203(1)_N90 N94 machine list_20110415V02-Apple 3" xfId="20969"/>
    <cellStyle name="___P62A_Process_Flow(4.3)_N82_Bezel_Flowchart_EVT1_20071203(1)_N90 N94 machine list_20110415V02-Apple 3 2" xfId="20970"/>
    <cellStyle name="___P62A_Process_Flow(4.3)_N82_Bezel_Flowchart_EVT1_20071203(1)_N90 N94 machine list_20110415V02-Apple 4" xfId="20971"/>
    <cellStyle name="___P62A_Process_Flow(4.3)_N82_Bezel_Flowchart_EVT1_20071203(1)_N90 N94 machine list_20110415V02-Apple 4 2" xfId="20972"/>
    <cellStyle name="___P62A_Process_Flow(4.3)_N82_Bezel_Flowchart_EVT1_20071203(1)_N90 N94 machine list_20110415V02-Apple 5" xfId="20973"/>
    <cellStyle name="___P62A_Process_Flow(4.3)_N82_Bezel_Flowchart_EVT1_20071203(1)_N90 N94 machine list_20110415V02-Apple 5 2" xfId="20974"/>
    <cellStyle name="___P62A_Process_Flow(4.3)_N82_Bezel_Flowchart_EVT1_20071203(1)_N90 N94 machine list_20110415V02-Apple 6" xfId="20975"/>
    <cellStyle name="___P62A_Process_Flow(4.3)_N82_Bezel_Flowchart_EVT1_20071203(1)_N90 N94 machine list_20110415V02-Apple 6 2" xfId="20976"/>
    <cellStyle name="___P62A_Process_Flow(4.3)_N82_Bezel_Flowchart_EVT1_20071203(1)_N90 N94 machine list_20110415V02-Apple 7" xfId="20977"/>
    <cellStyle name="___P62A_Process_Flow(4.3)_N82_Bezel_Flowchart_EVT1_20071203(1)_N90 N94 machine list_20110415V02-Apple 7 2" xfId="20978"/>
    <cellStyle name="___P62A_Process_Flow(4.3)_N82_Bezel_Flowchart_EVT1_20071203(1)_N90 N94 machine list_20110415V02-Apple 8" xfId="20979"/>
    <cellStyle name="___P62A_Process_Flow(4.3)_N82_Bezel_Flowchart_EVT1_20071203(1)_N90 N94 machine list_20110415V02-Apple 8 2" xfId="20980"/>
    <cellStyle name="___P62A_Process_Flow(4.3)_N82_Bezel_Flowchart_EVT1_20071203(1)_N90 N94 machine list_20110415V02-Apple 9" xfId="20981"/>
    <cellStyle name="___P62A_Process_Flow(4.3)_N82_Bezel_Flowchart_EVT1_20071203(1)_N90 N94 machine list_20110415V03-Apple" xfId="20982"/>
    <cellStyle name="___P62A_Process_Flow(4.3)_N82_Bezel_Flowchart_EVT1_20071203(1)_N90 N94 machine list_20110415V03-Apple 2" xfId="20983"/>
    <cellStyle name="___P62A_Process_Flow(4.3)_N82_Bezel_Flowchart_EVT1_20071203(1)_N90 N94 machine list_20110415V03-Apple 2 2" xfId="20984"/>
    <cellStyle name="___P62A_Process_Flow(4.3)_N82_Bezel_Flowchart_EVT1_20071203(1)_N90 N94 machine list_20110415V03-Apple 3" xfId="20985"/>
    <cellStyle name="___P62A_Process_Flow(4.3)_N82_Bezel_Flowchart_EVT1_20071203(1)_N90 N94 machine list_20110415V03-Apple 3 2" xfId="20986"/>
    <cellStyle name="___P62A_Process_Flow(4.3)_N82_Bezel_Flowchart_EVT1_20071203(1)_N90 N94 machine list_20110415V03-Apple 4" xfId="20987"/>
    <cellStyle name="___P62A_Process_Flow(4.3)_N82_Bezel_Flowchart_EVT1_20071203(1)_N90 N94 machine list_20110415V03-Apple 4 2" xfId="20988"/>
    <cellStyle name="___P62A_Process_Flow(4.3)_N82_Bezel_Flowchart_EVT1_20071203(1)_N90 N94 machine list_20110415V03-Apple 5" xfId="20989"/>
    <cellStyle name="___P62A_Process_Flow(4.3)_N82_Bezel_Flowchart_EVT1_20071203(1)_N90 N94 machine list_20110415V03-Apple 5 2" xfId="20990"/>
    <cellStyle name="___P62A_Process_Flow(4.3)_N82_Bezel_Flowchart_EVT1_20071203(1)_N90 N94 machine list_20110415V03-Apple 6" xfId="20991"/>
    <cellStyle name="___P62A_Process_Flow(4.3)_N82_Bezel_Flowchart_EVT1_20071203(1)_N90 N94 machine list_20110415V03-Apple 6 2" xfId="20992"/>
    <cellStyle name="___P62A_Process_Flow(4.3)_N82_Bezel_Flowchart_EVT1_20071203(1)_N90 N94 machine list_20110415V03-Apple 7" xfId="20993"/>
    <cellStyle name="___P62A_Process_Flow(4.3)_N82_Bezel_Flowchart_EVT1_20071203(1)_N90 N94 machine list_20110415V03-Apple 7 2" xfId="20994"/>
    <cellStyle name="___P62A_Process_Flow(4.3)_N82_Bezel_Flowchart_EVT1_20071203(1)_N90 N94 machine list_20110415V03-Apple 8" xfId="20995"/>
    <cellStyle name="___P62A_Process_Flow(4.3)_N82_Bezel_Flowchart_EVT1_20071203(1)_N90 N94 machine list_20110415V03-Apple 8 2" xfId="20996"/>
    <cellStyle name="___P62A_Process_Flow(4.3)_N82_Bezel_Flowchart_EVT1_20071203(1)_N90 N94 machine list_20110415V03-Apple 9" xfId="20997"/>
    <cellStyle name="___P62A_Process_Flow(4.3)_N82_Bezel制程良率_200712032007128102314" xfId="20998"/>
    <cellStyle name="___P62A_Process_Flow(4.3)_N82_Bezel制程良率_200712032007128102314 2" xfId="20999"/>
    <cellStyle name="___P62A_Process_Flow(4.3)_N82_Bezel制程良率_200712032007128102314 2 2" xfId="21000"/>
    <cellStyle name="___P62A_Process_Flow(4.3)_N82_Bezel制程良率_200712032007128102314 3" xfId="21001"/>
    <cellStyle name="___P62A_Process_Flow(4.3)_N82_Bezel制程良率_200712032007128102314 3 2" xfId="21002"/>
    <cellStyle name="___P62A_Process_Flow(4.3)_N82_Bezel制程良率_200712032007128102314 4" xfId="21003"/>
    <cellStyle name="___P62A_Process_Flow(4.3)_N82_Bezel制程良率_200712032007128102314 4 2" xfId="21004"/>
    <cellStyle name="___P62A_Process_Flow(4.3)_N82_Bezel制程良率_200712032007128102314 5" xfId="21005"/>
    <cellStyle name="___P62A_Process_Flow(4.3)_N82_Bezel制程良率_200712032007128102314 5 2" xfId="21006"/>
    <cellStyle name="___P62A_Process_Flow(4.3)_N82_Bezel制程良率_200712032007128102314 6" xfId="21007"/>
    <cellStyle name="___P62A_Process_Flow(4.3)_N82_Bezel制程良率_200712032007128102314 6 2" xfId="21008"/>
    <cellStyle name="___P62A_Process_Flow(4.3)_N82_Bezel制程良率_200712032007128102314 7" xfId="21009"/>
    <cellStyle name="___P62A_Process_Flow(4.3)_N82_Bezel制程良率_200712032007128102314 7 2" xfId="21010"/>
    <cellStyle name="___P62A_Process_Flow(4.3)_N82_Bezel制程良率_200712032007128102314 8" xfId="21011"/>
    <cellStyle name="___P62A_Process_Flow(4.3)_N82_Bezel制程良率_200712032007128102314 8 2" xfId="21012"/>
    <cellStyle name="___P62A_Process_Flow(4.3)_N82_Bezel制程良率_200712032007128102314 9" xfId="21013"/>
    <cellStyle name="___P62A_Process_Flow(4.3)_N82_Bezel制程良率_200712032007128102314_B2B4 machine estimation_B250+B425_V0 2(with MAG)" xfId="21014"/>
    <cellStyle name="___P62A_Process_Flow(4.3)_N82_Bezel制程良率_200712032007128102314_B2B4 machine estimation_B250+B425_V0 2(with MAG) 2" xfId="21015"/>
    <cellStyle name="___P62A_Process_Flow(4.3)_N82_Bezel制程良率_200712032007128102314_B2B4 machine estimation_B250+B425_V0 2(with MAG) 2 2" xfId="21016"/>
    <cellStyle name="___P62A_Process_Flow(4.3)_N82_Bezel制程良率_200712032007128102314_B2B4 machine estimation_B250+B425_V0 2(with MAG) 3" xfId="21017"/>
    <cellStyle name="___P62A_Process_Flow(4.3)_N82_Bezel制程良率_200712032007128102314_B2B4 machine estimation_B250+B425_V0 2(with MAG) 3 2" xfId="21018"/>
    <cellStyle name="___P62A_Process_Flow(4.3)_N82_Bezel制程良率_200712032007128102314_B2B4 machine estimation_B250+B425_V0 2(with MAG) 4" xfId="21019"/>
    <cellStyle name="___P62A_Process_Flow(4.3)_N82_Bezel制程良率_200712032007128102314_B2B4 machine estimation_B250+B425_V0 2(with MAG) 4 2" xfId="21020"/>
    <cellStyle name="___P62A_Process_Flow(4.3)_N82_Bezel制程良率_200712032007128102314_B2B4 machine estimation_B250+B425_V0 2(with MAG) 5" xfId="21021"/>
    <cellStyle name="___P62A_Process_Flow(4.3)_N82_Bezel制程良率_200712032007128102314_B2B4 machine estimation_B250+B425_V0 2(with MAG) 5 2" xfId="21022"/>
    <cellStyle name="___P62A_Process_Flow(4.3)_N82_Bezel制程良率_200712032007128102314_B2B4 machine estimation_B250+B425_V0 2(with MAG) 6" xfId="21023"/>
    <cellStyle name="___P62A_Process_Flow(4.3)_N82_Bezel制程良率_200712032007128102314_B2B4 machine estimation_B250+B425_V0 2(with MAG) 6 2" xfId="21024"/>
    <cellStyle name="___P62A_Process_Flow(4.3)_N82_Bezel制程良率_200712032007128102314_B2B4 machine estimation_B250+B425_V0 2(with MAG) 7" xfId="21025"/>
    <cellStyle name="___P62A_Process_Flow(4.3)_N82_Bezel制程良率_200712032007128102314_B2B4 machine estimation_B250+B425_V0 2(with MAG) 7 2" xfId="21026"/>
    <cellStyle name="___P62A_Process_Flow(4.3)_N82_Bezel制程良率_200712032007128102314_B2B4 machine estimation_B250+B425_V0 2(with MAG) 8" xfId="21027"/>
    <cellStyle name="___P62A_Process_Flow(4.3)_N82_Bezel制程良率_200712032007128102314_B2B4 machine estimation_B250+B425_V0 2(with MAG) 8 2" xfId="21028"/>
    <cellStyle name="___P62A_Process_Flow(4.3)_N82_Bezel制程良率_200712032007128102314_B2B4 machine estimation_B250+B425_V0 2(with MAG) 9" xfId="21029"/>
    <cellStyle name="___P62A_Process_Flow(4.3)_N82_Bezel制程良率_200712032007128102314_B2B4 machine list_0412" xfId="21030"/>
    <cellStyle name="___P62A_Process_Flow(4.3)_N82_Bezel制程良率_200712032007128102314_B2B4 machine list_0412 2" xfId="21031"/>
    <cellStyle name="___P62A_Process_Flow(4.3)_N82_Bezel制程良率_200712032007128102314_B2B4 machine list_0412 2 2" xfId="21032"/>
    <cellStyle name="___P62A_Process_Flow(4.3)_N82_Bezel制程良率_200712032007128102314_B2B4 machine list_0412 3" xfId="21033"/>
    <cellStyle name="___P62A_Process_Flow(4.3)_N82_Bezel制程良率_200712032007128102314_B2B4 machine list_0412 3 2" xfId="21034"/>
    <cellStyle name="___P62A_Process_Flow(4.3)_N82_Bezel制程良率_200712032007128102314_B2B4 machine list_0412 4" xfId="21035"/>
    <cellStyle name="___P62A_Process_Flow(4.3)_N82_Bezel制程良率_200712032007128102314_B2B4 machine list_0412 4 2" xfId="21036"/>
    <cellStyle name="___P62A_Process_Flow(4.3)_N82_Bezel制程良率_200712032007128102314_B2B4 machine list_0412 5" xfId="21037"/>
    <cellStyle name="___P62A_Process_Flow(4.3)_N82_Bezel制程良率_200712032007128102314_B2B4 machine list_0412 5 2" xfId="21038"/>
    <cellStyle name="___P62A_Process_Flow(4.3)_N82_Bezel制程良率_200712032007128102314_B2B4 machine list_0412 6" xfId="21039"/>
    <cellStyle name="___P62A_Process_Flow(4.3)_N82_Bezel制程良率_200712032007128102314_B2B4 machine list_0412 6 2" xfId="21040"/>
    <cellStyle name="___P62A_Process_Flow(4.3)_N82_Bezel制程良率_200712032007128102314_B2B4 machine list_0412 7" xfId="21041"/>
    <cellStyle name="___P62A_Process_Flow(4.3)_N82_Bezel制程良率_200712032007128102314_B2B4 machine list_0412 7 2" xfId="21042"/>
    <cellStyle name="___P62A_Process_Flow(4.3)_N82_Bezel制程良率_200712032007128102314_B2B4 machine list_0412 8" xfId="21043"/>
    <cellStyle name="___P62A_Process_Flow(4.3)_N82_Bezel制程良率_200712032007128102314_B2B4 machine list_0412 8 2" xfId="21044"/>
    <cellStyle name="___P62A_Process_Flow(4.3)_N82_Bezel制程良率_200712032007128102314_B2B4 machine list_0412 9" xfId="21045"/>
    <cellStyle name="___P62A_Process_Flow(4.3)_N82_Bezel制程良率_200712032007128102314_N90 N94 machine list_0414V01" xfId="21046"/>
    <cellStyle name="___P62A_Process_Flow(4.3)_N82_Bezel制程良率_200712032007128102314_N90 N94 machine list_0414V01 2" xfId="21047"/>
    <cellStyle name="___P62A_Process_Flow(4.3)_N82_Bezel制程良率_200712032007128102314_N90 N94 machine list_0414V01 2 2" xfId="21048"/>
    <cellStyle name="___P62A_Process_Flow(4.3)_N82_Bezel制程良率_200712032007128102314_N90 N94 machine list_0414V01 3" xfId="21049"/>
    <cellStyle name="___P62A_Process_Flow(4.3)_N82_Bezel制程良率_200712032007128102314_N90 N94 machine list_0414V01 3 2" xfId="21050"/>
    <cellStyle name="___P62A_Process_Flow(4.3)_N82_Bezel制程良率_200712032007128102314_N90 N94 machine list_0414V01 4" xfId="21051"/>
    <cellStyle name="___P62A_Process_Flow(4.3)_N82_Bezel制程良率_200712032007128102314_N90 N94 machine list_0414V01 4 2" xfId="21052"/>
    <cellStyle name="___P62A_Process_Flow(4.3)_N82_Bezel制程良率_200712032007128102314_N90 N94 machine list_0414V01 5" xfId="21053"/>
    <cellStyle name="___P62A_Process_Flow(4.3)_N82_Bezel制程良率_200712032007128102314_N90 N94 machine list_0414V01 5 2" xfId="21054"/>
    <cellStyle name="___P62A_Process_Flow(4.3)_N82_Bezel制程良率_200712032007128102314_N90 N94 machine list_0414V01 6" xfId="21055"/>
    <cellStyle name="___P62A_Process_Flow(4.3)_N82_Bezel制程良率_200712032007128102314_N90 N94 machine list_0414V01 6 2" xfId="21056"/>
    <cellStyle name="___P62A_Process_Flow(4.3)_N82_Bezel制程良率_200712032007128102314_N90 N94 machine list_0414V01 7" xfId="21057"/>
    <cellStyle name="___P62A_Process_Flow(4.3)_N82_Bezel制程良率_200712032007128102314_N90 N94 machine list_0414V01 7 2" xfId="21058"/>
    <cellStyle name="___P62A_Process_Flow(4.3)_N82_Bezel制程良率_200712032007128102314_N90 N94 machine list_0414V01 8" xfId="21059"/>
    <cellStyle name="___P62A_Process_Flow(4.3)_N82_Bezel制程良率_200712032007128102314_N90 N94 machine list_0414V01 8 2" xfId="21060"/>
    <cellStyle name="___P62A_Process_Flow(4.3)_N82_Bezel制程良率_200712032007128102314_N90 N94 machine list_0414V01 9" xfId="21061"/>
    <cellStyle name="___P62A_Process_Flow(4.3)_N82_Bezel制程良率_200712032007128102314_N90 N94 machine list_0414V01-Apple" xfId="21062"/>
    <cellStyle name="___P62A_Process_Flow(4.3)_N82_Bezel制程良率_200712032007128102314_N90 N94 machine list_0414V01-Apple 2" xfId="21063"/>
    <cellStyle name="___P62A_Process_Flow(4.3)_N82_Bezel制程良率_200712032007128102314_N90 N94 machine list_0414V01-Apple 2 2" xfId="21064"/>
    <cellStyle name="___P62A_Process_Flow(4.3)_N82_Bezel制程良率_200712032007128102314_N90 N94 machine list_0414V01-Apple 3" xfId="21065"/>
    <cellStyle name="___P62A_Process_Flow(4.3)_N82_Bezel制程良率_200712032007128102314_N90 N94 machine list_0414V01-Apple 3 2" xfId="21066"/>
    <cellStyle name="___P62A_Process_Flow(4.3)_N82_Bezel制程良率_200712032007128102314_N90 N94 machine list_0414V01-Apple 4" xfId="21067"/>
    <cellStyle name="___P62A_Process_Flow(4.3)_N82_Bezel制程良率_200712032007128102314_N90 N94 machine list_0414V01-Apple 4 2" xfId="21068"/>
    <cellStyle name="___P62A_Process_Flow(4.3)_N82_Bezel制程良率_200712032007128102314_N90 N94 machine list_0414V01-Apple 5" xfId="21069"/>
    <cellStyle name="___P62A_Process_Flow(4.3)_N82_Bezel制程良率_200712032007128102314_N90 N94 machine list_0414V01-Apple 5 2" xfId="21070"/>
    <cellStyle name="___P62A_Process_Flow(4.3)_N82_Bezel制程良率_200712032007128102314_N90 N94 machine list_0414V01-Apple 6" xfId="21071"/>
    <cellStyle name="___P62A_Process_Flow(4.3)_N82_Bezel制程良率_200712032007128102314_N90 N94 machine list_0414V01-Apple 6 2" xfId="21072"/>
    <cellStyle name="___P62A_Process_Flow(4.3)_N82_Bezel制程良率_200712032007128102314_N90 N94 machine list_0414V01-Apple 7" xfId="21073"/>
    <cellStyle name="___P62A_Process_Flow(4.3)_N82_Bezel制程良率_200712032007128102314_N90 N94 machine list_0414V01-Apple 7 2" xfId="21074"/>
    <cellStyle name="___P62A_Process_Flow(4.3)_N82_Bezel制程良率_200712032007128102314_N90 N94 machine list_0414V01-Apple 8" xfId="21075"/>
    <cellStyle name="___P62A_Process_Flow(4.3)_N82_Bezel制程良率_200712032007128102314_N90 N94 machine list_0414V01-Apple 8 2" xfId="21076"/>
    <cellStyle name="___P62A_Process_Flow(4.3)_N82_Bezel制程良率_200712032007128102314_N90 N94 machine list_0414V01-Apple 9" xfId="21077"/>
    <cellStyle name="___P62A_Process_Flow(4.3)_N82_Bezel制程良率_200712032007128102314_N90 N94 machine list_20110415V02-Apple" xfId="21078"/>
    <cellStyle name="___P62A_Process_Flow(4.3)_N82_Bezel制程良率_200712032007128102314_N90 N94 machine list_20110415V02-Apple 2" xfId="21079"/>
    <cellStyle name="___P62A_Process_Flow(4.3)_N82_Bezel制程良率_200712032007128102314_N90 N94 machine list_20110415V02-Apple 2 2" xfId="21080"/>
    <cellStyle name="___P62A_Process_Flow(4.3)_N82_Bezel制程良率_200712032007128102314_N90 N94 machine list_20110415V02-Apple 3" xfId="21081"/>
    <cellStyle name="___P62A_Process_Flow(4.3)_N82_Bezel制程良率_200712032007128102314_N90 N94 machine list_20110415V02-Apple 3 2" xfId="21082"/>
    <cellStyle name="___P62A_Process_Flow(4.3)_N82_Bezel制程良率_200712032007128102314_N90 N94 machine list_20110415V02-Apple 4" xfId="21083"/>
    <cellStyle name="___P62A_Process_Flow(4.3)_N82_Bezel制程良率_200712032007128102314_N90 N94 machine list_20110415V02-Apple 4 2" xfId="21084"/>
    <cellStyle name="___P62A_Process_Flow(4.3)_N82_Bezel制程良率_200712032007128102314_N90 N94 machine list_20110415V02-Apple 5" xfId="21085"/>
    <cellStyle name="___P62A_Process_Flow(4.3)_N82_Bezel制程良率_200712032007128102314_N90 N94 machine list_20110415V02-Apple 5 2" xfId="21086"/>
    <cellStyle name="___P62A_Process_Flow(4.3)_N82_Bezel制程良率_200712032007128102314_N90 N94 machine list_20110415V02-Apple 6" xfId="21087"/>
    <cellStyle name="___P62A_Process_Flow(4.3)_N82_Bezel制程良率_200712032007128102314_N90 N94 machine list_20110415V02-Apple 6 2" xfId="21088"/>
    <cellStyle name="___P62A_Process_Flow(4.3)_N82_Bezel制程良率_200712032007128102314_N90 N94 machine list_20110415V02-Apple 7" xfId="21089"/>
    <cellStyle name="___P62A_Process_Flow(4.3)_N82_Bezel制程良率_200712032007128102314_N90 N94 machine list_20110415V02-Apple 7 2" xfId="21090"/>
    <cellStyle name="___P62A_Process_Flow(4.3)_N82_Bezel制程良率_200712032007128102314_N90 N94 machine list_20110415V02-Apple 8" xfId="21091"/>
    <cellStyle name="___P62A_Process_Flow(4.3)_N82_Bezel制程良率_200712032007128102314_N90 N94 machine list_20110415V02-Apple 8 2" xfId="21092"/>
    <cellStyle name="___P62A_Process_Flow(4.3)_N82_Bezel制程良率_200712032007128102314_N90 N94 machine list_20110415V02-Apple 9" xfId="21093"/>
    <cellStyle name="___P62A_Process_Flow(4.3)_N82_Bezel制程良率_200712032007128102314_N90 N94 machine list_20110415V03-Apple" xfId="21094"/>
    <cellStyle name="___P62A_Process_Flow(4.3)_N82_Bezel制程良率_200712032007128102314_N90 N94 machine list_20110415V03-Apple 2" xfId="21095"/>
    <cellStyle name="___P62A_Process_Flow(4.3)_N82_Bezel制程良率_200712032007128102314_N90 N94 machine list_20110415V03-Apple 2 2" xfId="21096"/>
    <cellStyle name="___P62A_Process_Flow(4.3)_N82_Bezel制程良率_200712032007128102314_N90 N94 machine list_20110415V03-Apple 3" xfId="21097"/>
    <cellStyle name="___P62A_Process_Flow(4.3)_N82_Bezel制程良率_200712032007128102314_N90 N94 machine list_20110415V03-Apple 3 2" xfId="21098"/>
    <cellStyle name="___P62A_Process_Flow(4.3)_N82_Bezel制程良率_200712032007128102314_N90 N94 machine list_20110415V03-Apple 4" xfId="21099"/>
    <cellStyle name="___P62A_Process_Flow(4.3)_N82_Bezel制程良率_200712032007128102314_N90 N94 machine list_20110415V03-Apple 4 2" xfId="21100"/>
    <cellStyle name="___P62A_Process_Flow(4.3)_N82_Bezel制程良率_200712032007128102314_N90 N94 machine list_20110415V03-Apple 5" xfId="21101"/>
    <cellStyle name="___P62A_Process_Flow(4.3)_N82_Bezel制程良率_200712032007128102314_N90 N94 machine list_20110415V03-Apple 5 2" xfId="21102"/>
    <cellStyle name="___P62A_Process_Flow(4.3)_N82_Bezel制程良率_200712032007128102314_N90 N94 machine list_20110415V03-Apple 6" xfId="21103"/>
    <cellStyle name="___P62A_Process_Flow(4.3)_N82_Bezel制程良率_200712032007128102314_N90 N94 machine list_20110415V03-Apple 6 2" xfId="21104"/>
    <cellStyle name="___P62A_Process_Flow(4.3)_N82_Bezel制程良率_200712032007128102314_N90 N94 machine list_20110415V03-Apple 7" xfId="21105"/>
    <cellStyle name="___P62A_Process_Flow(4.3)_N82_Bezel制程良率_200712032007128102314_N90 N94 machine list_20110415V03-Apple 7 2" xfId="21106"/>
    <cellStyle name="___P62A_Process_Flow(4.3)_N82_Bezel制程良率_200712032007128102314_N90 N94 machine list_20110415V03-Apple 8" xfId="21107"/>
    <cellStyle name="___P62A_Process_Flow(4.3)_N82_Bezel制程良率_200712032007128102314_N90 N94 machine list_20110415V03-Apple 8 2" xfId="21108"/>
    <cellStyle name="___P62A_Process_Flow(4.3)_N82_Bezel制程良率_200712032007128102314_N90 N94 machine list_20110415V03-Apple 9" xfId="21109"/>
    <cellStyle name="___P62A_Process_Flow(4.3)_P58 Incremental eqp lead time2" xfId="21110"/>
    <cellStyle name="___P62A_Process_Flow(4.3)_P58 Incremental eqp lead time2 2" xfId="21111"/>
    <cellStyle name="___P62A_Process_Flow(4.3)_P58 Incremental eqp lead time2 2 2" xfId="21112"/>
    <cellStyle name="___P62A_Process_Flow(4.3)_P58 Incremental eqp lead time2 3" xfId="21113"/>
    <cellStyle name="___P62A_Process_Flow(4.3)_P58 Incremental eqp lead time2 3 2" xfId="21114"/>
    <cellStyle name="___P62A_Process_Flow(4.3)_P58 Incremental eqp lead time2 4" xfId="21115"/>
    <cellStyle name="___P62A_Process_Flow(4.3)_P58 Incremental eqp lead time2 4 2" xfId="21116"/>
    <cellStyle name="___P62A_Process_Flow(4.3)_P58 Incremental eqp lead time2 5" xfId="21117"/>
    <cellStyle name="___P62A_Process_Flow(4.3)_P58 Incremental eqp lead time2 5 2" xfId="21118"/>
    <cellStyle name="___P62A_Process_Flow(4.3)_P58 Incremental eqp lead time2 6" xfId="21119"/>
    <cellStyle name="___P62A_Process_Flow(4.3)_P58 Incremental eqp lead time2 6 2" xfId="21120"/>
    <cellStyle name="___P62A_Process_Flow(4.3)_P58 Incremental eqp lead time2 7" xfId="21121"/>
    <cellStyle name="___P62A_Process_Flow(4.3)_P58 Incremental eqp lead time2 7 2" xfId="21122"/>
    <cellStyle name="___P62A_Process_Flow(4.3)_P58 Incremental eqp lead time2 8" xfId="21123"/>
    <cellStyle name="___P62A_Process_Flow(4.3)_P58 Incremental eqp lead time2 8 2" xfId="21124"/>
    <cellStyle name="___P62A_Process_Flow(4.3)_P58 Incremental eqp lead time2 9" xfId="21125"/>
    <cellStyle name="___P62A_Process_Flow(4.3)_P58 Incremental eqp lead time2_LH Q22 work book " xfId="21126"/>
    <cellStyle name="___P62A_Process_Flow(4.3)_P58 Incremental eqp lead time2_LH Q22 work book  2" xfId="21127"/>
    <cellStyle name="___P62A_Process_Flow(4.3)_P58 Incremental eqp lead time2_LH Q22 work book  2 2" xfId="21128"/>
    <cellStyle name="___P62A_Process_Flow(4.3)_P58 Incremental eqp lead time2_LH Q22 work book  3" xfId="21129"/>
    <cellStyle name="___P62A_Process_Flow(4.3)_P58 Incremental eqp lead time2_LH Q22 work book  3 2" xfId="21130"/>
    <cellStyle name="___P62A_Process_Flow(4.3)_P58 Incremental eqp lead time2_LH Q22 work book  4" xfId="21131"/>
    <cellStyle name="___P62A_Process_Flow(4.3)_P58 Incremental eqp lead time2_LH Q22 work book  4 2" xfId="21132"/>
    <cellStyle name="___P62A_Process_Flow(4.3)_P58 Incremental eqp lead time2_LH Q22 work book  5" xfId="21133"/>
    <cellStyle name="___P62A_Process_Flow(4.3)_P58 Incremental eqp lead time2_LH Q22 work book  5 2" xfId="21134"/>
    <cellStyle name="___P62A_Process_Flow(4.3)_P58 Incremental eqp lead time2_LH Q22 work book  6" xfId="21135"/>
    <cellStyle name="___P62A_Process_Flow(4.3)_P58 Incremental eqp lead time2_LH Q22 work book  6 2" xfId="21136"/>
    <cellStyle name="___P62A_Process_Flow(4.3)_P58 Incremental eqp lead time2_LH Q22 work book  7" xfId="21137"/>
    <cellStyle name="___P62A_Process_Flow(4.3)_P58 Incremental eqp lead time2_LH Q22 work book  7 2" xfId="21138"/>
    <cellStyle name="___P62A_Process_Flow(4.3)_P58 Incremental eqp lead time2_LH Q22 work book  8" xfId="21139"/>
    <cellStyle name="___P62A_Process_Flow(4.3)_P58 Incremental eqp lead time2_LH Q22 work book  8 2" xfId="21140"/>
    <cellStyle name="___P62A_Process_Flow(4.3)_P58 Incremental eqp lead time2_LH Q22 work book  9" xfId="21141"/>
    <cellStyle name="___P62A_Process_Flow(4.3)_P58 Incremental eqp lead time2_LH Q77 Readiness v1.4.8" xfId="21142"/>
    <cellStyle name="___P62A_Process_Flow(4.3)_P58 Incremental eqp lead time2_LH Q77 Readiness v1.4.8 2" xfId="21143"/>
    <cellStyle name="___P62A_Process_Flow(4.3)_P58 Incremental eqp lead time2_LH Q77 Readiness v1.4.8 2 2" xfId="21144"/>
    <cellStyle name="___P62A_Process_Flow(4.3)_P58 Incremental eqp lead time2_LH Q77 Readiness v1.4.8 3" xfId="21145"/>
    <cellStyle name="___P62A_Process_Flow(4.3)_P58 Incremental eqp lead time2_LH Q77 Readiness v1.4.8 3 2" xfId="21146"/>
    <cellStyle name="___P62A_Process_Flow(4.3)_P58 Incremental eqp lead time2_LH Q77 Readiness v1.4.8 4" xfId="21147"/>
    <cellStyle name="___P62A_Process_Flow(4.3)_P58 Incremental eqp lead time2_LH Q77 Readiness v1.4.8 4 2" xfId="21148"/>
    <cellStyle name="___P62A_Process_Flow(4.3)_P58 Incremental eqp lead time2_LH Q77 Readiness v1.4.8 5" xfId="21149"/>
    <cellStyle name="___P62A_Process_Flow(4.3)_P58 Incremental eqp lead time2_LH Q77 Readiness v1.4.8 5 2" xfId="21150"/>
    <cellStyle name="___P62A_Process_Flow(4.3)_P58 Incremental eqp lead time2_LH Q77 Readiness v1.4.8 6" xfId="21151"/>
    <cellStyle name="___P62A_Process_Flow(4.3)_P58 Incremental eqp lead time2_LH Q77 Readiness v1.4.8 6 2" xfId="21152"/>
    <cellStyle name="___P62A_Process_Flow(4.3)_P58 Incremental eqp lead time2_LH Q77 Readiness v1.4.8 7" xfId="21153"/>
    <cellStyle name="___P62A_Process_Flow(4.3)_P58 Incremental eqp lead time2_LH Q77 Readiness v1.4.8 7 2" xfId="21154"/>
    <cellStyle name="___P62A_Process_Flow(4.3)_P58 Incremental eqp lead time2_LH Q77 Readiness v1.4.8 8" xfId="21155"/>
    <cellStyle name="___P62A_Process_Flow(4.3)_P58 Incremental eqp lead time2_LH Q77 Readiness v1.4.8 8 2" xfId="21156"/>
    <cellStyle name="___P62A_Process_Flow(4.3)_P58 Incremental eqp lead time2_LH Q77 Readiness v1.4.8 9" xfId="21157"/>
    <cellStyle name="___P62A_Process_Flow(4.3)_P58 Incremental eqp lead time2_Q37 Budget UPH120_2line Rev1d9" xfId="21158"/>
    <cellStyle name="___P62A_Process_Flow(4.3)_P58 Incremental eqp lead time2_Q37 Budget UPH120_2line Rev1d9 2" xfId="21159"/>
    <cellStyle name="___P62A_Process_Flow(4.3)_P58 Incremental eqp lead time2_Q37 Budget UPH120_2line Rev1d9 2 2" xfId="21160"/>
    <cellStyle name="___P62A_Process_Flow(4.3)_P58 Incremental eqp lead time2_Q37 Budget UPH120_2line Rev1d9 3" xfId="21161"/>
    <cellStyle name="___P62A_Process_Flow(4.3)_P58 Incremental eqp lead time2_Q37 Budget UPH120_2line Rev1d9 3 2" xfId="21162"/>
    <cellStyle name="___P62A_Process_Flow(4.3)_P58 Incremental eqp lead time2_Q37 Budget UPH120_2line Rev1d9 4" xfId="21163"/>
    <cellStyle name="___P62A_Process_Flow(4.3)_P58 Incremental eqp lead time2_Q37 Budget UPH120_2line Rev1d9 4 2" xfId="21164"/>
    <cellStyle name="___P62A_Process_Flow(4.3)_P58 Incremental eqp lead time2_Q37 Budget UPH120_2line Rev1d9 5" xfId="21165"/>
    <cellStyle name="___P62A_Process_Flow(4.3)_P58 Incremental eqp lead time2_Q37 Budget UPH120_2line Rev1d9 5 2" xfId="21166"/>
    <cellStyle name="___P62A_Process_Flow(4.3)_P58 Incremental eqp lead time2_Q37 Budget UPH120_2line Rev1d9 6" xfId="21167"/>
    <cellStyle name="___P62A_Process_Flow(4.3)_P58 Incremental eqp lead time2_Q37 Budget UPH120_2line Rev1d9 6 2" xfId="21168"/>
    <cellStyle name="___P62A_Process_Flow(4.3)_P58 Incremental eqp lead time2_Q37 Budget UPH120_2line Rev1d9 7" xfId="21169"/>
    <cellStyle name="___P62A_Process_Flow(4.3)_P58 Incremental eqp lead time2_Q37 Budget UPH120_2line Rev1d9 7 2" xfId="21170"/>
    <cellStyle name="___P62A_Process_Flow(4.3)_P58 Incremental eqp lead time2_Q37 Budget UPH120_2line Rev1d9 8" xfId="21171"/>
    <cellStyle name="___P62A_Process_Flow(4.3)_P58 Incremental eqp lead time2_Q37 Budget UPH120_2line Rev1d9 8 2" xfId="21172"/>
    <cellStyle name="___P62A_Process_Flow(4.3)_P58 Incremental eqp lead time2_Q37 Budget UPH120_2line Rev1d9 9" xfId="21173"/>
    <cellStyle name="___P62A_Process_Flow(4.3)_P58 Incremental eqp lead time2_Q37 Budget UPH120_2line Rev1d9_LH Q22 work book " xfId="21174"/>
    <cellStyle name="___P62A_Process_Flow(4.3)_P58 Incremental eqp lead time2_Q37 Budget UPH120_2line Rev1d9_LH Q22 work book  2" xfId="21175"/>
    <cellStyle name="___P62A_Process_Flow(4.3)_P58 Incremental eqp lead time2_Q37 Budget UPH120_2line Rev1d9_LH Q22 work book  2 2" xfId="21176"/>
    <cellStyle name="___P62A_Process_Flow(4.3)_P58 Incremental eqp lead time2_Q37 Budget UPH120_2line Rev1d9_LH Q22 work book  3" xfId="21177"/>
    <cellStyle name="___P62A_Process_Flow(4.3)_P58 Incremental eqp lead time2_Q37 Budget UPH120_2line Rev1d9_LH Q22 work book  3 2" xfId="21178"/>
    <cellStyle name="___P62A_Process_Flow(4.3)_P58 Incremental eqp lead time2_Q37 Budget UPH120_2line Rev1d9_LH Q22 work book  4" xfId="21179"/>
    <cellStyle name="___P62A_Process_Flow(4.3)_P58 Incremental eqp lead time2_Q37 Budget UPH120_2line Rev1d9_LH Q22 work book  4 2" xfId="21180"/>
    <cellStyle name="___P62A_Process_Flow(4.3)_P58 Incremental eqp lead time2_Q37 Budget UPH120_2line Rev1d9_LH Q22 work book  5" xfId="21181"/>
    <cellStyle name="___P62A_Process_Flow(4.3)_P58 Incremental eqp lead time2_Q37 Budget UPH120_2line Rev1d9_LH Q22 work book  5 2" xfId="21182"/>
    <cellStyle name="___P62A_Process_Flow(4.3)_P58 Incremental eqp lead time2_Q37 Budget UPH120_2line Rev1d9_LH Q22 work book  6" xfId="21183"/>
    <cellStyle name="___P62A_Process_Flow(4.3)_P58 Incremental eqp lead time2_Q37 Budget UPH120_2line Rev1d9_LH Q22 work book  6 2" xfId="21184"/>
    <cellStyle name="___P62A_Process_Flow(4.3)_P58 Incremental eqp lead time2_Q37 Budget UPH120_2line Rev1d9_LH Q22 work book  7" xfId="21185"/>
    <cellStyle name="___P62A_Process_Flow(4.3)_P58 Incremental eqp lead time2_Q37 Budget UPH120_2line Rev1d9_LH Q22 work book  7 2" xfId="21186"/>
    <cellStyle name="___P62A_Process_Flow(4.3)_P58 Incremental eqp lead time2_Q37 Budget UPH120_2line Rev1d9_LH Q22 work book  8" xfId="21187"/>
    <cellStyle name="___P62A_Process_Flow(4.3)_P58 Incremental eqp lead time2_Q37 Budget UPH120_2line Rev1d9_LH Q22 work book  8 2" xfId="21188"/>
    <cellStyle name="___P62A_Process_Flow(4.3)_P58 Incremental eqp lead time2_Q37 Budget UPH120_2line Rev1d9_LH Q22 work book  9" xfId="21189"/>
    <cellStyle name="___P62A_Process_Flow(4.3)_P58 Incremental eqp lead time2_Q37 Budget UPH120_2line Rev1d9_LH Q77 Readiness v1.4.8" xfId="21190"/>
    <cellStyle name="___P62A_Process_Flow(4.3)_P58 Incremental eqp lead time2_Q37 Budget UPH120_2line Rev1d9_LH Q77 Readiness v1.4.8 2" xfId="21191"/>
    <cellStyle name="___P62A_Process_Flow(4.3)_P58 Incremental eqp lead time2_Q37 Budget UPH120_2line Rev1d9_LH Q77 Readiness v1.4.8 2 2" xfId="21192"/>
    <cellStyle name="___P62A_Process_Flow(4.3)_P58 Incremental eqp lead time2_Q37 Budget UPH120_2line Rev1d9_LH Q77 Readiness v1.4.8 3" xfId="21193"/>
    <cellStyle name="___P62A_Process_Flow(4.3)_P58 Incremental eqp lead time2_Q37 Budget UPH120_2line Rev1d9_LH Q77 Readiness v1.4.8 3 2" xfId="21194"/>
    <cellStyle name="___P62A_Process_Flow(4.3)_P58 Incremental eqp lead time2_Q37 Budget UPH120_2line Rev1d9_LH Q77 Readiness v1.4.8 4" xfId="21195"/>
    <cellStyle name="___P62A_Process_Flow(4.3)_P58 Incremental eqp lead time2_Q37 Budget UPH120_2line Rev1d9_LH Q77 Readiness v1.4.8 4 2" xfId="21196"/>
    <cellStyle name="___P62A_Process_Flow(4.3)_P58 Incremental eqp lead time2_Q37 Budget UPH120_2line Rev1d9_LH Q77 Readiness v1.4.8 5" xfId="21197"/>
    <cellStyle name="___P62A_Process_Flow(4.3)_P58 Incremental eqp lead time2_Q37 Budget UPH120_2line Rev1d9_LH Q77 Readiness v1.4.8 5 2" xfId="21198"/>
    <cellStyle name="___P62A_Process_Flow(4.3)_P58 Incremental eqp lead time2_Q37 Budget UPH120_2line Rev1d9_LH Q77 Readiness v1.4.8 6" xfId="21199"/>
    <cellStyle name="___P62A_Process_Flow(4.3)_P58 Incremental eqp lead time2_Q37 Budget UPH120_2line Rev1d9_LH Q77 Readiness v1.4.8 6 2" xfId="21200"/>
    <cellStyle name="___P62A_Process_Flow(4.3)_P58 Incremental eqp lead time2_Q37 Budget UPH120_2line Rev1d9_LH Q77 Readiness v1.4.8 7" xfId="21201"/>
    <cellStyle name="___P62A_Process_Flow(4.3)_P58 Incremental eqp lead time2_Q37 Budget UPH120_2line Rev1d9_LH Q77 Readiness v1.4.8 7 2" xfId="21202"/>
    <cellStyle name="___P62A_Process_Flow(4.3)_P58 Incremental eqp lead time2_Q37 Budget UPH120_2line Rev1d9_LH Q77 Readiness v1.4.8 8" xfId="21203"/>
    <cellStyle name="___P62A_Process_Flow(4.3)_P58 Incremental eqp lead time2_Q37 Budget UPH120_2line Rev1d9_LH Q77 Readiness v1.4.8 8 2" xfId="21204"/>
    <cellStyle name="___P62A_Process_Flow(4.3)_P58 Incremental eqp lead time2_Q37 Budget UPH120_2line Rev1d9_LH Q77 Readiness v1.4.8 9" xfId="21205"/>
    <cellStyle name="___P62A_Process_Flow(4.3)_P58 Incremental eqp lead time2_Q37 Budget UPH120_2line Rev2d3" xfId="21206"/>
    <cellStyle name="___P62A_Process_Flow(4.3)_P58 Incremental eqp lead time2_Q37 Budget UPH120_2line Rev2d3 2" xfId="21207"/>
    <cellStyle name="___P62A_Process_Flow(4.3)_P58 Incremental eqp lead time2_Q37 Budget UPH120_2line Rev2d3 2 2" xfId="21208"/>
    <cellStyle name="___P62A_Process_Flow(4.3)_P58 Incremental eqp lead time2_Q37 Budget UPH120_2line Rev2d3 3" xfId="21209"/>
    <cellStyle name="___P62A_Process_Flow(4.3)_P58 Incremental eqp lead time2_Q37 Budget UPH120_2line Rev2d3 3 2" xfId="21210"/>
    <cellStyle name="___P62A_Process_Flow(4.3)_P58 Incremental eqp lead time2_Q37 Budget UPH120_2line Rev2d3 4" xfId="21211"/>
    <cellStyle name="___P62A_Process_Flow(4.3)_P58 Incremental eqp lead time2_Q37 Budget UPH120_2line Rev2d3 4 2" xfId="21212"/>
    <cellStyle name="___P62A_Process_Flow(4.3)_P58 Incremental eqp lead time2_Q37 Budget UPH120_2line Rev2d3 5" xfId="21213"/>
    <cellStyle name="___P62A_Process_Flow(4.3)_P58 Incremental eqp lead time2_Q37 Budget UPH120_2line Rev2d3 5 2" xfId="21214"/>
    <cellStyle name="___P62A_Process_Flow(4.3)_P58 Incremental eqp lead time2_Q37 Budget UPH120_2line Rev2d3 6" xfId="21215"/>
    <cellStyle name="___P62A_Process_Flow(4.3)_P58 Incremental eqp lead time2_Q37 Budget UPH120_2line Rev2d3 6 2" xfId="21216"/>
    <cellStyle name="___P62A_Process_Flow(4.3)_P58 Incremental eqp lead time2_Q37 Budget UPH120_2line Rev2d3 7" xfId="21217"/>
    <cellStyle name="___P62A_Process_Flow(4.3)_P58 Incremental eqp lead time2_Q37 Budget UPH120_2line Rev2d3 7 2" xfId="21218"/>
    <cellStyle name="___P62A_Process_Flow(4.3)_P58 Incremental eqp lead time2_Q37 Budget UPH120_2line Rev2d3 8" xfId="21219"/>
    <cellStyle name="___P62A_Process_Flow(4.3)_P58 Incremental eqp lead time2_Q37 Budget UPH120_2line Rev2d3 8 2" xfId="21220"/>
    <cellStyle name="___P62A_Process_Flow(4.3)_P58 Incremental eqp lead time2_Q37 Budget UPH120_2line Rev2d3 9" xfId="21221"/>
    <cellStyle name="___P62A_Process_Flow(4.3)_P58 Incremental eqp lead time2_Q37 Budget UPH120_2line Rev2d5" xfId="21222"/>
    <cellStyle name="___P62A_Process_Flow(4.3)_P58 Incremental eqp lead time2_Q37 Budget UPH120_2line Rev2d5 2" xfId="21223"/>
    <cellStyle name="___P62A_Process_Flow(4.3)_P58 Incremental eqp lead time2_Q37 Budget UPH120_2line Rev2d5 2 2" xfId="21224"/>
    <cellStyle name="___P62A_Process_Flow(4.3)_P58 Incremental eqp lead time2_Q37 Budget UPH120_2line Rev2d5 3" xfId="21225"/>
    <cellStyle name="___P62A_Process_Flow(4.3)_P58 Incremental eqp lead time2_Q37 Budget UPH120_2line Rev2d5 3 2" xfId="21226"/>
    <cellStyle name="___P62A_Process_Flow(4.3)_P58 Incremental eqp lead time2_Q37 Budget UPH120_2line Rev2d5 4" xfId="21227"/>
    <cellStyle name="___P62A_Process_Flow(4.3)_P58 Incremental eqp lead time2_Q37 Budget UPH120_2line Rev2d5 4 2" xfId="21228"/>
    <cellStyle name="___P62A_Process_Flow(4.3)_P58 Incremental eqp lead time2_Q37 Budget UPH120_2line Rev2d5 5" xfId="21229"/>
    <cellStyle name="___P62A_Process_Flow(4.3)_P58 Incremental eqp lead time2_Q37 Budget UPH120_2line Rev2d5 5 2" xfId="21230"/>
    <cellStyle name="___P62A_Process_Flow(4.3)_P58 Incremental eqp lead time2_Q37 Budget UPH120_2line Rev2d5 6" xfId="21231"/>
    <cellStyle name="___P62A_Process_Flow(4.3)_P58 Incremental eqp lead time2_Q37 Budget UPH120_2line Rev2d5 6 2" xfId="21232"/>
    <cellStyle name="___P62A_Process_Flow(4.3)_P58 Incremental eqp lead time2_Q37 Budget UPH120_2line Rev2d5 7" xfId="21233"/>
    <cellStyle name="___P62A_Process_Flow(4.3)_P58 Incremental eqp lead time2_Q37 Budget UPH120_2line Rev2d5 7 2" xfId="21234"/>
    <cellStyle name="___P62A_Process_Flow(4.3)_P58 Incremental eqp lead time2_Q37 Budget UPH120_2line Rev2d5 8" xfId="21235"/>
    <cellStyle name="___P62A_Process_Flow(4.3)_P58 Incremental eqp lead time2_Q37 Budget UPH120_2line Rev2d5 8 2" xfId="21236"/>
    <cellStyle name="___P62A_Process_Flow(4.3)_P58 Incremental eqp lead time2_Q37 Budget UPH120_2line Rev2d5 9" xfId="21237"/>
    <cellStyle name="___P62A_Process_Flow(4.3)_P58 king project status report 11.28" xfId="21238"/>
    <cellStyle name="___P62A_Process_Flow(4.3)_P58 king project status report 11.28 2" xfId="21239"/>
    <cellStyle name="___P62A_Process_Flow(4.3)_P58 king project status report 11.28 2 2" xfId="21240"/>
    <cellStyle name="___P62A_Process_Flow(4.3)_P58 king project status report 11.28 3" xfId="21241"/>
    <cellStyle name="___P62A_Process_Flow(4.3)_P58 king project status report 11.28 3 2" xfId="21242"/>
    <cellStyle name="___P62A_Process_Flow(4.3)_P58 king project status report 11.28 4" xfId="21243"/>
    <cellStyle name="___P62A_Process_Flow(4.3)_P58 king project status report 11.28 4 2" xfId="21244"/>
    <cellStyle name="___P62A_Process_Flow(4.3)_P58 king project status report 11.28 5" xfId="21245"/>
    <cellStyle name="___P62A_Process_Flow(4.3)_P58 king project status report 11.28 5 2" xfId="21246"/>
    <cellStyle name="___P62A_Process_Flow(4.3)_P58 king project status report 11.28 6" xfId="21247"/>
    <cellStyle name="___P62A_Process_Flow(4.3)_P58 king project status report 11.28 6 2" xfId="21248"/>
    <cellStyle name="___P62A_Process_Flow(4.3)_P58 king project status report 11.28 7" xfId="21249"/>
    <cellStyle name="___P62A_Process_Flow(4.3)_P58 king project status report 11.28 7 2" xfId="21250"/>
    <cellStyle name="___P62A_Process_Flow(4.3)_P58 king project status report 11.28 8" xfId="21251"/>
    <cellStyle name="___P62A_Process_Flow(4.3)_P58 king project status report 11.28 8 2" xfId="21252"/>
    <cellStyle name="___P62A_Process_Flow(4.3)_P58 king project status report 11.28 9" xfId="21253"/>
    <cellStyle name="___P62A_Process_Flow(4.3)_P58 king project status report Final Version" xfId="21254"/>
    <cellStyle name="___P62A_Process_Flow(4.3)_P58 king project status report Final Version 2" xfId="21255"/>
    <cellStyle name="___P62A_Process_Flow(4.3)_P58 king project status report Final Version 2 2" xfId="21256"/>
    <cellStyle name="___P62A_Process_Flow(4.3)_P58 king project status report Final Version 3" xfId="21257"/>
    <cellStyle name="___P62A_Process_Flow(4.3)_P58 king project status report Final Version 3 2" xfId="21258"/>
    <cellStyle name="___P62A_Process_Flow(4.3)_P58 king project status report Final Version 4" xfId="21259"/>
    <cellStyle name="___P62A_Process_Flow(4.3)_P58 king project status report Final Version 4 2" xfId="21260"/>
    <cellStyle name="___P62A_Process_Flow(4.3)_P58 king project status report Final Version 5" xfId="21261"/>
    <cellStyle name="___P62A_Process_Flow(4.3)_P58 king project status report Final Version 5 2" xfId="21262"/>
    <cellStyle name="___P62A_Process_Flow(4.3)_P58 king project status report Final Version 6" xfId="21263"/>
    <cellStyle name="___P62A_Process_Flow(4.3)_P58 king project status report Final Version 6 2" xfId="21264"/>
    <cellStyle name="___P62A_Process_Flow(4.3)_P58 king project status report Final Version 7" xfId="21265"/>
    <cellStyle name="___P62A_Process_Flow(4.3)_P58 king project status report Final Version 7 2" xfId="21266"/>
    <cellStyle name="___P62A_Process_Flow(4.3)_P58 king project status report Final Version 8" xfId="21267"/>
    <cellStyle name="___P62A_Process_Flow(4.3)_P58 king project status report Final Version 8 2" xfId="21268"/>
    <cellStyle name="___P62A_Process_Flow(4.3)_P58 king project status report Final Version 9" xfId="21269"/>
    <cellStyle name="___P62A_Process_Flow(4.3)_P62A capacity wkbk2" xfId="21270"/>
    <cellStyle name="___P62A_Process_Flow(4.3)_P62A capacity wkbk2 2" xfId="21271"/>
    <cellStyle name="___P62A_Process_Flow(4.3)_P62A capacity wkbk2 2 2" xfId="21272"/>
    <cellStyle name="___P62A_Process_Flow(4.3)_P62A capacity wkbk2 3" xfId="21273"/>
    <cellStyle name="___P62A_Process_Flow(4.3)_P62A capacity wkbk2 3 2" xfId="21274"/>
    <cellStyle name="___P62A_Process_Flow(4.3)_P62A capacity wkbk2 4" xfId="21275"/>
    <cellStyle name="___P62A_Process_Flow(4.3)_P62A capacity wkbk2 4 2" xfId="21276"/>
    <cellStyle name="___P62A_Process_Flow(4.3)_P62A capacity wkbk2 5" xfId="21277"/>
    <cellStyle name="___P62A_Process_Flow(4.3)_P62A capacity wkbk2 5 2" xfId="21278"/>
    <cellStyle name="___P62A_Process_Flow(4.3)_P62A capacity wkbk2 6" xfId="21279"/>
    <cellStyle name="___P62A_Process_Flow(4.3)_P62A capacity wkbk2 6 2" xfId="21280"/>
    <cellStyle name="___P62A_Process_Flow(4.3)_P62A capacity wkbk2 7" xfId="21281"/>
    <cellStyle name="___P62A_Process_Flow(4.3)_P62A capacity wkbk2 7 2" xfId="21282"/>
    <cellStyle name="___P62A_Process_Flow(4.3)_P62A capacity wkbk2 8" xfId="21283"/>
    <cellStyle name="___P62A_Process_Flow(4.3)_P62A capacity wkbk2 8 2" xfId="21284"/>
    <cellStyle name="___P62A_Process_Flow(4.3)_P62A capacity wkbk2 9" xfId="21285"/>
    <cellStyle name="___P62A_Process_Flow(4.3)_P62A Invesmt-PlanVsAct(Rev7)_1031,02" xfId="21286"/>
    <cellStyle name="___P62A_Process_Flow(4.3)_P62A Invesmt-PlanVsAct(Rev7)_1031,02 2" xfId="21287"/>
    <cellStyle name="___P62A_Process_Flow(4.3)_P62A Invesmt-PlanVsAct(Rev7)_1031,02 2 2" xfId="21288"/>
    <cellStyle name="___P62A_Process_Flow(4.3)_P62A Invesmt-PlanVsAct(Rev7)_1031,02 3" xfId="21289"/>
    <cellStyle name="___P62A_Process_Flow(4.3)_P62A Invesmt-PlanVsAct(Rev7)_1031,02 3 2" xfId="21290"/>
    <cellStyle name="___P62A_Process_Flow(4.3)_P62A Invesmt-PlanVsAct(Rev7)_1031,02 4" xfId="21291"/>
    <cellStyle name="___P62A_Process_Flow(4.3)_P62A Invesmt-PlanVsAct(Rev7)_1031,02 4 2" xfId="21292"/>
    <cellStyle name="___P62A_Process_Flow(4.3)_P62A Invesmt-PlanVsAct(Rev7)_1031,02 5" xfId="21293"/>
    <cellStyle name="___P62A_Process_Flow(4.3)_P62A Invesmt-PlanVsAct(Rev7)_1031,02 5 2" xfId="21294"/>
    <cellStyle name="___P62A_Process_Flow(4.3)_P62A Invesmt-PlanVsAct(Rev7)_1031,02 6" xfId="21295"/>
    <cellStyle name="___P62A_Process_Flow(4.3)_P62A Invesmt-PlanVsAct(Rev7)_1031,02 6 2" xfId="21296"/>
    <cellStyle name="___P62A_Process_Flow(4.3)_P62A Invesmt-PlanVsAct(Rev7)_1031,02 7" xfId="21297"/>
    <cellStyle name="___P62A_Process_Flow(4.3)_P62A Invesmt-PlanVsAct(Rev7)_1031,02 7 2" xfId="21298"/>
    <cellStyle name="___P62A_Process_Flow(4.3)_P62A Invesmt-PlanVsAct(Rev7)_1031,02 8" xfId="21299"/>
    <cellStyle name="___P62A_Process_Flow(4.3)_P62A Invesmt-PlanVsAct(Rev7)_1031,02 8 2" xfId="21300"/>
    <cellStyle name="___P62A_Process_Flow(4.3)_P62A Invesmt-PlanVsAct(Rev7)_1031,02 9" xfId="21301"/>
    <cellStyle name="___P62A_Process_Flow(4.3)_P62A Investmest -Plv8)_1106,02" xfId="21302"/>
    <cellStyle name="___P62A_Process_Flow(4.3)_P62A Investmest -Plv8)_1106,02 2" xfId="21303"/>
    <cellStyle name="___P62A_Process_Flow(4.3)_P62A Investmest -Plv8)_1106,02 2 2" xfId="21304"/>
    <cellStyle name="___P62A_Process_Flow(4.3)_P62A Investmest -Plv8)_1106,02 3" xfId="21305"/>
    <cellStyle name="___P62A_Process_Flow(4.3)_P62A Investmest -Plv8)_1106,02 3 2" xfId="21306"/>
    <cellStyle name="___P62A_Process_Flow(4.3)_P62A Investmest -Plv8)_1106,02 4" xfId="21307"/>
    <cellStyle name="___P62A_Process_Flow(4.3)_P62A Investmest -Plv8)_1106,02 4 2" xfId="21308"/>
    <cellStyle name="___P62A_Process_Flow(4.3)_P62A Investmest -Plv8)_1106,02 5" xfId="21309"/>
    <cellStyle name="___P62A_Process_Flow(4.3)_P62A Investmest -Plv8)_1106,02 5 2" xfId="21310"/>
    <cellStyle name="___P62A_Process_Flow(4.3)_P62A Investmest -Plv8)_1106,02 6" xfId="21311"/>
    <cellStyle name="___P62A_Process_Flow(4.3)_P62A Investmest -Plv8)_1106,02 6 2" xfId="21312"/>
    <cellStyle name="___P62A_Process_Flow(4.3)_P62A Investmest -Plv8)_1106,02 7" xfId="21313"/>
    <cellStyle name="___P62A_Process_Flow(4.3)_P62A Investmest -Plv8)_1106,02 7 2" xfId="21314"/>
    <cellStyle name="___P62A_Process_Flow(4.3)_P62A Investmest -Plv8)_1106,02 8" xfId="21315"/>
    <cellStyle name="___P62A_Process_Flow(4.3)_P62A Investmest -Plv8)_1106,02 8 2" xfId="21316"/>
    <cellStyle name="___P62A_Process_Flow(4.3)_P62A Investmest -Plv8)_1106,02 9" xfId="21317"/>
    <cellStyle name="___P62A_Process_Flow(4.3)_P62A Unique Line Document Rev-31  9-27" xfId="21318"/>
    <cellStyle name="___P62A_Process_Flow(4.3)_P62A Unique Line Document Rev-31  9-27 2" xfId="21319"/>
    <cellStyle name="___P62A_Process_Flow(4.3)_P62A Unique Line Document Rev-31  9-27 2 2" xfId="21320"/>
    <cellStyle name="___P62A_Process_Flow(4.3)_P62A Unique Line Document Rev-31  9-27 3" xfId="21321"/>
    <cellStyle name="___P62A_Process_Flow(4.3)_P62A Unique Line Document Rev-31  9-27 3 2" xfId="21322"/>
    <cellStyle name="___P62A_Process_Flow(4.3)_P62A Unique Line Document Rev-31  9-27 4" xfId="21323"/>
    <cellStyle name="___P62A_Process_Flow(4.3)_P62A Unique Line Document Rev-31  9-27 4 2" xfId="21324"/>
    <cellStyle name="___P62A_Process_Flow(4.3)_P62A Unique Line Document Rev-31  9-27 5" xfId="21325"/>
    <cellStyle name="___P62A_Process_Flow(4.3)_P62A Unique Line Document Rev-31  9-27 5 2" xfId="21326"/>
    <cellStyle name="___P62A_Process_Flow(4.3)_P62A Unique Line Document Rev-31  9-27 6" xfId="21327"/>
    <cellStyle name="___P62A_Process_Flow(4.3)_P62A Unique Line Document Rev-31  9-27 6 2" xfId="21328"/>
    <cellStyle name="___P62A_Process_Flow(4.3)_P62A Unique Line Document Rev-31  9-27 7" xfId="21329"/>
    <cellStyle name="___P62A_Process_Flow(4.3)_P62A Unique Line Document Rev-31  9-27 7 2" xfId="21330"/>
    <cellStyle name="___P62A_Process_Flow(4.3)_P62A Unique Line Document Rev-31  9-27 8" xfId="21331"/>
    <cellStyle name="___P62A_Process_Flow(4.3)_P62A Unique Line Document Rev-31  9-27 8 2" xfId="21332"/>
    <cellStyle name="___P62A_Process_Flow(4.3)_P62A Unique Line Document Rev-31  9-27 9" xfId="21333"/>
    <cellStyle name="___P62A_Process_Flow(4.3)_P62A Unique Line Document Rev-31 9-27" xfId="21334"/>
    <cellStyle name="___P62A_Process_Flow(4.3)_P62A Unique Line Document Rev-31 9-27 2" xfId="21335"/>
    <cellStyle name="___P62A_Process_Flow(4.3)_P62A Unique Line Document Rev-31 9-27 2 2" xfId="21336"/>
    <cellStyle name="___P62A_Process_Flow(4.3)_P62A Unique Line Document Rev-31 9-27 3" xfId="21337"/>
    <cellStyle name="___P62A_Process_Flow(4.3)_P62A Unique Line Document Rev-31 9-27 3 2" xfId="21338"/>
    <cellStyle name="___P62A_Process_Flow(4.3)_P62A Unique Line Document Rev-31 9-27 4" xfId="21339"/>
    <cellStyle name="___P62A_Process_Flow(4.3)_P62A Unique Line Document Rev-31 9-27 4 2" xfId="21340"/>
    <cellStyle name="___P62A_Process_Flow(4.3)_P62A Unique Line Document Rev-31 9-27 5" xfId="21341"/>
    <cellStyle name="___P62A_Process_Flow(4.3)_P62A Unique Line Document Rev-31 9-27 5 2" xfId="21342"/>
    <cellStyle name="___P62A_Process_Flow(4.3)_P62A Unique Line Document Rev-31 9-27 6" xfId="21343"/>
    <cellStyle name="___P62A_Process_Flow(4.3)_P62A Unique Line Document Rev-31 9-27 6 2" xfId="21344"/>
    <cellStyle name="___P62A_Process_Flow(4.3)_P62A Unique Line Document Rev-31 9-27 7" xfId="21345"/>
    <cellStyle name="___P62A_Process_Flow(4.3)_P62A Unique Line Document Rev-31 9-27 7 2" xfId="21346"/>
    <cellStyle name="___P62A_Process_Flow(4.3)_P62A Unique Line Document Rev-31 9-27 8" xfId="21347"/>
    <cellStyle name="___P62A_Process_Flow(4.3)_P62A Unique Line Document Rev-31 9-27 8 2" xfId="21348"/>
    <cellStyle name="___P62A_Process_Flow(4.3)_P62A Unique Line Document Rev-31 9-27 9" xfId="21349"/>
    <cellStyle name="___P62A_Process_Flow(4.3)_P86 AMA-200uph-permV1-1" xfId="21350"/>
    <cellStyle name="___P62A_Process_Flow(4.3)_P86 AMA-200uph-permV1-1 2" xfId="21351"/>
    <cellStyle name="___P62A_Process_Flow(4.3)_P86 AMA-200uph-permV1-1 2 2" xfId="21352"/>
    <cellStyle name="___P62A_Process_Flow(4.3)_P86 AMA-200uph-permV1-1 3" xfId="21353"/>
    <cellStyle name="___P62A_Process_Flow(4.3)_P86 AMA-200uph-permV1-1 3 2" xfId="21354"/>
    <cellStyle name="___P62A_Process_Flow(4.3)_P86 AMA-200uph-permV1-1 4" xfId="21355"/>
    <cellStyle name="___P62A_Process_Flow(4.3)_P86 AMA-200uph-permV1-1 4 2" xfId="21356"/>
    <cellStyle name="___P62A_Process_Flow(4.3)_P86 AMA-200uph-permV1-1 5" xfId="21357"/>
    <cellStyle name="___P62A_Process_Flow(4.3)_P86 AMA-200uph-permV1-1 5 2" xfId="21358"/>
    <cellStyle name="___P62A_Process_Flow(4.3)_P86 AMA-200uph-permV1-1 6" xfId="21359"/>
    <cellStyle name="___P62A_Process_Flow(4.3)_P86 AMA-200uph-permV1-1 6 2" xfId="21360"/>
    <cellStyle name="___P62A_Process_Flow(4.3)_P86 AMA-200uph-permV1-1 7" xfId="21361"/>
    <cellStyle name="___P62A_Process_Flow(4.3)_P86 AMA-200uph-permV1-1 7 2" xfId="21362"/>
    <cellStyle name="___P62A_Process_Flow(4.3)_P86 AMA-200uph-permV1-1 8" xfId="21363"/>
    <cellStyle name="___P62A_Process_Flow(4.3)_P86 AMA-200uph-permV1-1 8 2" xfId="21364"/>
    <cellStyle name="___P62A_Process_Flow(4.3)_P86 AMA-200uph-permV1-1 9" xfId="21365"/>
    <cellStyle name="___P62A_Process_Flow(4.3)_P86 FATP PVTRamp Training Plan v1.1_0312" xfId="21366"/>
    <cellStyle name="___P62A_Process_Flow(4.3)_P86 FATP PVTRamp Training Plan v1.1_0312 2" xfId="21367"/>
    <cellStyle name="___P62A_Process_Flow(4.3)_P86 FATP PVTRamp Training Plan v1.1_0312 2 2" xfId="21368"/>
    <cellStyle name="___P62A_Process_Flow(4.3)_P86 FATP PVTRamp Training Plan v1.1_0312 3" xfId="21369"/>
    <cellStyle name="___P62A_Process_Flow(4.3)_P86 FATP PVTRamp Training Plan v1.1_0312 3 2" xfId="21370"/>
    <cellStyle name="___P62A_Process_Flow(4.3)_P86 FATP PVTRamp Training Plan v1.1_0312 4" xfId="21371"/>
    <cellStyle name="___P62A_Process_Flow(4.3)_P86 FATP PVTRamp Training Plan v1.1_0312 4 2" xfId="21372"/>
    <cellStyle name="___P62A_Process_Flow(4.3)_P86 FATP PVTRamp Training Plan v1.1_0312 5" xfId="21373"/>
    <cellStyle name="___P62A_Process_Flow(4.3)_P86 FATP PVTRamp Training Plan v1.1_0312 5 2" xfId="21374"/>
    <cellStyle name="___P62A_Process_Flow(4.3)_P86 FATP PVTRamp Training Plan v1.1_0312 6" xfId="21375"/>
    <cellStyle name="___P62A_Process_Flow(4.3)_P86 FATP PVTRamp Training Plan v1.1_0312 6 2" xfId="21376"/>
    <cellStyle name="___P62A_Process_Flow(4.3)_P86 FATP PVTRamp Training Plan v1.1_0312 7" xfId="21377"/>
    <cellStyle name="___P62A_Process_Flow(4.3)_P86 FATP PVTRamp Training Plan v1.1_0312 7 2" xfId="21378"/>
    <cellStyle name="___P62A_Process_Flow(4.3)_P86 FATP PVTRamp Training Plan v1.1_0312 8" xfId="21379"/>
    <cellStyle name="___P62A_Process_Flow(4.3)_P86 FATP PVTRamp Training Plan v1.1_0312 8 2" xfId="21380"/>
    <cellStyle name="___P62A_Process_Flow(4.3)_P86 FATP PVTRamp Training Plan v1.1_0312 9" xfId="21381"/>
    <cellStyle name="___P62A_Process_Flow(4.3)_P86 FATP PVTRamp Training Plan v1.1_0312_~2219095" xfId="21382"/>
    <cellStyle name="___P62A_Process_Flow(4.3)_P86 FATP PVTRamp Training Plan v1.1_0312_~2219095 2" xfId="21383"/>
    <cellStyle name="___P62A_Process_Flow(4.3)_P86 FATP PVTRamp Training Plan v1.1_0312_~2219095 2 2" xfId="21384"/>
    <cellStyle name="___P62A_Process_Flow(4.3)_P86 FATP PVTRamp Training Plan v1.1_0312_~2219095 3" xfId="21385"/>
    <cellStyle name="___P62A_Process_Flow(4.3)_P86 FATP PVTRamp Training Plan v1.1_0312_~2219095 3 2" xfId="21386"/>
    <cellStyle name="___P62A_Process_Flow(4.3)_P86 FATP PVTRamp Training Plan v1.1_0312_~2219095 4" xfId="21387"/>
    <cellStyle name="___P62A_Process_Flow(4.3)_P86 FATP PVTRamp Training Plan v1.1_0312_~2219095 4 2" xfId="21388"/>
    <cellStyle name="___P62A_Process_Flow(4.3)_P86 FATP PVTRamp Training Plan v1.1_0312_~2219095 5" xfId="21389"/>
    <cellStyle name="___P62A_Process_Flow(4.3)_P86 FATP PVTRamp Training Plan v1.1_0312_~2219095 5 2" xfId="21390"/>
    <cellStyle name="___P62A_Process_Flow(4.3)_P86 FATP PVTRamp Training Plan v1.1_0312_~2219095 6" xfId="21391"/>
    <cellStyle name="___P62A_Process_Flow(4.3)_P86 FATP PVTRamp Training Plan v1.1_0312_~2219095 6 2" xfId="21392"/>
    <cellStyle name="___P62A_Process_Flow(4.3)_P86 FATP PVTRamp Training Plan v1.1_0312_~2219095 7" xfId="21393"/>
    <cellStyle name="___P62A_Process_Flow(4.3)_P86 FATP PVTRamp Training Plan v1.1_0312_~2219095 7 2" xfId="21394"/>
    <cellStyle name="___P62A_Process_Flow(4.3)_P86 FATP PVTRamp Training Plan v1.1_0312_~2219095 8" xfId="21395"/>
    <cellStyle name="___P62A_Process_Flow(4.3)_P86 FATP PVTRamp Training Plan v1.1_0312_~2219095 8 2" xfId="21396"/>
    <cellStyle name="___P62A_Process_Flow(4.3)_P86 FATP PVTRamp Training Plan v1.1_0312_~2219095 9" xfId="21397"/>
    <cellStyle name="___P62A_Process_Flow(4.3)_P86 FATP PVTRamp Training Plan v1.1_0312_~3800100" xfId="21398"/>
    <cellStyle name="___P62A_Process_Flow(4.3)_P86 FATP PVTRamp Training Plan v1.1_0312_~3800100 2" xfId="21399"/>
    <cellStyle name="___P62A_Process_Flow(4.3)_P86 FATP PVTRamp Training Plan v1.1_0312_~3800100 2 2" xfId="21400"/>
    <cellStyle name="___P62A_Process_Flow(4.3)_P86 FATP PVTRamp Training Plan v1.1_0312_~3800100 3" xfId="21401"/>
    <cellStyle name="___P62A_Process_Flow(4.3)_P86 FATP PVTRamp Training Plan v1.1_0312_~3800100 3 2" xfId="21402"/>
    <cellStyle name="___P62A_Process_Flow(4.3)_P86 FATP PVTRamp Training Plan v1.1_0312_~3800100 4" xfId="21403"/>
    <cellStyle name="___P62A_Process_Flow(4.3)_P86 FATP PVTRamp Training Plan v1.1_0312_~3800100 4 2" xfId="21404"/>
    <cellStyle name="___P62A_Process_Flow(4.3)_P86 FATP PVTRamp Training Plan v1.1_0312_~3800100 5" xfId="21405"/>
    <cellStyle name="___P62A_Process_Flow(4.3)_P86 FATP PVTRamp Training Plan v1.1_0312_~3800100 5 2" xfId="21406"/>
    <cellStyle name="___P62A_Process_Flow(4.3)_P86 FATP PVTRamp Training Plan v1.1_0312_~3800100 6" xfId="21407"/>
    <cellStyle name="___P62A_Process_Flow(4.3)_P86 FATP PVTRamp Training Plan v1.1_0312_~3800100 6 2" xfId="21408"/>
    <cellStyle name="___P62A_Process_Flow(4.3)_P86 FATP PVTRamp Training Plan v1.1_0312_~3800100 7" xfId="21409"/>
    <cellStyle name="___P62A_Process_Flow(4.3)_P86 FATP PVTRamp Training Plan v1.1_0312_~3800100 7 2" xfId="21410"/>
    <cellStyle name="___P62A_Process_Flow(4.3)_P86 FATP PVTRamp Training Plan v1.1_0312_~3800100 8" xfId="21411"/>
    <cellStyle name="___P62A_Process_Flow(4.3)_P86 FATP PVTRamp Training Plan v1.1_0312_~3800100 8 2" xfId="21412"/>
    <cellStyle name="___P62A_Process_Flow(4.3)_P86 FATP PVTRamp Training Plan v1.1_0312_~3800100 9" xfId="21413"/>
    <cellStyle name="___P62A_Process_Flow(4.3)_P86 FATP PVTRamp Training Plan v1.1_0312_~6634077" xfId="21414"/>
    <cellStyle name="___P62A_Process_Flow(4.3)_P86 FATP PVTRamp Training Plan v1.1_0312_~6634077 2" xfId="21415"/>
    <cellStyle name="___P62A_Process_Flow(4.3)_P86 FATP PVTRamp Training Plan v1.1_0312_~6634077 2 2" xfId="21416"/>
    <cellStyle name="___P62A_Process_Flow(4.3)_P86 FATP PVTRamp Training Plan v1.1_0312_~6634077 3" xfId="21417"/>
    <cellStyle name="___P62A_Process_Flow(4.3)_P86 FATP PVTRamp Training Plan v1.1_0312_~6634077 3 2" xfId="21418"/>
    <cellStyle name="___P62A_Process_Flow(4.3)_P86 FATP PVTRamp Training Plan v1.1_0312_~6634077 4" xfId="21419"/>
    <cellStyle name="___P62A_Process_Flow(4.3)_P86 FATP PVTRamp Training Plan v1.1_0312_~6634077 4 2" xfId="21420"/>
    <cellStyle name="___P62A_Process_Flow(4.3)_P86 FATP PVTRamp Training Plan v1.1_0312_~6634077 5" xfId="21421"/>
    <cellStyle name="___P62A_Process_Flow(4.3)_P86 FATP PVTRamp Training Plan v1.1_0312_~6634077 5 2" xfId="21422"/>
    <cellStyle name="___P62A_Process_Flow(4.3)_P86 FATP PVTRamp Training Plan v1.1_0312_~6634077 6" xfId="21423"/>
    <cellStyle name="___P62A_Process_Flow(4.3)_P86 FATP PVTRamp Training Plan v1.1_0312_~6634077 6 2" xfId="21424"/>
    <cellStyle name="___P62A_Process_Flow(4.3)_P86 FATP PVTRamp Training Plan v1.1_0312_~6634077 7" xfId="21425"/>
    <cellStyle name="___P62A_Process_Flow(4.3)_P86 FATP PVTRamp Training Plan v1.1_0312_~6634077 7 2" xfId="21426"/>
    <cellStyle name="___P62A_Process_Flow(4.3)_P86 FATP PVTRamp Training Plan v1.1_0312_~6634077 8" xfId="21427"/>
    <cellStyle name="___P62A_Process_Flow(4.3)_P86 FATP PVTRamp Training Plan v1.1_0312_~6634077 8 2" xfId="21428"/>
    <cellStyle name="___P62A_Process_Flow(4.3)_P86 FATP PVTRamp Training Plan v1.1_0312_~6634077 9" xfId="21429"/>
    <cellStyle name="___P62A_Process_Flow(4.3)_P86 FATP PVTRamp Training Plan v1.1_0312_LH Q22 work book " xfId="21430"/>
    <cellStyle name="___P62A_Process_Flow(4.3)_P86 FATP PVTRamp Training Plan v1.1_0312_LH Q22 work book  2" xfId="21431"/>
    <cellStyle name="___P62A_Process_Flow(4.3)_P86 FATP PVTRamp Training Plan v1.1_0312_LH Q22 work book  2 2" xfId="21432"/>
    <cellStyle name="___P62A_Process_Flow(4.3)_P86 FATP PVTRamp Training Plan v1.1_0312_LH Q22 work book  3" xfId="21433"/>
    <cellStyle name="___P62A_Process_Flow(4.3)_P86 FATP PVTRamp Training Plan v1.1_0312_LH Q22 work book  3 2" xfId="21434"/>
    <cellStyle name="___P62A_Process_Flow(4.3)_P86 FATP PVTRamp Training Plan v1.1_0312_LH Q22 work book  4" xfId="21435"/>
    <cellStyle name="___P62A_Process_Flow(4.3)_P86 FATP PVTRamp Training Plan v1.1_0312_LH Q22 work book  4 2" xfId="21436"/>
    <cellStyle name="___P62A_Process_Flow(4.3)_P86 FATP PVTRamp Training Plan v1.1_0312_LH Q22 work book  5" xfId="21437"/>
    <cellStyle name="___P62A_Process_Flow(4.3)_P86 FATP PVTRamp Training Plan v1.1_0312_LH Q22 work book  5 2" xfId="21438"/>
    <cellStyle name="___P62A_Process_Flow(4.3)_P86 FATP PVTRamp Training Plan v1.1_0312_LH Q22 work book  6" xfId="21439"/>
    <cellStyle name="___P62A_Process_Flow(4.3)_P86 FATP PVTRamp Training Plan v1.1_0312_LH Q22 work book  6 2" xfId="21440"/>
    <cellStyle name="___P62A_Process_Flow(4.3)_P86 FATP PVTRamp Training Plan v1.1_0312_LH Q22 work book  7" xfId="21441"/>
    <cellStyle name="___P62A_Process_Flow(4.3)_P86 FATP PVTRamp Training Plan v1.1_0312_LH Q22 work book  7 2" xfId="21442"/>
    <cellStyle name="___P62A_Process_Flow(4.3)_P86 FATP PVTRamp Training Plan v1.1_0312_LH Q22 work book  8" xfId="21443"/>
    <cellStyle name="___P62A_Process_Flow(4.3)_P86 FATP PVTRamp Training Plan v1.1_0312_LH Q22 work book  8 2" xfId="21444"/>
    <cellStyle name="___P62A_Process_Flow(4.3)_P86 FATP PVTRamp Training Plan v1.1_0312_LH Q22 work book  9" xfId="21445"/>
    <cellStyle name="___P62A_Process_Flow(4.3)_P86 FATP PVTRamp Training Plan v1.1_0312_LH Q77 Readiness v1.4.8" xfId="21446"/>
    <cellStyle name="___P62A_Process_Flow(4.3)_P86 FATP PVTRamp Training Plan v1.1_0312_LH Q77 Readiness v1.4.8 2" xfId="21447"/>
    <cellStyle name="___P62A_Process_Flow(4.3)_P86 FATP PVTRamp Training Plan v1.1_0312_LH Q77 Readiness v1.4.8 2 2" xfId="21448"/>
    <cellStyle name="___P62A_Process_Flow(4.3)_P86 FATP PVTRamp Training Plan v1.1_0312_LH Q77 Readiness v1.4.8 3" xfId="21449"/>
    <cellStyle name="___P62A_Process_Flow(4.3)_P86 FATP PVTRamp Training Plan v1.1_0312_LH Q77 Readiness v1.4.8 3 2" xfId="21450"/>
    <cellStyle name="___P62A_Process_Flow(4.3)_P86 FATP PVTRamp Training Plan v1.1_0312_LH Q77 Readiness v1.4.8 4" xfId="21451"/>
    <cellStyle name="___P62A_Process_Flow(4.3)_P86 FATP PVTRamp Training Plan v1.1_0312_LH Q77 Readiness v1.4.8 4 2" xfId="21452"/>
    <cellStyle name="___P62A_Process_Flow(4.3)_P86 FATP PVTRamp Training Plan v1.1_0312_LH Q77 Readiness v1.4.8 5" xfId="21453"/>
    <cellStyle name="___P62A_Process_Flow(4.3)_P86 FATP PVTRamp Training Plan v1.1_0312_LH Q77 Readiness v1.4.8 5 2" xfId="21454"/>
    <cellStyle name="___P62A_Process_Flow(4.3)_P86 FATP PVTRamp Training Plan v1.1_0312_LH Q77 Readiness v1.4.8 6" xfId="21455"/>
    <cellStyle name="___P62A_Process_Flow(4.3)_P86 FATP PVTRamp Training Plan v1.1_0312_LH Q77 Readiness v1.4.8 6 2" xfId="21456"/>
    <cellStyle name="___P62A_Process_Flow(4.3)_P86 FATP PVTRamp Training Plan v1.1_0312_LH Q77 Readiness v1.4.8 7" xfId="21457"/>
    <cellStyle name="___P62A_Process_Flow(4.3)_P86 FATP PVTRamp Training Plan v1.1_0312_LH Q77 Readiness v1.4.8 7 2" xfId="21458"/>
    <cellStyle name="___P62A_Process_Flow(4.3)_P86 FATP PVTRamp Training Plan v1.1_0312_LH Q77 Readiness v1.4.8 8" xfId="21459"/>
    <cellStyle name="___P62A_Process_Flow(4.3)_P86 FATP PVTRamp Training Plan v1.1_0312_LH Q77 Readiness v1.4.8 8 2" xfId="21460"/>
    <cellStyle name="___P62A_Process_Flow(4.3)_P86 FATP PVTRamp Training Plan v1.1_0312_LH Q77 Readiness v1.4.8 9" xfId="21461"/>
    <cellStyle name="___P62A_Process_Flow(4.3)_P86 FATP PVTRamp Training Plan v1.1_0312_LHQ37BudgetRev0d4" xfId="21462"/>
    <cellStyle name="___P62A_Process_Flow(4.3)_P86 FATP PVTRamp Training Plan v1.1_0312_LHQ37BudgetRev0d4 2" xfId="21463"/>
    <cellStyle name="___P62A_Process_Flow(4.3)_P86 FATP PVTRamp Training Plan v1.1_0312_LHQ37BudgetRev0d4 2 2" xfId="21464"/>
    <cellStyle name="___P62A_Process_Flow(4.3)_P86 FATP PVTRamp Training Plan v1.1_0312_LHQ37BudgetRev0d4 3" xfId="21465"/>
    <cellStyle name="___P62A_Process_Flow(4.3)_P86 FATP PVTRamp Training Plan v1.1_0312_LHQ37BudgetRev0d4 3 2" xfId="21466"/>
    <cellStyle name="___P62A_Process_Flow(4.3)_P86 FATP PVTRamp Training Plan v1.1_0312_LHQ37BudgetRev0d4 4" xfId="21467"/>
    <cellStyle name="___P62A_Process_Flow(4.3)_P86 FATP PVTRamp Training Plan v1.1_0312_LHQ37BudgetRev0d4 4 2" xfId="21468"/>
    <cellStyle name="___P62A_Process_Flow(4.3)_P86 FATP PVTRamp Training Plan v1.1_0312_LHQ37BudgetRev0d4 5" xfId="21469"/>
    <cellStyle name="___P62A_Process_Flow(4.3)_P86 FATP PVTRamp Training Plan v1.1_0312_LHQ37BudgetRev0d4 5 2" xfId="21470"/>
    <cellStyle name="___P62A_Process_Flow(4.3)_P86 FATP PVTRamp Training Plan v1.1_0312_LHQ37BudgetRev0d4 6" xfId="21471"/>
    <cellStyle name="___P62A_Process_Flow(4.3)_P86 FATP PVTRamp Training Plan v1.1_0312_LHQ37BudgetRev0d4 6 2" xfId="21472"/>
    <cellStyle name="___P62A_Process_Flow(4.3)_P86 FATP PVTRamp Training Plan v1.1_0312_LHQ37BudgetRev0d4 7" xfId="21473"/>
    <cellStyle name="___P62A_Process_Flow(4.3)_P86 FATP PVTRamp Training Plan v1.1_0312_LHQ37BudgetRev0d4 7 2" xfId="21474"/>
    <cellStyle name="___P62A_Process_Flow(4.3)_P86 FATP PVTRamp Training Plan v1.1_0312_LHQ37BudgetRev0d4 8" xfId="21475"/>
    <cellStyle name="___P62A_Process_Flow(4.3)_P86 FATP PVTRamp Training Plan v1.1_0312_LHQ37BudgetRev0d4 8 2" xfId="21476"/>
    <cellStyle name="___P62A_Process_Flow(4.3)_P86 FATP PVTRamp Training Plan v1.1_0312_LHQ37BudgetRev0d4 9" xfId="21477"/>
    <cellStyle name="___P62A_Process_Flow(4.3)_P86 FATP PVTRamp Training Plan v1.1_0312_Q37 Budget UPH120_2line Rev1d9" xfId="21478"/>
    <cellStyle name="___P62A_Process_Flow(4.3)_P86 FATP PVTRamp Training Plan v1.1_0312_Q37 Budget UPH120_2line Rev1d9 2" xfId="21479"/>
    <cellStyle name="___P62A_Process_Flow(4.3)_P86 FATP PVTRamp Training Plan v1.1_0312_Q37 Budget UPH120_2line Rev1d9 2 2" xfId="21480"/>
    <cellStyle name="___P62A_Process_Flow(4.3)_P86 FATP PVTRamp Training Plan v1.1_0312_Q37 Budget UPH120_2line Rev1d9 3" xfId="21481"/>
    <cellStyle name="___P62A_Process_Flow(4.3)_P86 FATP PVTRamp Training Plan v1.1_0312_Q37 Budget UPH120_2line Rev1d9 3 2" xfId="21482"/>
    <cellStyle name="___P62A_Process_Flow(4.3)_P86 FATP PVTRamp Training Plan v1.1_0312_Q37 Budget UPH120_2line Rev1d9 4" xfId="21483"/>
    <cellStyle name="___P62A_Process_Flow(4.3)_P86 FATP PVTRamp Training Plan v1.1_0312_Q37 Budget UPH120_2line Rev1d9 4 2" xfId="21484"/>
    <cellStyle name="___P62A_Process_Flow(4.3)_P86 FATP PVTRamp Training Plan v1.1_0312_Q37 Budget UPH120_2line Rev1d9 5" xfId="21485"/>
    <cellStyle name="___P62A_Process_Flow(4.3)_P86 FATP PVTRamp Training Plan v1.1_0312_Q37 Budget UPH120_2line Rev1d9 5 2" xfId="21486"/>
    <cellStyle name="___P62A_Process_Flow(4.3)_P86 FATP PVTRamp Training Plan v1.1_0312_Q37 Budget UPH120_2line Rev1d9 6" xfId="21487"/>
    <cellStyle name="___P62A_Process_Flow(4.3)_P86 FATP PVTRamp Training Plan v1.1_0312_Q37 Budget UPH120_2line Rev1d9 6 2" xfId="21488"/>
    <cellStyle name="___P62A_Process_Flow(4.3)_P86 FATP PVTRamp Training Plan v1.1_0312_Q37 Budget UPH120_2line Rev1d9 7" xfId="21489"/>
    <cellStyle name="___P62A_Process_Flow(4.3)_P86 FATP PVTRamp Training Plan v1.1_0312_Q37 Budget UPH120_2line Rev1d9 7 2" xfId="21490"/>
    <cellStyle name="___P62A_Process_Flow(4.3)_P86 FATP PVTRamp Training Plan v1.1_0312_Q37 Budget UPH120_2line Rev1d9 8" xfId="21491"/>
    <cellStyle name="___P62A_Process_Flow(4.3)_P86 FATP PVTRamp Training Plan v1.1_0312_Q37 Budget UPH120_2line Rev1d9 8 2" xfId="21492"/>
    <cellStyle name="___P62A_Process_Flow(4.3)_P86 FATP PVTRamp Training Plan v1.1_0312_Q37 Budget UPH120_2line Rev1d9 9" xfId="21493"/>
    <cellStyle name="___P62A_Process_Flow(4.3)_P86 FATP PVTRamp Training Plan v1.1_0312_Q37 Budget UPH120_2line Rev2d3" xfId="21494"/>
    <cellStyle name="___P62A_Process_Flow(4.3)_P86 FATP PVTRamp Training Plan v1.1_0312_Q37 Budget UPH120_2line Rev2d3 2" xfId="21495"/>
    <cellStyle name="___P62A_Process_Flow(4.3)_P86 FATP PVTRamp Training Plan v1.1_0312_Q37 Budget UPH120_2line Rev2d3 2 2" xfId="21496"/>
    <cellStyle name="___P62A_Process_Flow(4.3)_P86 FATP PVTRamp Training Plan v1.1_0312_Q37 Budget UPH120_2line Rev2d3 3" xfId="21497"/>
    <cellStyle name="___P62A_Process_Flow(4.3)_P86 FATP PVTRamp Training Plan v1.1_0312_Q37 Budget UPH120_2line Rev2d3 3 2" xfId="21498"/>
    <cellStyle name="___P62A_Process_Flow(4.3)_P86 FATP PVTRamp Training Plan v1.1_0312_Q37 Budget UPH120_2line Rev2d3 4" xfId="21499"/>
    <cellStyle name="___P62A_Process_Flow(4.3)_P86 FATP PVTRamp Training Plan v1.1_0312_Q37 Budget UPH120_2line Rev2d3 4 2" xfId="21500"/>
    <cellStyle name="___P62A_Process_Flow(4.3)_P86 FATP PVTRamp Training Plan v1.1_0312_Q37 Budget UPH120_2line Rev2d3 5" xfId="21501"/>
    <cellStyle name="___P62A_Process_Flow(4.3)_P86 FATP PVTRamp Training Plan v1.1_0312_Q37 Budget UPH120_2line Rev2d3 5 2" xfId="21502"/>
    <cellStyle name="___P62A_Process_Flow(4.3)_P86 FATP PVTRamp Training Plan v1.1_0312_Q37 Budget UPH120_2line Rev2d3 6" xfId="21503"/>
    <cellStyle name="___P62A_Process_Flow(4.3)_P86 FATP PVTRamp Training Plan v1.1_0312_Q37 Budget UPH120_2line Rev2d3 6 2" xfId="21504"/>
    <cellStyle name="___P62A_Process_Flow(4.3)_P86 FATP PVTRamp Training Plan v1.1_0312_Q37 Budget UPH120_2line Rev2d3 7" xfId="21505"/>
    <cellStyle name="___P62A_Process_Flow(4.3)_P86 FATP PVTRamp Training Plan v1.1_0312_Q37 Budget UPH120_2line Rev2d3 7 2" xfId="21506"/>
    <cellStyle name="___P62A_Process_Flow(4.3)_P86 FATP PVTRamp Training Plan v1.1_0312_Q37 Budget UPH120_2line Rev2d3 8" xfId="21507"/>
    <cellStyle name="___P62A_Process_Flow(4.3)_P86 FATP PVTRamp Training Plan v1.1_0312_Q37 Budget UPH120_2line Rev2d3 8 2" xfId="21508"/>
    <cellStyle name="___P62A_Process_Flow(4.3)_P86 FATP PVTRamp Training Plan v1.1_0312_Q37 Budget UPH120_2line Rev2d3 9" xfId="21509"/>
    <cellStyle name="___P62A_Process_Flow(4.3)_P86 FATP PVTRamp Training Plan v1.1_0312_Q37 Budget UPH120_2line Rev2d5" xfId="21510"/>
    <cellStyle name="___P62A_Process_Flow(4.3)_P86 FATP PVTRamp Training Plan v1.1_0312_Q37 Budget UPH120_2line Rev2d5 2" xfId="21511"/>
    <cellStyle name="___P62A_Process_Flow(4.3)_P86 FATP PVTRamp Training Plan v1.1_0312_Q37 Budget UPH120_2line Rev2d5 2 2" xfId="21512"/>
    <cellStyle name="___P62A_Process_Flow(4.3)_P86 FATP PVTRamp Training Plan v1.1_0312_Q37 Budget UPH120_2line Rev2d5 3" xfId="21513"/>
    <cellStyle name="___P62A_Process_Flow(4.3)_P86 FATP PVTRamp Training Plan v1.1_0312_Q37 Budget UPH120_2line Rev2d5 3 2" xfId="21514"/>
    <cellStyle name="___P62A_Process_Flow(4.3)_P86 FATP PVTRamp Training Plan v1.1_0312_Q37 Budget UPH120_2line Rev2d5 4" xfId="21515"/>
    <cellStyle name="___P62A_Process_Flow(4.3)_P86 FATP PVTRamp Training Plan v1.1_0312_Q37 Budget UPH120_2line Rev2d5 4 2" xfId="21516"/>
    <cellStyle name="___P62A_Process_Flow(4.3)_P86 FATP PVTRamp Training Plan v1.1_0312_Q37 Budget UPH120_2line Rev2d5 5" xfId="21517"/>
    <cellStyle name="___P62A_Process_Flow(4.3)_P86 FATP PVTRamp Training Plan v1.1_0312_Q37 Budget UPH120_2line Rev2d5 5 2" xfId="21518"/>
    <cellStyle name="___P62A_Process_Flow(4.3)_P86 FATP PVTRamp Training Plan v1.1_0312_Q37 Budget UPH120_2line Rev2d5 6" xfId="21519"/>
    <cellStyle name="___P62A_Process_Flow(4.3)_P86 FATP PVTRamp Training Plan v1.1_0312_Q37 Budget UPH120_2line Rev2d5 6 2" xfId="21520"/>
    <cellStyle name="___P62A_Process_Flow(4.3)_P86 FATP PVTRamp Training Plan v1.1_0312_Q37 Budget UPH120_2line Rev2d5 7" xfId="21521"/>
    <cellStyle name="___P62A_Process_Flow(4.3)_P86 FATP PVTRamp Training Plan v1.1_0312_Q37 Budget UPH120_2line Rev2d5 7 2" xfId="21522"/>
    <cellStyle name="___P62A_Process_Flow(4.3)_P86 FATP PVTRamp Training Plan v1.1_0312_Q37 Budget UPH120_2line Rev2d5 8" xfId="21523"/>
    <cellStyle name="___P62A_Process_Flow(4.3)_P86 FATP PVTRamp Training Plan v1.1_0312_Q37 Budget UPH120_2line Rev2d5 8 2" xfId="21524"/>
    <cellStyle name="___P62A_Process_Flow(4.3)_P86 FATP PVTRamp Training Plan v1.1_0312_Q37 Budget UPH120_2line Rev2d5 9" xfId="21525"/>
    <cellStyle name="___P62A_Process_Flow(4.3)_P86 FATP PVTRamp Training Plan v1.1_0312_Q37 Proj Readiness May14" xfId="21526"/>
    <cellStyle name="___P62A_Process_Flow(4.3)_P86 FATP PVTRamp Training Plan v1.1_0312_Q37 Proj Readiness May14 2" xfId="21527"/>
    <cellStyle name="___P62A_Process_Flow(4.3)_P86 FATP PVTRamp Training Plan v1.1_0312_Q37 Proj Readiness May14 2 2" xfId="21528"/>
    <cellStyle name="___P62A_Process_Flow(4.3)_P86 FATP PVTRamp Training Plan v1.1_0312_Q37 Proj Readiness May14 3" xfId="21529"/>
    <cellStyle name="___P62A_Process_Flow(4.3)_P86 FATP PVTRamp Training Plan v1.1_0312_Q37 Proj Readiness May14 3 2" xfId="21530"/>
    <cellStyle name="___P62A_Process_Flow(4.3)_P86 FATP PVTRamp Training Plan v1.1_0312_Q37 Proj Readiness May14 4" xfId="21531"/>
    <cellStyle name="___P62A_Process_Flow(4.3)_P86 FATP PVTRamp Training Plan v1.1_0312_Q37 Proj Readiness May14 4 2" xfId="21532"/>
    <cellStyle name="___P62A_Process_Flow(4.3)_P86 FATP PVTRamp Training Plan v1.1_0312_Q37 Proj Readiness May14 5" xfId="21533"/>
    <cellStyle name="___P62A_Process_Flow(4.3)_P86 FATP PVTRamp Training Plan v1.1_0312_Q37 Proj Readiness May14 5 2" xfId="21534"/>
    <cellStyle name="___P62A_Process_Flow(4.3)_P86 FATP PVTRamp Training Plan v1.1_0312_Q37 Proj Readiness May14 6" xfId="21535"/>
    <cellStyle name="___P62A_Process_Flow(4.3)_P86 FATP PVTRamp Training Plan v1.1_0312_Q37 Proj Readiness May14 6 2" xfId="21536"/>
    <cellStyle name="___P62A_Process_Flow(4.3)_P86 FATP PVTRamp Training Plan v1.1_0312_Q37 Proj Readiness May14 7" xfId="21537"/>
    <cellStyle name="___P62A_Process_Flow(4.3)_P86 FATP PVTRamp Training Plan v1.1_0312_Q37 Proj Readiness May14 7 2" xfId="21538"/>
    <cellStyle name="___P62A_Process_Flow(4.3)_P86 FATP PVTRamp Training Plan v1.1_0312_Q37 Proj Readiness May14 8" xfId="21539"/>
    <cellStyle name="___P62A_Process_Flow(4.3)_P86 FATP PVTRamp Training Plan v1.1_0312_Q37 Proj Readiness May14 8 2" xfId="21540"/>
    <cellStyle name="___P62A_Process_Flow(4.3)_P86 FATP PVTRamp Training Plan v1.1_0312_Q37 Proj Readiness May14 9" xfId="21541"/>
    <cellStyle name="___P62A_Process_Flow(4.3)_P86 FATP PVTRamp Training Plan v1.1_0312_Q37 Proj Readiness May15" xfId="21542"/>
    <cellStyle name="___P62A_Process_Flow(4.3)_P86 FATP PVTRamp Training Plan v1.1_0312_Q37 Proj Readiness May15 2" xfId="21543"/>
    <cellStyle name="___P62A_Process_Flow(4.3)_P86 FATP PVTRamp Training Plan v1.1_0312_Q37 Proj Readiness May15 2 2" xfId="21544"/>
    <cellStyle name="___P62A_Process_Flow(4.3)_P86 FATP PVTRamp Training Plan v1.1_0312_Q37 Proj Readiness May15 3" xfId="21545"/>
    <cellStyle name="___P62A_Process_Flow(4.3)_P86 FATP PVTRamp Training Plan v1.1_0312_Q37 Proj Readiness May15 3 2" xfId="21546"/>
    <cellStyle name="___P62A_Process_Flow(4.3)_P86 FATP PVTRamp Training Plan v1.1_0312_Q37 Proj Readiness May15 4" xfId="21547"/>
    <cellStyle name="___P62A_Process_Flow(4.3)_P86 FATP PVTRamp Training Plan v1.1_0312_Q37 Proj Readiness May15 4 2" xfId="21548"/>
    <cellStyle name="___P62A_Process_Flow(4.3)_P86 FATP PVTRamp Training Plan v1.1_0312_Q37 Proj Readiness May15 5" xfId="21549"/>
    <cellStyle name="___P62A_Process_Flow(4.3)_P86 FATP PVTRamp Training Plan v1.1_0312_Q37 Proj Readiness May15 5 2" xfId="21550"/>
    <cellStyle name="___P62A_Process_Flow(4.3)_P86 FATP PVTRamp Training Plan v1.1_0312_Q37 Proj Readiness May15 6" xfId="21551"/>
    <cellStyle name="___P62A_Process_Flow(4.3)_P86 FATP PVTRamp Training Plan v1.1_0312_Q37 Proj Readiness May15 6 2" xfId="21552"/>
    <cellStyle name="___P62A_Process_Flow(4.3)_P86 FATP PVTRamp Training Plan v1.1_0312_Q37 Proj Readiness May15 7" xfId="21553"/>
    <cellStyle name="___P62A_Process_Flow(4.3)_P86 FATP PVTRamp Training Plan v1.1_0312_Q37 Proj Readiness May15 7 2" xfId="21554"/>
    <cellStyle name="___P62A_Process_Flow(4.3)_P86 FATP PVTRamp Training Plan v1.1_0312_Q37 Proj Readiness May15 8" xfId="21555"/>
    <cellStyle name="___P62A_Process_Flow(4.3)_P86 FATP PVTRamp Training Plan v1.1_0312_Q37 Proj Readiness May15 8 2" xfId="21556"/>
    <cellStyle name="___P62A_Process_Flow(4.3)_P86 FATP PVTRamp Training Plan v1.1_0312_Q37 Proj Readiness May15 9" xfId="21557"/>
    <cellStyle name="___P62A_Process_Flow(4.3)_P86B PVT Quality plan " xfId="21558"/>
    <cellStyle name="___P62A_Process_Flow(4.3)_P86B PVT Quality plan  2" xfId="21559"/>
    <cellStyle name="___P62A_Process_Flow(4.3)_P86B PVT Quality plan  2 2" xfId="21560"/>
    <cellStyle name="___P62A_Process_Flow(4.3)_P86B PVT Quality plan  3" xfId="21561"/>
    <cellStyle name="___P62A_Process_Flow(4.3)_P86B PVT Quality plan  3 2" xfId="21562"/>
    <cellStyle name="___P62A_Process_Flow(4.3)_P86B PVT Quality plan  4" xfId="21563"/>
    <cellStyle name="___P62A_Process_Flow(4.3)_P86B PVT Quality plan  4 2" xfId="21564"/>
    <cellStyle name="___P62A_Process_Flow(4.3)_P86B PVT Quality plan  5" xfId="21565"/>
    <cellStyle name="___P62A_Process_Flow(4.3)_P86B PVT Quality plan  5 2" xfId="21566"/>
    <cellStyle name="___P62A_Process_Flow(4.3)_P86B PVT Quality plan  6" xfId="21567"/>
    <cellStyle name="___P62A_Process_Flow(4.3)_P86B PVT Quality plan  6 2" xfId="21568"/>
    <cellStyle name="___P62A_Process_Flow(4.3)_P86B PVT Quality plan  7" xfId="21569"/>
    <cellStyle name="___P62A_Process_Flow(4.3)_P86B PVT Quality plan  7 2" xfId="21570"/>
    <cellStyle name="___P62A_Process_Flow(4.3)_P86B PVT Quality plan  8" xfId="21571"/>
    <cellStyle name="___P62A_Process_Flow(4.3)_P86B PVT Quality plan  8 2" xfId="21572"/>
    <cellStyle name="___P62A_Process_Flow(4.3)_P86B PVT Quality plan  9" xfId="21573"/>
    <cellStyle name="___P62A_Process_Flow(4.3)_P86B Ramp up plan" xfId="21574"/>
    <cellStyle name="___P62A_Process_Flow(4.3)_P86B Ramp up plan 2" xfId="21575"/>
    <cellStyle name="___P62A_Process_Flow(4.3)_P86B Ramp up plan 2 2" xfId="21576"/>
    <cellStyle name="___P62A_Process_Flow(4.3)_P86B Ramp up plan 3" xfId="21577"/>
    <cellStyle name="___P62A_Process_Flow(4.3)_P86B Ramp up plan 3 2" xfId="21578"/>
    <cellStyle name="___P62A_Process_Flow(4.3)_P86B Ramp up plan 4" xfId="21579"/>
    <cellStyle name="___P62A_Process_Flow(4.3)_P86B Ramp up plan 4 2" xfId="21580"/>
    <cellStyle name="___P62A_Process_Flow(4.3)_P86B Ramp up plan 5" xfId="21581"/>
    <cellStyle name="___P62A_Process_Flow(4.3)_P86B Ramp up plan 5 2" xfId="21582"/>
    <cellStyle name="___P62A_Process_Flow(4.3)_P86B Ramp up plan 6" xfId="21583"/>
    <cellStyle name="___P62A_Process_Flow(4.3)_P86B Ramp up plan 6 2" xfId="21584"/>
    <cellStyle name="___P62A_Process_Flow(4.3)_P86B Ramp up plan 7" xfId="21585"/>
    <cellStyle name="___P62A_Process_Flow(4.3)_P86B Ramp up plan 7 2" xfId="21586"/>
    <cellStyle name="___P62A_Process_Flow(4.3)_P86B Ramp up plan 8" xfId="21587"/>
    <cellStyle name="___P62A_Process_Flow(4.3)_P86B Ramp up plan 8 2" xfId="21588"/>
    <cellStyle name="___P62A_Process_Flow(4.3)_P86B Ramp up plan 9" xfId="21589"/>
    <cellStyle name="___P62A_Process_Flow(4.3)_P86MfgRediTemplateV3-5" xfId="21590"/>
    <cellStyle name="___P62A_Process_Flow(4.3)_P86MfgRediTemplateV3-5 2" xfId="21591"/>
    <cellStyle name="___P62A_Process_Flow(4.3)_P86MfgRediTemplateV3-5 2 2" xfId="21592"/>
    <cellStyle name="___P62A_Process_Flow(4.3)_P86MfgRediTemplateV3-5 3" xfId="21593"/>
    <cellStyle name="___P62A_Process_Flow(4.3)_P86MfgRediTemplateV3-5 3 2" xfId="21594"/>
    <cellStyle name="___P62A_Process_Flow(4.3)_P86MfgRediTemplateV3-5 4" xfId="21595"/>
    <cellStyle name="___P62A_Process_Flow(4.3)_P86MfgRediTemplateV3-5 4 2" xfId="21596"/>
    <cellStyle name="___P62A_Process_Flow(4.3)_P86MfgRediTemplateV3-5 5" xfId="21597"/>
    <cellStyle name="___P62A_Process_Flow(4.3)_P86MfgRediTemplateV3-5 5 2" xfId="21598"/>
    <cellStyle name="___P62A_Process_Flow(4.3)_P86MfgRediTemplateV3-5 6" xfId="21599"/>
    <cellStyle name="___P62A_Process_Flow(4.3)_P86MfgRediTemplateV3-5 6 2" xfId="21600"/>
    <cellStyle name="___P62A_Process_Flow(4.3)_P86MfgRediTemplateV3-5 7" xfId="21601"/>
    <cellStyle name="___P62A_Process_Flow(4.3)_P86MfgRediTemplateV3-5 7 2" xfId="21602"/>
    <cellStyle name="___P62A_Process_Flow(4.3)_P86MfgRediTemplateV3-5 8" xfId="21603"/>
    <cellStyle name="___P62A_Process_Flow(4.3)_P86MfgRediTemplateV3-5 8 2" xfId="21604"/>
    <cellStyle name="___P62A_Process_Flow(4.3)_P86MfgRediTemplateV3-5 9" xfId="21605"/>
    <cellStyle name="___P62A_Process_Flow(4.3)_P86MfgRediTemplateV3-51" xfId="21606"/>
    <cellStyle name="___P62A_Process_Flow(4.3)_P86MfgRediTemplateV3-51 2" xfId="21607"/>
    <cellStyle name="___P62A_Process_Flow(4.3)_P86MfgRediTemplateV3-51 2 2" xfId="21608"/>
    <cellStyle name="___P62A_Process_Flow(4.3)_P86MfgRediTemplateV3-51 3" xfId="21609"/>
    <cellStyle name="___P62A_Process_Flow(4.3)_P86MfgRediTemplateV3-51 3 2" xfId="21610"/>
    <cellStyle name="___P62A_Process_Flow(4.3)_P86MfgRediTemplateV3-51 4" xfId="21611"/>
    <cellStyle name="___P62A_Process_Flow(4.3)_P86MfgRediTemplateV3-51 4 2" xfId="21612"/>
    <cellStyle name="___P62A_Process_Flow(4.3)_P86MfgRediTemplateV3-51 5" xfId="21613"/>
    <cellStyle name="___P62A_Process_Flow(4.3)_P86MfgRediTemplateV3-51 5 2" xfId="21614"/>
    <cellStyle name="___P62A_Process_Flow(4.3)_P86MfgRediTemplateV3-51 6" xfId="21615"/>
    <cellStyle name="___P62A_Process_Flow(4.3)_P86MfgRediTemplateV3-51 6 2" xfId="21616"/>
    <cellStyle name="___P62A_Process_Flow(4.3)_P86MfgRediTemplateV3-51 7" xfId="21617"/>
    <cellStyle name="___P62A_Process_Flow(4.3)_P86MfgRediTemplateV3-51 7 2" xfId="21618"/>
    <cellStyle name="___P62A_Process_Flow(4.3)_P86MfgRediTemplateV3-51 8" xfId="21619"/>
    <cellStyle name="___P62A_Process_Flow(4.3)_P86MfgRediTemplateV3-51 8 2" xfId="21620"/>
    <cellStyle name="___P62A_Process_Flow(4.3)_P86MfgRediTemplateV3-51 9" xfId="21621"/>
    <cellStyle name="___P62A_Process_Flow(4.3)_PowerReconfigQ37" xfId="21622"/>
    <cellStyle name="___P62A_Process_Flow(4.3)_PowerReconfigQ37 2" xfId="21623"/>
    <cellStyle name="___P62A_Process_Flow(4.3)_PowerReconfigQ37 2 2" xfId="21624"/>
    <cellStyle name="___P62A_Process_Flow(4.3)_PowerReconfigQ37 3" xfId="21625"/>
    <cellStyle name="___P62A_Process_Flow(4.3)_PowerReconfigQ37 3 2" xfId="21626"/>
    <cellStyle name="___P62A_Process_Flow(4.3)_PowerReconfigQ37 4" xfId="21627"/>
    <cellStyle name="___P62A_Process_Flow(4.3)_PowerReconfigQ37 4 2" xfId="21628"/>
    <cellStyle name="___P62A_Process_Flow(4.3)_PowerReconfigQ37 5" xfId="21629"/>
    <cellStyle name="___P62A_Process_Flow(4.3)_PowerReconfigQ37 5 2" xfId="21630"/>
    <cellStyle name="___P62A_Process_Flow(4.3)_PowerReconfigQ37 6" xfId="21631"/>
    <cellStyle name="___P62A_Process_Flow(4.3)_PowerReconfigQ37 6 2" xfId="21632"/>
    <cellStyle name="___P62A_Process_Flow(4.3)_PowerReconfigQ37 7" xfId="21633"/>
    <cellStyle name="___P62A_Process_Flow(4.3)_PowerReconfigQ37 7 2" xfId="21634"/>
    <cellStyle name="___P62A_Process_Flow(4.3)_PowerReconfigQ37 8" xfId="21635"/>
    <cellStyle name="___P62A_Process_Flow(4.3)_PowerReconfigQ37 8 2" xfId="21636"/>
    <cellStyle name="___P62A_Process_Flow(4.3)_PowerReconfigQ37 9" xfId="21637"/>
    <cellStyle name="___P62A_Process_Flow(4.3)_Q37 Budget UPH120_2line Rev1d9" xfId="21638"/>
    <cellStyle name="___P62A_Process_Flow(4.3)_Q37 Budget UPH120_2line Rev1d9 2" xfId="21639"/>
    <cellStyle name="___P62A_Process_Flow(4.3)_Q37 Budget UPH120_2line Rev1d9 2 2" xfId="21640"/>
    <cellStyle name="___P62A_Process_Flow(4.3)_Q37 Budget UPH120_2line Rev1d9 3" xfId="21641"/>
    <cellStyle name="___P62A_Process_Flow(4.3)_Q37 Budget UPH120_2line Rev1d9 3 2" xfId="21642"/>
    <cellStyle name="___P62A_Process_Flow(4.3)_Q37 Budget UPH120_2line Rev1d9 4" xfId="21643"/>
    <cellStyle name="___P62A_Process_Flow(4.3)_Q37 Budget UPH120_2line Rev1d9 4 2" xfId="21644"/>
    <cellStyle name="___P62A_Process_Flow(4.3)_Q37 Budget UPH120_2line Rev1d9 5" xfId="21645"/>
    <cellStyle name="___P62A_Process_Flow(4.3)_Q37 Budget UPH120_2line Rev1d9 5 2" xfId="21646"/>
    <cellStyle name="___P62A_Process_Flow(4.3)_Q37 Budget UPH120_2line Rev1d9 6" xfId="21647"/>
    <cellStyle name="___P62A_Process_Flow(4.3)_Q37 Budget UPH120_2line Rev1d9 6 2" xfId="21648"/>
    <cellStyle name="___P62A_Process_Flow(4.3)_Q37 Budget UPH120_2line Rev1d9 7" xfId="21649"/>
    <cellStyle name="___P62A_Process_Flow(4.3)_Q37 Budget UPH120_2line Rev1d9 7 2" xfId="21650"/>
    <cellStyle name="___P62A_Process_Flow(4.3)_Q37 Budget UPH120_2line Rev1d9 8" xfId="21651"/>
    <cellStyle name="___P62A_Process_Flow(4.3)_Q37 Budget UPH120_2line Rev1d9 8 2" xfId="21652"/>
    <cellStyle name="___P62A_Process_Flow(4.3)_Q37 Budget UPH120_2line Rev1d9 9" xfId="21653"/>
    <cellStyle name="___P62A_Process_Flow(4.3)_Q37 Budget UPH120_2line Rev1d9_LH Q22 work book " xfId="21654"/>
    <cellStyle name="___P62A_Process_Flow(4.3)_Q37 Budget UPH120_2line Rev1d9_LH Q22 work book  2" xfId="21655"/>
    <cellStyle name="___P62A_Process_Flow(4.3)_Q37 Budget UPH120_2line Rev1d9_LH Q22 work book  2 2" xfId="21656"/>
    <cellStyle name="___P62A_Process_Flow(4.3)_Q37 Budget UPH120_2line Rev1d9_LH Q22 work book  3" xfId="21657"/>
    <cellStyle name="___P62A_Process_Flow(4.3)_Q37 Budget UPH120_2line Rev1d9_LH Q22 work book  3 2" xfId="21658"/>
    <cellStyle name="___P62A_Process_Flow(4.3)_Q37 Budget UPH120_2line Rev1d9_LH Q22 work book  4" xfId="21659"/>
    <cellStyle name="___P62A_Process_Flow(4.3)_Q37 Budget UPH120_2line Rev1d9_LH Q22 work book  4 2" xfId="21660"/>
    <cellStyle name="___P62A_Process_Flow(4.3)_Q37 Budget UPH120_2line Rev1d9_LH Q22 work book  5" xfId="21661"/>
    <cellStyle name="___P62A_Process_Flow(4.3)_Q37 Budget UPH120_2line Rev1d9_LH Q22 work book  5 2" xfId="21662"/>
    <cellStyle name="___P62A_Process_Flow(4.3)_Q37 Budget UPH120_2line Rev1d9_LH Q22 work book  6" xfId="21663"/>
    <cellStyle name="___P62A_Process_Flow(4.3)_Q37 Budget UPH120_2line Rev1d9_LH Q22 work book  6 2" xfId="21664"/>
    <cellStyle name="___P62A_Process_Flow(4.3)_Q37 Budget UPH120_2line Rev1d9_LH Q22 work book  7" xfId="21665"/>
    <cellStyle name="___P62A_Process_Flow(4.3)_Q37 Budget UPH120_2line Rev1d9_LH Q22 work book  7 2" xfId="21666"/>
    <cellStyle name="___P62A_Process_Flow(4.3)_Q37 Budget UPH120_2line Rev1d9_LH Q22 work book  8" xfId="21667"/>
    <cellStyle name="___P62A_Process_Flow(4.3)_Q37 Budget UPH120_2line Rev1d9_LH Q22 work book  8 2" xfId="21668"/>
    <cellStyle name="___P62A_Process_Flow(4.3)_Q37 Budget UPH120_2line Rev1d9_LH Q22 work book  9" xfId="21669"/>
    <cellStyle name="___P62A_Process_Flow(4.3)_Q37 Budget UPH120_2line Rev1d9_LH Q77 Readiness v1.4.8" xfId="21670"/>
    <cellStyle name="___P62A_Process_Flow(4.3)_Q37 Budget UPH120_2line Rev1d9_LH Q77 Readiness v1.4.8 2" xfId="21671"/>
    <cellStyle name="___P62A_Process_Flow(4.3)_Q37 Budget UPH120_2line Rev1d9_LH Q77 Readiness v1.4.8 2 2" xfId="21672"/>
    <cellStyle name="___P62A_Process_Flow(4.3)_Q37 Budget UPH120_2line Rev1d9_LH Q77 Readiness v1.4.8 3" xfId="21673"/>
    <cellStyle name="___P62A_Process_Flow(4.3)_Q37 Budget UPH120_2line Rev1d9_LH Q77 Readiness v1.4.8 3 2" xfId="21674"/>
    <cellStyle name="___P62A_Process_Flow(4.3)_Q37 Budget UPH120_2line Rev1d9_LH Q77 Readiness v1.4.8 4" xfId="21675"/>
    <cellStyle name="___P62A_Process_Flow(4.3)_Q37 Budget UPH120_2line Rev1d9_LH Q77 Readiness v1.4.8 4 2" xfId="21676"/>
    <cellStyle name="___P62A_Process_Flow(4.3)_Q37 Budget UPH120_2line Rev1d9_LH Q77 Readiness v1.4.8 5" xfId="21677"/>
    <cellStyle name="___P62A_Process_Flow(4.3)_Q37 Budget UPH120_2line Rev1d9_LH Q77 Readiness v1.4.8 5 2" xfId="21678"/>
    <cellStyle name="___P62A_Process_Flow(4.3)_Q37 Budget UPH120_2line Rev1d9_LH Q77 Readiness v1.4.8 6" xfId="21679"/>
    <cellStyle name="___P62A_Process_Flow(4.3)_Q37 Budget UPH120_2line Rev1d9_LH Q77 Readiness v1.4.8 6 2" xfId="21680"/>
    <cellStyle name="___P62A_Process_Flow(4.3)_Q37 Budget UPH120_2line Rev1d9_LH Q77 Readiness v1.4.8 7" xfId="21681"/>
    <cellStyle name="___P62A_Process_Flow(4.3)_Q37 Budget UPH120_2line Rev1d9_LH Q77 Readiness v1.4.8 7 2" xfId="21682"/>
    <cellStyle name="___P62A_Process_Flow(4.3)_Q37 Budget UPH120_2line Rev1d9_LH Q77 Readiness v1.4.8 8" xfId="21683"/>
    <cellStyle name="___P62A_Process_Flow(4.3)_Q37 Budget UPH120_2line Rev1d9_LH Q77 Readiness v1.4.8 8 2" xfId="21684"/>
    <cellStyle name="___P62A_Process_Flow(4.3)_Q37 Budget UPH120_2line Rev1d9_LH Q77 Readiness v1.4.8 9" xfId="21685"/>
    <cellStyle name="___P62A_Process_Flow(4.3)_Q37 Budget UPH120_2line Rev2d3" xfId="21686"/>
    <cellStyle name="___P62A_Process_Flow(4.3)_Q37 Budget UPH120_2line Rev2d3 2" xfId="21687"/>
    <cellStyle name="___P62A_Process_Flow(4.3)_Q37 Budget UPH120_2line Rev2d3 2 2" xfId="21688"/>
    <cellStyle name="___P62A_Process_Flow(4.3)_Q37 Budget UPH120_2line Rev2d3 3" xfId="21689"/>
    <cellStyle name="___P62A_Process_Flow(4.3)_Q37 Budget UPH120_2line Rev2d3 3 2" xfId="21690"/>
    <cellStyle name="___P62A_Process_Flow(4.3)_Q37 Budget UPH120_2line Rev2d3 4" xfId="21691"/>
    <cellStyle name="___P62A_Process_Flow(4.3)_Q37 Budget UPH120_2line Rev2d3 4 2" xfId="21692"/>
    <cellStyle name="___P62A_Process_Flow(4.3)_Q37 Budget UPH120_2line Rev2d3 5" xfId="21693"/>
    <cellStyle name="___P62A_Process_Flow(4.3)_Q37 Budget UPH120_2line Rev2d3 5 2" xfId="21694"/>
    <cellStyle name="___P62A_Process_Flow(4.3)_Q37 Budget UPH120_2line Rev2d3 6" xfId="21695"/>
    <cellStyle name="___P62A_Process_Flow(4.3)_Q37 Budget UPH120_2line Rev2d3 6 2" xfId="21696"/>
    <cellStyle name="___P62A_Process_Flow(4.3)_Q37 Budget UPH120_2line Rev2d3 7" xfId="21697"/>
    <cellStyle name="___P62A_Process_Flow(4.3)_Q37 Budget UPH120_2line Rev2d3 7 2" xfId="21698"/>
    <cellStyle name="___P62A_Process_Flow(4.3)_Q37 Budget UPH120_2line Rev2d3 8" xfId="21699"/>
    <cellStyle name="___P62A_Process_Flow(4.3)_Q37 Budget UPH120_2line Rev2d3 8 2" xfId="21700"/>
    <cellStyle name="___P62A_Process_Flow(4.3)_Q37 Budget UPH120_2line Rev2d3 9" xfId="21701"/>
    <cellStyle name="___P62A_Process_Flow(4.3)_Q37 Budget UPH120_2line Rev2d5" xfId="21702"/>
    <cellStyle name="___P62A_Process_Flow(4.3)_Q37 Budget UPH120_2line Rev2d5 2" xfId="21703"/>
    <cellStyle name="___P62A_Process_Flow(4.3)_Q37 Budget UPH120_2line Rev2d5 2 2" xfId="21704"/>
    <cellStyle name="___P62A_Process_Flow(4.3)_Q37 Budget UPH120_2line Rev2d5 3" xfId="21705"/>
    <cellStyle name="___P62A_Process_Flow(4.3)_Q37 Budget UPH120_2line Rev2d5 3 2" xfId="21706"/>
    <cellStyle name="___P62A_Process_Flow(4.3)_Q37 Budget UPH120_2line Rev2d5 4" xfId="21707"/>
    <cellStyle name="___P62A_Process_Flow(4.3)_Q37 Budget UPH120_2line Rev2d5 4 2" xfId="21708"/>
    <cellStyle name="___P62A_Process_Flow(4.3)_Q37 Budget UPH120_2line Rev2d5 5" xfId="21709"/>
    <cellStyle name="___P62A_Process_Flow(4.3)_Q37 Budget UPH120_2line Rev2d5 5 2" xfId="21710"/>
    <cellStyle name="___P62A_Process_Flow(4.3)_Q37 Budget UPH120_2line Rev2d5 6" xfId="21711"/>
    <cellStyle name="___P62A_Process_Flow(4.3)_Q37 Budget UPH120_2line Rev2d5 6 2" xfId="21712"/>
    <cellStyle name="___P62A_Process_Flow(4.3)_Q37 Budget UPH120_2line Rev2d5 7" xfId="21713"/>
    <cellStyle name="___P62A_Process_Flow(4.3)_Q37 Budget UPH120_2line Rev2d5 7 2" xfId="21714"/>
    <cellStyle name="___P62A_Process_Flow(4.3)_Q37 Budget UPH120_2line Rev2d5 8" xfId="21715"/>
    <cellStyle name="___P62A_Process_Flow(4.3)_Q37 Budget UPH120_2line Rev2d5 8 2" xfId="21716"/>
    <cellStyle name="___P62A_Process_Flow(4.3)_Q37 Budget UPH120_2line Rev2d5 9" xfId="21717"/>
    <cellStyle name="___P62A_Process_Flow(4.3)_Q37 FATP Readiness V5.13" xfId="21718"/>
    <cellStyle name="___P62A_Process_Flow(4.3)_Q37 FATP Readiness V5.13 2" xfId="21719"/>
    <cellStyle name="___P62A_Process_Flow(4.3)_Q37 FATP Readiness V5.13 2 2" xfId="21720"/>
    <cellStyle name="___P62A_Process_Flow(4.3)_Q37 FATP Readiness V5.13 3" xfId="21721"/>
    <cellStyle name="___P62A_Process_Flow(4.3)_Q37 FATP Readiness V5.13 3 2" xfId="21722"/>
    <cellStyle name="___P62A_Process_Flow(4.3)_Q37 FATP Readiness V5.13 4" xfId="21723"/>
    <cellStyle name="___P62A_Process_Flow(4.3)_Q37 FATP Readiness V5.13 4 2" xfId="21724"/>
    <cellStyle name="___P62A_Process_Flow(4.3)_Q37 FATP Readiness V5.13 5" xfId="21725"/>
    <cellStyle name="___P62A_Process_Flow(4.3)_Q37 FATP Readiness V5.13 5 2" xfId="21726"/>
    <cellStyle name="___P62A_Process_Flow(4.3)_Q37 FATP Readiness V5.13 6" xfId="21727"/>
    <cellStyle name="___P62A_Process_Flow(4.3)_Q37 FATP Readiness V5.13 6 2" xfId="21728"/>
    <cellStyle name="___P62A_Process_Flow(4.3)_Q37 FATP Readiness V5.13 7" xfId="21729"/>
    <cellStyle name="___P62A_Process_Flow(4.3)_Q37 FATP Readiness V5.13 7 2" xfId="21730"/>
    <cellStyle name="___P62A_Process_Flow(4.3)_Q37 FATP Readiness V5.13 8" xfId="21731"/>
    <cellStyle name="___P62A_Process_Flow(4.3)_Q37 FATP Readiness V5.13 8 2" xfId="21732"/>
    <cellStyle name="___P62A_Process_Flow(4.3)_Q37 FATP Readiness V5.13 9" xfId="21733"/>
    <cellStyle name="___P62A_Process_Flow(4.3)_Q37 FATP Readiness V5.13_LH Q22 work book " xfId="21734"/>
    <cellStyle name="___P62A_Process_Flow(4.3)_Q37 FATP Readiness V5.13_LH Q22 work book  2" xfId="21735"/>
    <cellStyle name="___P62A_Process_Flow(4.3)_Q37 FATP Readiness V5.13_LH Q22 work book  2 2" xfId="21736"/>
    <cellStyle name="___P62A_Process_Flow(4.3)_Q37 FATP Readiness V5.13_LH Q22 work book  3" xfId="21737"/>
    <cellStyle name="___P62A_Process_Flow(4.3)_Q37 FATP Readiness V5.13_LH Q22 work book  3 2" xfId="21738"/>
    <cellStyle name="___P62A_Process_Flow(4.3)_Q37 FATP Readiness V5.13_LH Q22 work book  4" xfId="21739"/>
    <cellStyle name="___P62A_Process_Flow(4.3)_Q37 FATP Readiness V5.13_LH Q22 work book  4 2" xfId="21740"/>
    <cellStyle name="___P62A_Process_Flow(4.3)_Q37 FATP Readiness V5.13_LH Q22 work book  5" xfId="21741"/>
    <cellStyle name="___P62A_Process_Flow(4.3)_Q37 FATP Readiness V5.13_LH Q22 work book  5 2" xfId="21742"/>
    <cellStyle name="___P62A_Process_Flow(4.3)_Q37 FATP Readiness V5.13_LH Q22 work book  6" xfId="21743"/>
    <cellStyle name="___P62A_Process_Flow(4.3)_Q37 FATP Readiness V5.13_LH Q22 work book  6 2" xfId="21744"/>
    <cellStyle name="___P62A_Process_Flow(4.3)_Q37 FATP Readiness V5.13_LH Q22 work book  7" xfId="21745"/>
    <cellStyle name="___P62A_Process_Flow(4.3)_Q37 FATP Readiness V5.13_LH Q22 work book  7 2" xfId="21746"/>
    <cellStyle name="___P62A_Process_Flow(4.3)_Q37 FATP Readiness V5.13_LH Q22 work book  8" xfId="21747"/>
    <cellStyle name="___P62A_Process_Flow(4.3)_Q37 FATP Readiness V5.13_LH Q22 work book  8 2" xfId="21748"/>
    <cellStyle name="___P62A_Process_Flow(4.3)_Q37 FATP Readiness V5.13_LH Q22 work book  9" xfId="21749"/>
    <cellStyle name="___P62A_Process_Flow(4.3)_Q37 FATP Readiness V5.13_LH Q77 Readiness v1.4.8" xfId="21750"/>
    <cellStyle name="___P62A_Process_Flow(4.3)_Q37 FATP Readiness V5.13_LH Q77 Readiness v1.4.8 2" xfId="21751"/>
    <cellStyle name="___P62A_Process_Flow(4.3)_Q37 FATP Readiness V5.13_LH Q77 Readiness v1.4.8 2 2" xfId="21752"/>
    <cellStyle name="___P62A_Process_Flow(4.3)_Q37 FATP Readiness V5.13_LH Q77 Readiness v1.4.8 3" xfId="21753"/>
    <cellStyle name="___P62A_Process_Flow(4.3)_Q37 FATP Readiness V5.13_LH Q77 Readiness v1.4.8 3 2" xfId="21754"/>
    <cellStyle name="___P62A_Process_Flow(4.3)_Q37 FATP Readiness V5.13_LH Q77 Readiness v1.4.8 4" xfId="21755"/>
    <cellStyle name="___P62A_Process_Flow(4.3)_Q37 FATP Readiness V5.13_LH Q77 Readiness v1.4.8 4 2" xfId="21756"/>
    <cellStyle name="___P62A_Process_Flow(4.3)_Q37 FATP Readiness V5.13_LH Q77 Readiness v1.4.8 5" xfId="21757"/>
    <cellStyle name="___P62A_Process_Flow(4.3)_Q37 FATP Readiness V5.13_LH Q77 Readiness v1.4.8 5 2" xfId="21758"/>
    <cellStyle name="___P62A_Process_Flow(4.3)_Q37 FATP Readiness V5.13_LH Q77 Readiness v1.4.8 6" xfId="21759"/>
    <cellStyle name="___P62A_Process_Flow(4.3)_Q37 FATP Readiness V5.13_LH Q77 Readiness v1.4.8 6 2" xfId="21760"/>
    <cellStyle name="___P62A_Process_Flow(4.3)_Q37 FATP Readiness V5.13_LH Q77 Readiness v1.4.8 7" xfId="21761"/>
    <cellStyle name="___P62A_Process_Flow(4.3)_Q37 FATP Readiness V5.13_LH Q77 Readiness v1.4.8 7 2" xfId="21762"/>
    <cellStyle name="___P62A_Process_Flow(4.3)_Q37 FATP Readiness V5.13_LH Q77 Readiness v1.4.8 8" xfId="21763"/>
    <cellStyle name="___P62A_Process_Flow(4.3)_Q37 FATP Readiness V5.13_LH Q77 Readiness v1.4.8 8 2" xfId="21764"/>
    <cellStyle name="___P62A_Process_Flow(4.3)_Q37 FATP Readiness V5.13_LH Q77 Readiness v1.4.8 9" xfId="21765"/>
    <cellStyle name="___P62A_Process_Flow(4.3)_Q37 fixture check list(v3.0)" xfId="21766"/>
    <cellStyle name="___P62A_Process_Flow(4.3)_Q37 fixture check list(v3.0) 2" xfId="21767"/>
    <cellStyle name="___P62A_Process_Flow(4.3)_Q37 fixture check list(v3.0) 2 2" xfId="21768"/>
    <cellStyle name="___P62A_Process_Flow(4.3)_Q37 fixture check list(v3.0) 3" xfId="21769"/>
    <cellStyle name="___P62A_Process_Flow(4.3)_Q37 fixture check list(v3.0) 3 2" xfId="21770"/>
    <cellStyle name="___P62A_Process_Flow(4.3)_Q37 fixture check list(v3.0) 4" xfId="21771"/>
    <cellStyle name="___P62A_Process_Flow(4.3)_Q37 fixture check list(v3.0) 4 2" xfId="21772"/>
    <cellStyle name="___P62A_Process_Flow(4.3)_Q37 fixture check list(v3.0) 5" xfId="21773"/>
    <cellStyle name="___P62A_Process_Flow(4.3)_Q37 fixture check list(v3.0) 5 2" xfId="21774"/>
    <cellStyle name="___P62A_Process_Flow(4.3)_Q37 fixture check list(v3.0) 6" xfId="21775"/>
    <cellStyle name="___P62A_Process_Flow(4.3)_Q37 fixture check list(v3.0) 6 2" xfId="21776"/>
    <cellStyle name="___P62A_Process_Flow(4.3)_Q37 fixture check list(v3.0) 7" xfId="21777"/>
    <cellStyle name="___P62A_Process_Flow(4.3)_Q37 fixture check list(v3.0) 7 2" xfId="21778"/>
    <cellStyle name="___P62A_Process_Flow(4.3)_Q37 fixture check list(v3.0) 8" xfId="21779"/>
    <cellStyle name="___P62A_Process_Flow(4.3)_Q37 fixture check list(v3.0) 8 2" xfId="21780"/>
    <cellStyle name="___P62A_Process_Flow(4.3)_Q37 fixture check list(v3.0) 9" xfId="21781"/>
    <cellStyle name="___P62A_Process_Flow(4.3)_Q37 fixture check list(v3.0)_LH Q22 work book " xfId="21782"/>
    <cellStyle name="___P62A_Process_Flow(4.3)_Q37 fixture check list(v3.0)_LH Q22 work book  2" xfId="21783"/>
    <cellStyle name="___P62A_Process_Flow(4.3)_Q37 fixture check list(v3.0)_LH Q22 work book  2 2" xfId="21784"/>
    <cellStyle name="___P62A_Process_Flow(4.3)_Q37 fixture check list(v3.0)_LH Q22 work book  3" xfId="21785"/>
    <cellStyle name="___P62A_Process_Flow(4.3)_Q37 fixture check list(v3.0)_LH Q22 work book  3 2" xfId="21786"/>
    <cellStyle name="___P62A_Process_Flow(4.3)_Q37 fixture check list(v3.0)_LH Q22 work book  4" xfId="21787"/>
    <cellStyle name="___P62A_Process_Flow(4.3)_Q37 fixture check list(v3.0)_LH Q22 work book  4 2" xfId="21788"/>
    <cellStyle name="___P62A_Process_Flow(4.3)_Q37 fixture check list(v3.0)_LH Q22 work book  5" xfId="21789"/>
    <cellStyle name="___P62A_Process_Flow(4.3)_Q37 fixture check list(v3.0)_LH Q22 work book  5 2" xfId="21790"/>
    <cellStyle name="___P62A_Process_Flow(4.3)_Q37 fixture check list(v3.0)_LH Q22 work book  6" xfId="21791"/>
    <cellStyle name="___P62A_Process_Flow(4.3)_Q37 fixture check list(v3.0)_LH Q22 work book  6 2" xfId="21792"/>
    <cellStyle name="___P62A_Process_Flow(4.3)_Q37 fixture check list(v3.0)_LH Q22 work book  7" xfId="21793"/>
    <cellStyle name="___P62A_Process_Flow(4.3)_Q37 fixture check list(v3.0)_LH Q22 work book  7 2" xfId="21794"/>
    <cellStyle name="___P62A_Process_Flow(4.3)_Q37 fixture check list(v3.0)_LH Q22 work book  8" xfId="21795"/>
    <cellStyle name="___P62A_Process_Flow(4.3)_Q37 fixture check list(v3.0)_LH Q22 work book  8 2" xfId="21796"/>
    <cellStyle name="___P62A_Process_Flow(4.3)_Q37 fixture check list(v3.0)_LH Q22 work book  9" xfId="21797"/>
    <cellStyle name="___P62A_Process_Flow(4.3)_Q37 fixture check list(v3.0)_LH Q77 Readiness v1.4.8" xfId="21798"/>
    <cellStyle name="___P62A_Process_Flow(4.3)_Q37 fixture check list(v3.0)_LH Q77 Readiness v1.4.8 2" xfId="21799"/>
    <cellStyle name="___P62A_Process_Flow(4.3)_Q37 fixture check list(v3.0)_LH Q77 Readiness v1.4.8 2 2" xfId="21800"/>
    <cellStyle name="___P62A_Process_Flow(4.3)_Q37 fixture check list(v3.0)_LH Q77 Readiness v1.4.8 3" xfId="21801"/>
    <cellStyle name="___P62A_Process_Flow(4.3)_Q37 fixture check list(v3.0)_LH Q77 Readiness v1.4.8 3 2" xfId="21802"/>
    <cellStyle name="___P62A_Process_Flow(4.3)_Q37 fixture check list(v3.0)_LH Q77 Readiness v1.4.8 4" xfId="21803"/>
    <cellStyle name="___P62A_Process_Flow(4.3)_Q37 fixture check list(v3.0)_LH Q77 Readiness v1.4.8 4 2" xfId="21804"/>
    <cellStyle name="___P62A_Process_Flow(4.3)_Q37 fixture check list(v3.0)_LH Q77 Readiness v1.4.8 5" xfId="21805"/>
    <cellStyle name="___P62A_Process_Flow(4.3)_Q37 fixture check list(v3.0)_LH Q77 Readiness v1.4.8 5 2" xfId="21806"/>
    <cellStyle name="___P62A_Process_Flow(4.3)_Q37 fixture check list(v3.0)_LH Q77 Readiness v1.4.8 6" xfId="21807"/>
    <cellStyle name="___P62A_Process_Flow(4.3)_Q37 fixture check list(v3.0)_LH Q77 Readiness v1.4.8 6 2" xfId="21808"/>
    <cellStyle name="___P62A_Process_Flow(4.3)_Q37 fixture check list(v3.0)_LH Q77 Readiness v1.4.8 7" xfId="21809"/>
    <cellStyle name="___P62A_Process_Flow(4.3)_Q37 fixture check list(v3.0)_LH Q77 Readiness v1.4.8 7 2" xfId="21810"/>
    <cellStyle name="___P62A_Process_Flow(4.3)_Q37 fixture check list(v3.0)_LH Q77 Readiness v1.4.8 8" xfId="21811"/>
    <cellStyle name="___P62A_Process_Flow(4.3)_Q37 fixture check list(v3.0)_LH Q77 Readiness v1.4.8 8 2" xfId="21812"/>
    <cellStyle name="___P62A_Process_Flow(4.3)_Q37 fixture check list(v3.0)_LH Q77 Readiness v1.4.8 9" xfId="21813"/>
    <cellStyle name="___P62A_Process_Flow(4.3)_Q37 fixture check list(v3.0)_Q37 Budget UPH120_2line Rev1d9" xfId="21814"/>
    <cellStyle name="___P62A_Process_Flow(4.3)_Q37 fixture check list(v3.0)_Q37 Budget UPH120_2line Rev1d9 2" xfId="21815"/>
    <cellStyle name="___P62A_Process_Flow(4.3)_Q37 fixture check list(v3.0)_Q37 Budget UPH120_2line Rev1d9 2 2" xfId="21816"/>
    <cellStyle name="___P62A_Process_Flow(4.3)_Q37 fixture check list(v3.0)_Q37 Budget UPH120_2line Rev1d9 3" xfId="21817"/>
    <cellStyle name="___P62A_Process_Flow(4.3)_Q37 fixture check list(v3.0)_Q37 Budget UPH120_2line Rev1d9 3 2" xfId="21818"/>
    <cellStyle name="___P62A_Process_Flow(4.3)_Q37 fixture check list(v3.0)_Q37 Budget UPH120_2line Rev1d9 4" xfId="21819"/>
    <cellStyle name="___P62A_Process_Flow(4.3)_Q37 fixture check list(v3.0)_Q37 Budget UPH120_2line Rev1d9 4 2" xfId="21820"/>
    <cellStyle name="___P62A_Process_Flow(4.3)_Q37 fixture check list(v3.0)_Q37 Budget UPH120_2line Rev1d9 5" xfId="21821"/>
    <cellStyle name="___P62A_Process_Flow(4.3)_Q37 fixture check list(v3.0)_Q37 Budget UPH120_2line Rev1d9 5 2" xfId="21822"/>
    <cellStyle name="___P62A_Process_Flow(4.3)_Q37 fixture check list(v3.0)_Q37 Budget UPH120_2line Rev1d9 6" xfId="21823"/>
    <cellStyle name="___P62A_Process_Flow(4.3)_Q37 fixture check list(v3.0)_Q37 Budget UPH120_2line Rev1d9 6 2" xfId="21824"/>
    <cellStyle name="___P62A_Process_Flow(4.3)_Q37 fixture check list(v3.0)_Q37 Budget UPH120_2line Rev1d9 7" xfId="21825"/>
    <cellStyle name="___P62A_Process_Flow(4.3)_Q37 fixture check list(v3.0)_Q37 Budget UPH120_2line Rev1d9 7 2" xfId="21826"/>
    <cellStyle name="___P62A_Process_Flow(4.3)_Q37 fixture check list(v3.0)_Q37 Budget UPH120_2line Rev1d9 8" xfId="21827"/>
    <cellStyle name="___P62A_Process_Flow(4.3)_Q37 fixture check list(v3.0)_Q37 Budget UPH120_2line Rev1d9 8 2" xfId="21828"/>
    <cellStyle name="___P62A_Process_Flow(4.3)_Q37 fixture check list(v3.0)_Q37 Budget UPH120_2line Rev1d9 9" xfId="21829"/>
    <cellStyle name="___P62A_Process_Flow(4.3)_Q37 fixture check list(v3.0)_Q37 Budget UPH120_2line Rev1d9_LH Q22 work book " xfId="21830"/>
    <cellStyle name="___P62A_Process_Flow(4.3)_Q37 fixture check list(v3.0)_Q37 Budget UPH120_2line Rev1d9_LH Q22 work book  2" xfId="21831"/>
    <cellStyle name="___P62A_Process_Flow(4.3)_Q37 fixture check list(v3.0)_Q37 Budget UPH120_2line Rev1d9_LH Q22 work book  2 2" xfId="21832"/>
    <cellStyle name="___P62A_Process_Flow(4.3)_Q37 fixture check list(v3.0)_Q37 Budget UPH120_2line Rev1d9_LH Q22 work book  3" xfId="21833"/>
    <cellStyle name="___P62A_Process_Flow(4.3)_Q37 fixture check list(v3.0)_Q37 Budget UPH120_2line Rev1d9_LH Q22 work book  3 2" xfId="21834"/>
    <cellStyle name="___P62A_Process_Flow(4.3)_Q37 fixture check list(v3.0)_Q37 Budget UPH120_2line Rev1d9_LH Q22 work book  4" xfId="21835"/>
    <cellStyle name="___P62A_Process_Flow(4.3)_Q37 fixture check list(v3.0)_Q37 Budget UPH120_2line Rev1d9_LH Q22 work book  4 2" xfId="21836"/>
    <cellStyle name="___P62A_Process_Flow(4.3)_Q37 fixture check list(v3.0)_Q37 Budget UPH120_2line Rev1d9_LH Q22 work book  5" xfId="21837"/>
    <cellStyle name="___P62A_Process_Flow(4.3)_Q37 fixture check list(v3.0)_Q37 Budget UPH120_2line Rev1d9_LH Q22 work book  5 2" xfId="21838"/>
    <cellStyle name="___P62A_Process_Flow(4.3)_Q37 fixture check list(v3.0)_Q37 Budget UPH120_2line Rev1d9_LH Q22 work book  6" xfId="21839"/>
    <cellStyle name="___P62A_Process_Flow(4.3)_Q37 fixture check list(v3.0)_Q37 Budget UPH120_2line Rev1d9_LH Q22 work book  6 2" xfId="21840"/>
    <cellStyle name="___P62A_Process_Flow(4.3)_Q37 fixture check list(v3.0)_Q37 Budget UPH120_2line Rev1d9_LH Q22 work book  7" xfId="21841"/>
    <cellStyle name="___P62A_Process_Flow(4.3)_Q37 fixture check list(v3.0)_Q37 Budget UPH120_2line Rev1d9_LH Q22 work book  7 2" xfId="21842"/>
    <cellStyle name="___P62A_Process_Flow(4.3)_Q37 fixture check list(v3.0)_Q37 Budget UPH120_2line Rev1d9_LH Q22 work book  8" xfId="21843"/>
    <cellStyle name="___P62A_Process_Flow(4.3)_Q37 fixture check list(v3.0)_Q37 Budget UPH120_2line Rev1d9_LH Q22 work book  8 2" xfId="21844"/>
    <cellStyle name="___P62A_Process_Flow(4.3)_Q37 fixture check list(v3.0)_Q37 Budget UPH120_2line Rev1d9_LH Q22 work book  9" xfId="21845"/>
    <cellStyle name="___P62A_Process_Flow(4.3)_Q37 fixture check list(v3.0)_Q37 Budget UPH120_2line Rev1d9_LH Q77 Readiness v1.4.8" xfId="21846"/>
    <cellStyle name="___P62A_Process_Flow(4.3)_Q37 fixture check list(v3.0)_Q37 Budget UPH120_2line Rev1d9_LH Q77 Readiness v1.4.8 2" xfId="21847"/>
    <cellStyle name="___P62A_Process_Flow(4.3)_Q37 fixture check list(v3.0)_Q37 Budget UPH120_2line Rev1d9_LH Q77 Readiness v1.4.8 2 2" xfId="21848"/>
    <cellStyle name="___P62A_Process_Flow(4.3)_Q37 fixture check list(v3.0)_Q37 Budget UPH120_2line Rev1d9_LH Q77 Readiness v1.4.8 3" xfId="21849"/>
    <cellStyle name="___P62A_Process_Flow(4.3)_Q37 fixture check list(v3.0)_Q37 Budget UPH120_2line Rev1d9_LH Q77 Readiness v1.4.8 3 2" xfId="21850"/>
    <cellStyle name="___P62A_Process_Flow(4.3)_Q37 fixture check list(v3.0)_Q37 Budget UPH120_2line Rev1d9_LH Q77 Readiness v1.4.8 4" xfId="21851"/>
    <cellStyle name="___P62A_Process_Flow(4.3)_Q37 fixture check list(v3.0)_Q37 Budget UPH120_2line Rev1d9_LH Q77 Readiness v1.4.8 4 2" xfId="21852"/>
    <cellStyle name="___P62A_Process_Flow(4.3)_Q37 fixture check list(v3.0)_Q37 Budget UPH120_2line Rev1d9_LH Q77 Readiness v1.4.8 5" xfId="21853"/>
    <cellStyle name="___P62A_Process_Flow(4.3)_Q37 fixture check list(v3.0)_Q37 Budget UPH120_2line Rev1d9_LH Q77 Readiness v1.4.8 5 2" xfId="21854"/>
    <cellStyle name="___P62A_Process_Flow(4.3)_Q37 fixture check list(v3.0)_Q37 Budget UPH120_2line Rev1d9_LH Q77 Readiness v1.4.8 6" xfId="21855"/>
    <cellStyle name="___P62A_Process_Flow(4.3)_Q37 fixture check list(v3.0)_Q37 Budget UPH120_2line Rev1d9_LH Q77 Readiness v1.4.8 6 2" xfId="21856"/>
    <cellStyle name="___P62A_Process_Flow(4.3)_Q37 fixture check list(v3.0)_Q37 Budget UPH120_2line Rev1d9_LH Q77 Readiness v1.4.8 7" xfId="21857"/>
    <cellStyle name="___P62A_Process_Flow(4.3)_Q37 fixture check list(v3.0)_Q37 Budget UPH120_2line Rev1d9_LH Q77 Readiness v1.4.8 7 2" xfId="21858"/>
    <cellStyle name="___P62A_Process_Flow(4.3)_Q37 fixture check list(v3.0)_Q37 Budget UPH120_2line Rev1d9_LH Q77 Readiness v1.4.8 8" xfId="21859"/>
    <cellStyle name="___P62A_Process_Flow(4.3)_Q37 fixture check list(v3.0)_Q37 Budget UPH120_2line Rev1d9_LH Q77 Readiness v1.4.8 8 2" xfId="21860"/>
    <cellStyle name="___P62A_Process_Flow(4.3)_Q37 fixture check list(v3.0)_Q37 Budget UPH120_2line Rev1d9_LH Q77 Readiness v1.4.8 9" xfId="21861"/>
    <cellStyle name="___P62A_Process_Flow(4.3)_Q37 fixture check list(v3.0)_Q37 Budget UPH120_2line Rev2d3" xfId="21862"/>
    <cellStyle name="___P62A_Process_Flow(4.3)_Q37 fixture check list(v3.0)_Q37 Budget UPH120_2line Rev2d3 2" xfId="21863"/>
    <cellStyle name="___P62A_Process_Flow(4.3)_Q37 fixture check list(v3.0)_Q37 Budget UPH120_2line Rev2d3 2 2" xfId="21864"/>
    <cellStyle name="___P62A_Process_Flow(4.3)_Q37 fixture check list(v3.0)_Q37 Budget UPH120_2line Rev2d3 3" xfId="21865"/>
    <cellStyle name="___P62A_Process_Flow(4.3)_Q37 fixture check list(v3.0)_Q37 Budget UPH120_2line Rev2d3 3 2" xfId="21866"/>
    <cellStyle name="___P62A_Process_Flow(4.3)_Q37 fixture check list(v3.0)_Q37 Budget UPH120_2line Rev2d3 4" xfId="21867"/>
    <cellStyle name="___P62A_Process_Flow(4.3)_Q37 fixture check list(v3.0)_Q37 Budget UPH120_2line Rev2d3 4 2" xfId="21868"/>
    <cellStyle name="___P62A_Process_Flow(4.3)_Q37 fixture check list(v3.0)_Q37 Budget UPH120_2line Rev2d3 5" xfId="21869"/>
    <cellStyle name="___P62A_Process_Flow(4.3)_Q37 fixture check list(v3.0)_Q37 Budget UPH120_2line Rev2d3 5 2" xfId="21870"/>
    <cellStyle name="___P62A_Process_Flow(4.3)_Q37 fixture check list(v3.0)_Q37 Budget UPH120_2line Rev2d3 6" xfId="21871"/>
    <cellStyle name="___P62A_Process_Flow(4.3)_Q37 fixture check list(v3.0)_Q37 Budget UPH120_2line Rev2d3 6 2" xfId="21872"/>
    <cellStyle name="___P62A_Process_Flow(4.3)_Q37 fixture check list(v3.0)_Q37 Budget UPH120_2line Rev2d3 7" xfId="21873"/>
    <cellStyle name="___P62A_Process_Flow(4.3)_Q37 fixture check list(v3.0)_Q37 Budget UPH120_2line Rev2d3 7 2" xfId="21874"/>
    <cellStyle name="___P62A_Process_Flow(4.3)_Q37 fixture check list(v3.0)_Q37 Budget UPH120_2line Rev2d3 8" xfId="21875"/>
    <cellStyle name="___P62A_Process_Flow(4.3)_Q37 fixture check list(v3.0)_Q37 Budget UPH120_2line Rev2d3 8 2" xfId="21876"/>
    <cellStyle name="___P62A_Process_Flow(4.3)_Q37 fixture check list(v3.0)_Q37 Budget UPH120_2line Rev2d3 9" xfId="21877"/>
    <cellStyle name="___P62A_Process_Flow(4.3)_Q37 fixture check list(v3.0)_Q37 Budget UPH120_2line Rev2d5" xfId="21878"/>
    <cellStyle name="___P62A_Process_Flow(4.3)_Q37 fixture check list(v3.0)_Q37 Budget UPH120_2line Rev2d5 2" xfId="21879"/>
    <cellStyle name="___P62A_Process_Flow(4.3)_Q37 fixture check list(v3.0)_Q37 Budget UPH120_2line Rev2d5 2 2" xfId="21880"/>
    <cellStyle name="___P62A_Process_Flow(4.3)_Q37 fixture check list(v3.0)_Q37 Budget UPH120_2line Rev2d5 3" xfId="21881"/>
    <cellStyle name="___P62A_Process_Flow(4.3)_Q37 fixture check list(v3.0)_Q37 Budget UPH120_2line Rev2d5 3 2" xfId="21882"/>
    <cellStyle name="___P62A_Process_Flow(4.3)_Q37 fixture check list(v3.0)_Q37 Budget UPH120_2line Rev2d5 4" xfId="21883"/>
    <cellStyle name="___P62A_Process_Flow(4.3)_Q37 fixture check list(v3.0)_Q37 Budget UPH120_2line Rev2d5 4 2" xfId="21884"/>
    <cellStyle name="___P62A_Process_Flow(4.3)_Q37 fixture check list(v3.0)_Q37 Budget UPH120_2line Rev2d5 5" xfId="21885"/>
    <cellStyle name="___P62A_Process_Flow(4.3)_Q37 fixture check list(v3.0)_Q37 Budget UPH120_2line Rev2d5 5 2" xfId="21886"/>
    <cellStyle name="___P62A_Process_Flow(4.3)_Q37 fixture check list(v3.0)_Q37 Budget UPH120_2line Rev2d5 6" xfId="21887"/>
    <cellStyle name="___P62A_Process_Flow(4.3)_Q37 fixture check list(v3.0)_Q37 Budget UPH120_2line Rev2d5 6 2" xfId="21888"/>
    <cellStyle name="___P62A_Process_Flow(4.3)_Q37 fixture check list(v3.0)_Q37 Budget UPH120_2line Rev2d5 7" xfId="21889"/>
    <cellStyle name="___P62A_Process_Flow(4.3)_Q37 fixture check list(v3.0)_Q37 Budget UPH120_2line Rev2d5 7 2" xfId="21890"/>
    <cellStyle name="___P62A_Process_Flow(4.3)_Q37 fixture check list(v3.0)_Q37 Budget UPH120_2line Rev2d5 8" xfId="21891"/>
    <cellStyle name="___P62A_Process_Flow(4.3)_Q37 fixture check list(v3.0)_Q37 Budget UPH120_2line Rev2d5 8 2" xfId="21892"/>
    <cellStyle name="___P62A_Process_Flow(4.3)_Q37 fixture check list(v3.0)_Q37 Budget UPH120_2line Rev2d5 9" xfId="21893"/>
    <cellStyle name="___P62A_Process_Flow(4.3)_Q37 fixture check list(v4.0)" xfId="21894"/>
    <cellStyle name="___P62A_Process_Flow(4.3)_Q37 fixture check list(v4.0) 2" xfId="21895"/>
    <cellStyle name="___P62A_Process_Flow(4.3)_Q37 fixture check list(v4.0) 2 2" xfId="21896"/>
    <cellStyle name="___P62A_Process_Flow(4.3)_Q37 fixture check list(v4.0) 3" xfId="21897"/>
    <cellStyle name="___P62A_Process_Flow(4.3)_Q37 fixture check list(v4.0) 3 2" xfId="21898"/>
    <cellStyle name="___P62A_Process_Flow(4.3)_Q37 fixture check list(v4.0) 4" xfId="21899"/>
    <cellStyle name="___P62A_Process_Flow(4.3)_Q37 fixture check list(v4.0) 4 2" xfId="21900"/>
    <cellStyle name="___P62A_Process_Flow(4.3)_Q37 fixture check list(v4.0) 5" xfId="21901"/>
    <cellStyle name="___P62A_Process_Flow(4.3)_Q37 fixture check list(v4.0) 5 2" xfId="21902"/>
    <cellStyle name="___P62A_Process_Flow(4.3)_Q37 fixture check list(v4.0) 6" xfId="21903"/>
    <cellStyle name="___P62A_Process_Flow(4.3)_Q37 fixture check list(v4.0) 6 2" xfId="21904"/>
    <cellStyle name="___P62A_Process_Flow(4.3)_Q37 fixture check list(v4.0) 7" xfId="21905"/>
    <cellStyle name="___P62A_Process_Flow(4.3)_Q37 fixture check list(v4.0) 7 2" xfId="21906"/>
    <cellStyle name="___P62A_Process_Flow(4.3)_Q37 fixture check list(v4.0) 8" xfId="21907"/>
    <cellStyle name="___P62A_Process_Flow(4.3)_Q37 fixture check list(v4.0) 8 2" xfId="21908"/>
    <cellStyle name="___P62A_Process_Flow(4.3)_Q37 fixture check list(v4.0) 9" xfId="21909"/>
    <cellStyle name="___P62A_Process_Flow(4.3)_Q37 fixture check list(v4.0)_LH Q22 work book " xfId="21910"/>
    <cellStyle name="___P62A_Process_Flow(4.3)_Q37 fixture check list(v4.0)_LH Q22 work book  2" xfId="21911"/>
    <cellStyle name="___P62A_Process_Flow(4.3)_Q37 fixture check list(v4.0)_LH Q22 work book  2 2" xfId="21912"/>
    <cellStyle name="___P62A_Process_Flow(4.3)_Q37 fixture check list(v4.0)_LH Q22 work book  3" xfId="21913"/>
    <cellStyle name="___P62A_Process_Flow(4.3)_Q37 fixture check list(v4.0)_LH Q22 work book  3 2" xfId="21914"/>
    <cellStyle name="___P62A_Process_Flow(4.3)_Q37 fixture check list(v4.0)_LH Q22 work book  4" xfId="21915"/>
    <cellStyle name="___P62A_Process_Flow(4.3)_Q37 fixture check list(v4.0)_LH Q22 work book  4 2" xfId="21916"/>
    <cellStyle name="___P62A_Process_Flow(4.3)_Q37 fixture check list(v4.0)_LH Q22 work book  5" xfId="21917"/>
    <cellStyle name="___P62A_Process_Flow(4.3)_Q37 fixture check list(v4.0)_LH Q22 work book  5 2" xfId="21918"/>
    <cellStyle name="___P62A_Process_Flow(4.3)_Q37 fixture check list(v4.0)_LH Q22 work book  6" xfId="21919"/>
    <cellStyle name="___P62A_Process_Flow(4.3)_Q37 fixture check list(v4.0)_LH Q22 work book  6 2" xfId="21920"/>
    <cellStyle name="___P62A_Process_Flow(4.3)_Q37 fixture check list(v4.0)_LH Q22 work book  7" xfId="21921"/>
    <cellStyle name="___P62A_Process_Flow(4.3)_Q37 fixture check list(v4.0)_LH Q22 work book  7 2" xfId="21922"/>
    <cellStyle name="___P62A_Process_Flow(4.3)_Q37 fixture check list(v4.0)_LH Q22 work book  8" xfId="21923"/>
    <cellStyle name="___P62A_Process_Flow(4.3)_Q37 fixture check list(v4.0)_LH Q22 work book  8 2" xfId="21924"/>
    <cellStyle name="___P62A_Process_Flow(4.3)_Q37 fixture check list(v4.0)_LH Q22 work book  9" xfId="21925"/>
    <cellStyle name="___P62A_Process_Flow(4.3)_Q37 fixture check list(v4.0)_LH Q77 Readiness v1.4.8" xfId="21926"/>
    <cellStyle name="___P62A_Process_Flow(4.3)_Q37 fixture check list(v4.0)_LH Q77 Readiness v1.4.8 2" xfId="21927"/>
    <cellStyle name="___P62A_Process_Flow(4.3)_Q37 fixture check list(v4.0)_LH Q77 Readiness v1.4.8 2 2" xfId="21928"/>
    <cellStyle name="___P62A_Process_Flow(4.3)_Q37 fixture check list(v4.0)_LH Q77 Readiness v1.4.8 3" xfId="21929"/>
    <cellStyle name="___P62A_Process_Flow(4.3)_Q37 fixture check list(v4.0)_LH Q77 Readiness v1.4.8 3 2" xfId="21930"/>
    <cellStyle name="___P62A_Process_Flow(4.3)_Q37 fixture check list(v4.0)_LH Q77 Readiness v1.4.8 4" xfId="21931"/>
    <cellStyle name="___P62A_Process_Flow(4.3)_Q37 fixture check list(v4.0)_LH Q77 Readiness v1.4.8 4 2" xfId="21932"/>
    <cellStyle name="___P62A_Process_Flow(4.3)_Q37 fixture check list(v4.0)_LH Q77 Readiness v1.4.8 5" xfId="21933"/>
    <cellStyle name="___P62A_Process_Flow(4.3)_Q37 fixture check list(v4.0)_LH Q77 Readiness v1.4.8 5 2" xfId="21934"/>
    <cellStyle name="___P62A_Process_Flow(4.3)_Q37 fixture check list(v4.0)_LH Q77 Readiness v1.4.8 6" xfId="21935"/>
    <cellStyle name="___P62A_Process_Flow(4.3)_Q37 fixture check list(v4.0)_LH Q77 Readiness v1.4.8 6 2" xfId="21936"/>
    <cellStyle name="___P62A_Process_Flow(4.3)_Q37 fixture check list(v4.0)_LH Q77 Readiness v1.4.8 7" xfId="21937"/>
    <cellStyle name="___P62A_Process_Flow(4.3)_Q37 fixture check list(v4.0)_LH Q77 Readiness v1.4.8 7 2" xfId="21938"/>
    <cellStyle name="___P62A_Process_Flow(4.3)_Q37 fixture check list(v4.0)_LH Q77 Readiness v1.4.8 8" xfId="21939"/>
    <cellStyle name="___P62A_Process_Flow(4.3)_Q37 fixture check list(v4.0)_LH Q77 Readiness v1.4.8 8 2" xfId="21940"/>
    <cellStyle name="___P62A_Process_Flow(4.3)_Q37 fixture check list(v4.0)_LH Q77 Readiness v1.4.8 9" xfId="21941"/>
    <cellStyle name="___P62A_Process_Flow(4.3)_Q37 Process uph 180 &amp;2003-05-13  Rev.1.1" xfId="21942"/>
    <cellStyle name="___P62A_Process_Flow(4.3)_Q37 Process uph 180 &amp;2003-05-13  Rev.1.1 2" xfId="21943"/>
    <cellStyle name="___P62A_Process_Flow(4.3)_Q37 Process uph 180 &amp;2003-05-13  Rev.1.1 2 2" xfId="21944"/>
    <cellStyle name="___P62A_Process_Flow(4.3)_Q37 Process uph 180 &amp;2003-05-13  Rev.1.1 3" xfId="21945"/>
    <cellStyle name="___P62A_Process_Flow(4.3)_Q37 Process uph 180 &amp;2003-05-13  Rev.1.1 3 2" xfId="21946"/>
    <cellStyle name="___P62A_Process_Flow(4.3)_Q37 Process uph 180 &amp;2003-05-13  Rev.1.1 4" xfId="21947"/>
    <cellStyle name="___P62A_Process_Flow(4.3)_Q37 Process uph 180 &amp;2003-05-13  Rev.1.1 4 2" xfId="21948"/>
    <cellStyle name="___P62A_Process_Flow(4.3)_Q37 Process uph 180 &amp;2003-05-13  Rev.1.1 5" xfId="21949"/>
    <cellStyle name="___P62A_Process_Flow(4.3)_Q37 Process uph 180 &amp;2003-05-13  Rev.1.1 5 2" xfId="21950"/>
    <cellStyle name="___P62A_Process_Flow(4.3)_Q37 Process uph 180 &amp;2003-05-13  Rev.1.1 6" xfId="21951"/>
    <cellStyle name="___P62A_Process_Flow(4.3)_Q37 Process uph 180 &amp;2003-05-13  Rev.1.1 6 2" xfId="21952"/>
    <cellStyle name="___P62A_Process_Flow(4.3)_Q37 Process uph 180 &amp;2003-05-13  Rev.1.1 7" xfId="21953"/>
    <cellStyle name="___P62A_Process_Flow(4.3)_Q37 Process uph 180 &amp;2003-05-13  Rev.1.1 7 2" xfId="21954"/>
    <cellStyle name="___P62A_Process_Flow(4.3)_Q37 Process uph 180 &amp;2003-05-13  Rev.1.1 8" xfId="21955"/>
    <cellStyle name="___P62A_Process_Flow(4.3)_Q37 Process uph 180 &amp;2003-05-13  Rev.1.1 8 2" xfId="21956"/>
    <cellStyle name="___P62A_Process_Flow(4.3)_Q37 Process uph 180 &amp;2003-05-13  Rev.1.1 9" xfId="21957"/>
    <cellStyle name="___P62A_Process_Flow(4.3)_Q37 Process uph 180 &amp;2003-05-13  Rev.1.1_LH Q22 work book " xfId="21958"/>
    <cellStyle name="___P62A_Process_Flow(4.3)_Q37 Process uph 180 &amp;2003-05-13  Rev.1.1_LH Q22 work book  2" xfId="21959"/>
    <cellStyle name="___P62A_Process_Flow(4.3)_Q37 Process uph 180 &amp;2003-05-13  Rev.1.1_LH Q22 work book  2 2" xfId="21960"/>
    <cellStyle name="___P62A_Process_Flow(4.3)_Q37 Process uph 180 &amp;2003-05-13  Rev.1.1_LH Q22 work book  3" xfId="21961"/>
    <cellStyle name="___P62A_Process_Flow(4.3)_Q37 Process uph 180 &amp;2003-05-13  Rev.1.1_LH Q22 work book  3 2" xfId="21962"/>
    <cellStyle name="___P62A_Process_Flow(4.3)_Q37 Process uph 180 &amp;2003-05-13  Rev.1.1_LH Q22 work book  4" xfId="21963"/>
    <cellStyle name="___P62A_Process_Flow(4.3)_Q37 Process uph 180 &amp;2003-05-13  Rev.1.1_LH Q22 work book  4 2" xfId="21964"/>
    <cellStyle name="___P62A_Process_Flow(4.3)_Q37 Process uph 180 &amp;2003-05-13  Rev.1.1_LH Q22 work book  5" xfId="21965"/>
    <cellStyle name="___P62A_Process_Flow(4.3)_Q37 Process uph 180 &amp;2003-05-13  Rev.1.1_LH Q22 work book  5 2" xfId="21966"/>
    <cellStyle name="___P62A_Process_Flow(4.3)_Q37 Process uph 180 &amp;2003-05-13  Rev.1.1_LH Q22 work book  6" xfId="21967"/>
    <cellStyle name="___P62A_Process_Flow(4.3)_Q37 Process uph 180 &amp;2003-05-13  Rev.1.1_LH Q22 work book  6 2" xfId="21968"/>
    <cellStyle name="___P62A_Process_Flow(4.3)_Q37 Process uph 180 &amp;2003-05-13  Rev.1.1_LH Q22 work book  7" xfId="21969"/>
    <cellStyle name="___P62A_Process_Flow(4.3)_Q37 Process uph 180 &amp;2003-05-13  Rev.1.1_LH Q22 work book  7 2" xfId="21970"/>
    <cellStyle name="___P62A_Process_Flow(4.3)_Q37 Process uph 180 &amp;2003-05-13  Rev.1.1_LH Q22 work book  8" xfId="21971"/>
    <cellStyle name="___P62A_Process_Flow(4.3)_Q37 Process uph 180 &amp;2003-05-13  Rev.1.1_LH Q22 work book  8 2" xfId="21972"/>
    <cellStyle name="___P62A_Process_Flow(4.3)_Q37 Process uph 180 &amp;2003-05-13  Rev.1.1_LH Q22 work book  9" xfId="21973"/>
    <cellStyle name="___P62A_Process_Flow(4.3)_Q37 Process uph 180 &amp;2003-05-13  Rev.1.1_LH Q77 Readiness v1.4.8" xfId="21974"/>
    <cellStyle name="___P62A_Process_Flow(4.3)_Q37 Process uph 180 &amp;2003-05-13  Rev.1.1_LH Q77 Readiness v1.4.8 2" xfId="21975"/>
    <cellStyle name="___P62A_Process_Flow(4.3)_Q37 Process uph 180 &amp;2003-05-13  Rev.1.1_LH Q77 Readiness v1.4.8 2 2" xfId="21976"/>
    <cellStyle name="___P62A_Process_Flow(4.3)_Q37 Process uph 180 &amp;2003-05-13  Rev.1.1_LH Q77 Readiness v1.4.8 3" xfId="21977"/>
    <cellStyle name="___P62A_Process_Flow(4.3)_Q37 Process uph 180 &amp;2003-05-13  Rev.1.1_LH Q77 Readiness v1.4.8 3 2" xfId="21978"/>
    <cellStyle name="___P62A_Process_Flow(4.3)_Q37 Process uph 180 &amp;2003-05-13  Rev.1.1_LH Q77 Readiness v1.4.8 4" xfId="21979"/>
    <cellStyle name="___P62A_Process_Flow(4.3)_Q37 Process uph 180 &amp;2003-05-13  Rev.1.1_LH Q77 Readiness v1.4.8 4 2" xfId="21980"/>
    <cellStyle name="___P62A_Process_Flow(4.3)_Q37 Process uph 180 &amp;2003-05-13  Rev.1.1_LH Q77 Readiness v1.4.8 5" xfId="21981"/>
    <cellStyle name="___P62A_Process_Flow(4.3)_Q37 Process uph 180 &amp;2003-05-13  Rev.1.1_LH Q77 Readiness v1.4.8 5 2" xfId="21982"/>
    <cellStyle name="___P62A_Process_Flow(4.3)_Q37 Process uph 180 &amp;2003-05-13  Rev.1.1_LH Q77 Readiness v1.4.8 6" xfId="21983"/>
    <cellStyle name="___P62A_Process_Flow(4.3)_Q37 Process uph 180 &amp;2003-05-13  Rev.1.1_LH Q77 Readiness v1.4.8 6 2" xfId="21984"/>
    <cellStyle name="___P62A_Process_Flow(4.3)_Q37 Process uph 180 &amp;2003-05-13  Rev.1.1_LH Q77 Readiness v1.4.8 7" xfId="21985"/>
    <cellStyle name="___P62A_Process_Flow(4.3)_Q37 Process uph 180 &amp;2003-05-13  Rev.1.1_LH Q77 Readiness v1.4.8 7 2" xfId="21986"/>
    <cellStyle name="___P62A_Process_Flow(4.3)_Q37 Process uph 180 &amp;2003-05-13  Rev.1.1_LH Q77 Readiness v1.4.8 8" xfId="21987"/>
    <cellStyle name="___P62A_Process_Flow(4.3)_Q37 Process uph 180 &amp;2003-05-13  Rev.1.1_LH Q77 Readiness v1.4.8 8 2" xfId="21988"/>
    <cellStyle name="___P62A_Process_Flow(4.3)_Q37 Process uph 180 &amp;2003-05-13  Rev.1.1_LH Q77 Readiness v1.4.8 9" xfId="21989"/>
    <cellStyle name="___P62A_Process_Flow(4.3)_Q37 Process uph 180 &amp;2003-05-13  Rev.1.1_Q37 Budget UPH120_2line Rev1d9" xfId="21990"/>
    <cellStyle name="___P62A_Process_Flow(4.3)_Q37 Process uph 180 &amp;2003-05-13  Rev.1.1_Q37 Budget UPH120_2line Rev1d9 2" xfId="21991"/>
    <cellStyle name="___P62A_Process_Flow(4.3)_Q37 Process uph 180 &amp;2003-05-13  Rev.1.1_Q37 Budget UPH120_2line Rev1d9 2 2" xfId="21992"/>
    <cellStyle name="___P62A_Process_Flow(4.3)_Q37 Process uph 180 &amp;2003-05-13  Rev.1.1_Q37 Budget UPH120_2line Rev1d9 3" xfId="21993"/>
    <cellStyle name="___P62A_Process_Flow(4.3)_Q37 Process uph 180 &amp;2003-05-13  Rev.1.1_Q37 Budget UPH120_2line Rev1d9 3 2" xfId="21994"/>
    <cellStyle name="___P62A_Process_Flow(4.3)_Q37 Process uph 180 &amp;2003-05-13  Rev.1.1_Q37 Budget UPH120_2line Rev1d9 4" xfId="21995"/>
    <cellStyle name="___P62A_Process_Flow(4.3)_Q37 Process uph 180 &amp;2003-05-13  Rev.1.1_Q37 Budget UPH120_2line Rev1d9 4 2" xfId="21996"/>
    <cellStyle name="___P62A_Process_Flow(4.3)_Q37 Process uph 180 &amp;2003-05-13  Rev.1.1_Q37 Budget UPH120_2line Rev1d9 5" xfId="21997"/>
    <cellStyle name="___P62A_Process_Flow(4.3)_Q37 Process uph 180 &amp;2003-05-13  Rev.1.1_Q37 Budget UPH120_2line Rev1d9 5 2" xfId="21998"/>
    <cellStyle name="___P62A_Process_Flow(4.3)_Q37 Process uph 180 &amp;2003-05-13  Rev.1.1_Q37 Budget UPH120_2line Rev1d9 6" xfId="21999"/>
    <cellStyle name="___P62A_Process_Flow(4.3)_Q37 Process uph 180 &amp;2003-05-13  Rev.1.1_Q37 Budget UPH120_2line Rev1d9 6 2" xfId="22000"/>
    <cellStyle name="___P62A_Process_Flow(4.3)_Q37 Process uph 180 &amp;2003-05-13  Rev.1.1_Q37 Budget UPH120_2line Rev1d9 7" xfId="22001"/>
    <cellStyle name="___P62A_Process_Flow(4.3)_Q37 Process uph 180 &amp;2003-05-13  Rev.1.1_Q37 Budget UPH120_2line Rev1d9 7 2" xfId="22002"/>
    <cellStyle name="___P62A_Process_Flow(4.3)_Q37 Process uph 180 &amp;2003-05-13  Rev.1.1_Q37 Budget UPH120_2line Rev1d9 8" xfId="22003"/>
    <cellStyle name="___P62A_Process_Flow(4.3)_Q37 Process uph 180 &amp;2003-05-13  Rev.1.1_Q37 Budget UPH120_2line Rev1d9 8 2" xfId="22004"/>
    <cellStyle name="___P62A_Process_Flow(4.3)_Q37 Process uph 180 &amp;2003-05-13  Rev.1.1_Q37 Budget UPH120_2line Rev1d9 9" xfId="22005"/>
    <cellStyle name="___P62A_Process_Flow(4.3)_Q37 Process uph 180 &amp;2003-05-13  Rev.1.1_Q37 Budget UPH120_2line Rev1d9_LH Q22 work book " xfId="22006"/>
    <cellStyle name="___P62A_Process_Flow(4.3)_Q37 Process uph 180 &amp;2003-05-13  Rev.1.1_Q37 Budget UPH120_2line Rev1d9_LH Q22 work book  2" xfId="22007"/>
    <cellStyle name="___P62A_Process_Flow(4.3)_Q37 Process uph 180 &amp;2003-05-13  Rev.1.1_Q37 Budget UPH120_2line Rev1d9_LH Q22 work book  2 2" xfId="22008"/>
    <cellStyle name="___P62A_Process_Flow(4.3)_Q37 Process uph 180 &amp;2003-05-13  Rev.1.1_Q37 Budget UPH120_2line Rev1d9_LH Q22 work book  3" xfId="22009"/>
    <cellStyle name="___P62A_Process_Flow(4.3)_Q37 Process uph 180 &amp;2003-05-13  Rev.1.1_Q37 Budget UPH120_2line Rev1d9_LH Q22 work book  3 2" xfId="22010"/>
    <cellStyle name="___P62A_Process_Flow(4.3)_Q37 Process uph 180 &amp;2003-05-13  Rev.1.1_Q37 Budget UPH120_2line Rev1d9_LH Q22 work book  4" xfId="22011"/>
    <cellStyle name="___P62A_Process_Flow(4.3)_Q37 Process uph 180 &amp;2003-05-13  Rev.1.1_Q37 Budget UPH120_2line Rev1d9_LH Q22 work book  4 2" xfId="22012"/>
    <cellStyle name="___P62A_Process_Flow(4.3)_Q37 Process uph 180 &amp;2003-05-13  Rev.1.1_Q37 Budget UPH120_2line Rev1d9_LH Q22 work book  5" xfId="22013"/>
    <cellStyle name="___P62A_Process_Flow(4.3)_Q37 Process uph 180 &amp;2003-05-13  Rev.1.1_Q37 Budget UPH120_2line Rev1d9_LH Q22 work book  5 2" xfId="22014"/>
    <cellStyle name="___P62A_Process_Flow(4.3)_Q37 Process uph 180 &amp;2003-05-13  Rev.1.1_Q37 Budget UPH120_2line Rev1d9_LH Q22 work book  6" xfId="22015"/>
    <cellStyle name="___P62A_Process_Flow(4.3)_Q37 Process uph 180 &amp;2003-05-13  Rev.1.1_Q37 Budget UPH120_2line Rev1d9_LH Q22 work book  6 2" xfId="22016"/>
    <cellStyle name="___P62A_Process_Flow(4.3)_Q37 Process uph 180 &amp;2003-05-13  Rev.1.1_Q37 Budget UPH120_2line Rev1d9_LH Q22 work book  7" xfId="22017"/>
    <cellStyle name="___P62A_Process_Flow(4.3)_Q37 Process uph 180 &amp;2003-05-13  Rev.1.1_Q37 Budget UPH120_2line Rev1d9_LH Q22 work book  7 2" xfId="22018"/>
    <cellStyle name="___P62A_Process_Flow(4.3)_Q37 Process uph 180 &amp;2003-05-13  Rev.1.1_Q37 Budget UPH120_2line Rev1d9_LH Q22 work book  8" xfId="22019"/>
    <cellStyle name="___P62A_Process_Flow(4.3)_Q37 Process uph 180 &amp;2003-05-13  Rev.1.1_Q37 Budget UPH120_2line Rev1d9_LH Q22 work book  8 2" xfId="22020"/>
    <cellStyle name="___P62A_Process_Flow(4.3)_Q37 Process uph 180 &amp;2003-05-13  Rev.1.1_Q37 Budget UPH120_2line Rev1d9_LH Q22 work book  9" xfId="22021"/>
    <cellStyle name="___P62A_Process_Flow(4.3)_Q37 Process uph 180 &amp;2003-05-13  Rev.1.1_Q37 Budget UPH120_2line Rev1d9_LH Q77 Readiness v1.4.8" xfId="22022"/>
    <cellStyle name="___P62A_Process_Flow(4.3)_Q37 Process uph 180 &amp;2003-05-13  Rev.1.1_Q37 Budget UPH120_2line Rev1d9_LH Q77 Readiness v1.4.8 2" xfId="22023"/>
    <cellStyle name="___P62A_Process_Flow(4.3)_Q37 Process uph 180 &amp;2003-05-13  Rev.1.1_Q37 Budget UPH120_2line Rev1d9_LH Q77 Readiness v1.4.8 2 2" xfId="22024"/>
    <cellStyle name="___P62A_Process_Flow(4.3)_Q37 Process uph 180 &amp;2003-05-13  Rev.1.1_Q37 Budget UPH120_2line Rev1d9_LH Q77 Readiness v1.4.8 3" xfId="22025"/>
    <cellStyle name="___P62A_Process_Flow(4.3)_Q37 Process uph 180 &amp;2003-05-13  Rev.1.1_Q37 Budget UPH120_2line Rev1d9_LH Q77 Readiness v1.4.8 3 2" xfId="22026"/>
    <cellStyle name="___P62A_Process_Flow(4.3)_Q37 Process uph 180 &amp;2003-05-13  Rev.1.1_Q37 Budget UPH120_2line Rev1d9_LH Q77 Readiness v1.4.8 4" xfId="22027"/>
    <cellStyle name="___P62A_Process_Flow(4.3)_Q37 Process uph 180 &amp;2003-05-13  Rev.1.1_Q37 Budget UPH120_2line Rev1d9_LH Q77 Readiness v1.4.8 4 2" xfId="22028"/>
    <cellStyle name="___P62A_Process_Flow(4.3)_Q37 Process uph 180 &amp;2003-05-13  Rev.1.1_Q37 Budget UPH120_2line Rev1d9_LH Q77 Readiness v1.4.8 5" xfId="22029"/>
    <cellStyle name="___P62A_Process_Flow(4.3)_Q37 Process uph 180 &amp;2003-05-13  Rev.1.1_Q37 Budget UPH120_2line Rev1d9_LH Q77 Readiness v1.4.8 5 2" xfId="22030"/>
    <cellStyle name="___P62A_Process_Flow(4.3)_Q37 Process uph 180 &amp;2003-05-13  Rev.1.1_Q37 Budget UPH120_2line Rev1d9_LH Q77 Readiness v1.4.8 6" xfId="22031"/>
    <cellStyle name="___P62A_Process_Flow(4.3)_Q37 Process uph 180 &amp;2003-05-13  Rev.1.1_Q37 Budget UPH120_2line Rev1d9_LH Q77 Readiness v1.4.8 6 2" xfId="22032"/>
    <cellStyle name="___P62A_Process_Flow(4.3)_Q37 Process uph 180 &amp;2003-05-13  Rev.1.1_Q37 Budget UPH120_2line Rev1d9_LH Q77 Readiness v1.4.8 7" xfId="22033"/>
    <cellStyle name="___P62A_Process_Flow(4.3)_Q37 Process uph 180 &amp;2003-05-13  Rev.1.1_Q37 Budget UPH120_2line Rev1d9_LH Q77 Readiness v1.4.8 7 2" xfId="22034"/>
    <cellStyle name="___P62A_Process_Flow(4.3)_Q37 Process uph 180 &amp;2003-05-13  Rev.1.1_Q37 Budget UPH120_2line Rev1d9_LH Q77 Readiness v1.4.8 8" xfId="22035"/>
    <cellStyle name="___P62A_Process_Flow(4.3)_Q37 Process uph 180 &amp;2003-05-13  Rev.1.1_Q37 Budget UPH120_2line Rev1d9_LH Q77 Readiness v1.4.8 8 2" xfId="22036"/>
    <cellStyle name="___P62A_Process_Flow(4.3)_Q37 Process uph 180 &amp;2003-05-13  Rev.1.1_Q37 Budget UPH120_2line Rev1d9_LH Q77 Readiness v1.4.8 9" xfId="22037"/>
    <cellStyle name="___P62A_Process_Flow(4.3)_Q37 Process uph 180 &amp;2003-05-13  Rev.1.1_Q37 Budget UPH120_2line Rev2d3" xfId="22038"/>
    <cellStyle name="___P62A_Process_Flow(4.3)_Q37 Process uph 180 &amp;2003-05-13  Rev.1.1_Q37 Budget UPH120_2line Rev2d3 2" xfId="22039"/>
    <cellStyle name="___P62A_Process_Flow(4.3)_Q37 Process uph 180 &amp;2003-05-13  Rev.1.1_Q37 Budget UPH120_2line Rev2d3 2 2" xfId="22040"/>
    <cellStyle name="___P62A_Process_Flow(4.3)_Q37 Process uph 180 &amp;2003-05-13  Rev.1.1_Q37 Budget UPH120_2line Rev2d3 3" xfId="22041"/>
    <cellStyle name="___P62A_Process_Flow(4.3)_Q37 Process uph 180 &amp;2003-05-13  Rev.1.1_Q37 Budget UPH120_2line Rev2d3 3 2" xfId="22042"/>
    <cellStyle name="___P62A_Process_Flow(4.3)_Q37 Process uph 180 &amp;2003-05-13  Rev.1.1_Q37 Budget UPH120_2line Rev2d3 4" xfId="22043"/>
    <cellStyle name="___P62A_Process_Flow(4.3)_Q37 Process uph 180 &amp;2003-05-13  Rev.1.1_Q37 Budget UPH120_2line Rev2d3 4 2" xfId="22044"/>
    <cellStyle name="___P62A_Process_Flow(4.3)_Q37 Process uph 180 &amp;2003-05-13  Rev.1.1_Q37 Budget UPH120_2line Rev2d3 5" xfId="22045"/>
    <cellStyle name="___P62A_Process_Flow(4.3)_Q37 Process uph 180 &amp;2003-05-13  Rev.1.1_Q37 Budget UPH120_2line Rev2d3 5 2" xfId="22046"/>
    <cellStyle name="___P62A_Process_Flow(4.3)_Q37 Process uph 180 &amp;2003-05-13  Rev.1.1_Q37 Budget UPH120_2line Rev2d3 6" xfId="22047"/>
    <cellStyle name="___P62A_Process_Flow(4.3)_Q37 Process uph 180 &amp;2003-05-13  Rev.1.1_Q37 Budget UPH120_2line Rev2d3 6 2" xfId="22048"/>
    <cellStyle name="___P62A_Process_Flow(4.3)_Q37 Process uph 180 &amp;2003-05-13  Rev.1.1_Q37 Budget UPH120_2line Rev2d3 7" xfId="22049"/>
    <cellStyle name="___P62A_Process_Flow(4.3)_Q37 Process uph 180 &amp;2003-05-13  Rev.1.1_Q37 Budget UPH120_2line Rev2d3 7 2" xfId="22050"/>
    <cellStyle name="___P62A_Process_Flow(4.3)_Q37 Process uph 180 &amp;2003-05-13  Rev.1.1_Q37 Budget UPH120_2line Rev2d3 8" xfId="22051"/>
    <cellStyle name="___P62A_Process_Flow(4.3)_Q37 Process uph 180 &amp;2003-05-13  Rev.1.1_Q37 Budget UPH120_2line Rev2d3 8 2" xfId="22052"/>
    <cellStyle name="___P62A_Process_Flow(4.3)_Q37 Process uph 180 &amp;2003-05-13  Rev.1.1_Q37 Budget UPH120_2line Rev2d3 9" xfId="22053"/>
    <cellStyle name="___P62A_Process_Flow(4.3)_Q37 Process uph 180 &amp;2003-05-13  Rev.1.1_Q37 Budget UPH120_2line Rev2d5" xfId="22054"/>
    <cellStyle name="___P62A_Process_Flow(4.3)_Q37 Process uph 180 &amp;2003-05-13  Rev.1.1_Q37 Budget UPH120_2line Rev2d5 2" xfId="22055"/>
    <cellStyle name="___P62A_Process_Flow(4.3)_Q37 Process uph 180 &amp;2003-05-13  Rev.1.1_Q37 Budget UPH120_2line Rev2d5 2 2" xfId="22056"/>
    <cellStyle name="___P62A_Process_Flow(4.3)_Q37 Process uph 180 &amp;2003-05-13  Rev.1.1_Q37 Budget UPH120_2line Rev2d5 3" xfId="22057"/>
    <cellStyle name="___P62A_Process_Flow(4.3)_Q37 Process uph 180 &amp;2003-05-13  Rev.1.1_Q37 Budget UPH120_2line Rev2d5 3 2" xfId="22058"/>
    <cellStyle name="___P62A_Process_Flow(4.3)_Q37 Process uph 180 &amp;2003-05-13  Rev.1.1_Q37 Budget UPH120_2line Rev2d5 4" xfId="22059"/>
    <cellStyle name="___P62A_Process_Flow(4.3)_Q37 Process uph 180 &amp;2003-05-13  Rev.1.1_Q37 Budget UPH120_2line Rev2d5 4 2" xfId="22060"/>
    <cellStyle name="___P62A_Process_Flow(4.3)_Q37 Process uph 180 &amp;2003-05-13  Rev.1.1_Q37 Budget UPH120_2line Rev2d5 5" xfId="22061"/>
    <cellStyle name="___P62A_Process_Flow(4.3)_Q37 Process uph 180 &amp;2003-05-13  Rev.1.1_Q37 Budget UPH120_2line Rev2d5 5 2" xfId="22062"/>
    <cellStyle name="___P62A_Process_Flow(4.3)_Q37 Process uph 180 &amp;2003-05-13  Rev.1.1_Q37 Budget UPH120_2line Rev2d5 6" xfId="22063"/>
    <cellStyle name="___P62A_Process_Flow(4.3)_Q37 Process uph 180 &amp;2003-05-13  Rev.1.1_Q37 Budget UPH120_2line Rev2d5 6 2" xfId="22064"/>
    <cellStyle name="___P62A_Process_Flow(4.3)_Q37 Process uph 180 &amp;2003-05-13  Rev.1.1_Q37 Budget UPH120_2line Rev2d5 7" xfId="22065"/>
    <cellStyle name="___P62A_Process_Flow(4.3)_Q37 Process uph 180 &amp;2003-05-13  Rev.1.1_Q37 Budget UPH120_2line Rev2d5 7 2" xfId="22066"/>
    <cellStyle name="___P62A_Process_Flow(4.3)_Q37 Process uph 180 &amp;2003-05-13  Rev.1.1_Q37 Budget UPH120_2line Rev2d5 8" xfId="22067"/>
    <cellStyle name="___P62A_Process_Flow(4.3)_Q37 Process uph 180 &amp;2003-05-13  Rev.1.1_Q37 Budget UPH120_2line Rev2d5 8 2" xfId="22068"/>
    <cellStyle name="___P62A_Process_Flow(4.3)_Q37 Process uph 180 &amp;2003-05-13  Rev.1.1_Q37 Budget UPH120_2line Rev2d5 9" xfId="22069"/>
    <cellStyle name="___P62A_Process_Flow(4.3)_Q37 Proj Readiness May14" xfId="22070"/>
    <cellStyle name="___P62A_Process_Flow(4.3)_Q37 Proj Readiness May14 2" xfId="22071"/>
    <cellStyle name="___P62A_Process_Flow(4.3)_Q37 Proj Readiness May14 2 2" xfId="22072"/>
    <cellStyle name="___P62A_Process_Flow(4.3)_Q37 Proj Readiness May14 3" xfId="22073"/>
    <cellStyle name="___P62A_Process_Flow(4.3)_Q37 Proj Readiness May14 3 2" xfId="22074"/>
    <cellStyle name="___P62A_Process_Flow(4.3)_Q37 Proj Readiness May14 4" xfId="22075"/>
    <cellStyle name="___P62A_Process_Flow(4.3)_Q37 Proj Readiness May14 4 2" xfId="22076"/>
    <cellStyle name="___P62A_Process_Flow(4.3)_Q37 Proj Readiness May14 5" xfId="22077"/>
    <cellStyle name="___P62A_Process_Flow(4.3)_Q37 Proj Readiness May14 5 2" xfId="22078"/>
    <cellStyle name="___P62A_Process_Flow(4.3)_Q37 Proj Readiness May14 6" xfId="22079"/>
    <cellStyle name="___P62A_Process_Flow(4.3)_Q37 Proj Readiness May14 6 2" xfId="22080"/>
    <cellStyle name="___P62A_Process_Flow(4.3)_Q37 Proj Readiness May14 7" xfId="22081"/>
    <cellStyle name="___P62A_Process_Flow(4.3)_Q37 Proj Readiness May14 7 2" xfId="22082"/>
    <cellStyle name="___P62A_Process_Flow(4.3)_Q37 Proj Readiness May14 8" xfId="22083"/>
    <cellStyle name="___P62A_Process_Flow(4.3)_Q37 Proj Readiness May14 8 2" xfId="22084"/>
    <cellStyle name="___P62A_Process_Flow(4.3)_Q37 Proj Readiness May14 9" xfId="22085"/>
    <cellStyle name="___P62A_Process_Flow(4.3)_Q37 Rework Process uph 50 Rev1.1" xfId="22086"/>
    <cellStyle name="___P62A_Process_Flow(4.3)_Q37 Rework Process uph 50 Rev1.1 2" xfId="22087"/>
    <cellStyle name="___P62A_Process_Flow(4.3)_Q37 Rework Process uph 50 Rev1.1 2 2" xfId="22088"/>
    <cellStyle name="___P62A_Process_Flow(4.3)_Q37 Rework Process uph 50 Rev1.1 3" xfId="22089"/>
    <cellStyle name="___P62A_Process_Flow(4.3)_Q37 Rework Process uph 50 Rev1.1 3 2" xfId="22090"/>
    <cellStyle name="___P62A_Process_Flow(4.3)_Q37 Rework Process uph 50 Rev1.1 4" xfId="22091"/>
    <cellStyle name="___P62A_Process_Flow(4.3)_Q37 Rework Process uph 50 Rev1.1 4 2" xfId="22092"/>
    <cellStyle name="___P62A_Process_Flow(4.3)_Q37 Rework Process uph 50 Rev1.1 5" xfId="22093"/>
    <cellStyle name="___P62A_Process_Flow(4.3)_Q37 Rework Process uph 50 Rev1.1 5 2" xfId="22094"/>
    <cellStyle name="___P62A_Process_Flow(4.3)_Q37 Rework Process uph 50 Rev1.1 6" xfId="22095"/>
    <cellStyle name="___P62A_Process_Flow(4.3)_Q37 Rework Process uph 50 Rev1.1 6 2" xfId="22096"/>
    <cellStyle name="___P62A_Process_Flow(4.3)_Q37 Rework Process uph 50 Rev1.1 7" xfId="22097"/>
    <cellStyle name="___P62A_Process_Flow(4.3)_Q37 Rework Process uph 50 Rev1.1 7 2" xfId="22098"/>
    <cellStyle name="___P62A_Process_Flow(4.3)_Q37 Rework Process uph 50 Rev1.1 8" xfId="22099"/>
    <cellStyle name="___P62A_Process_Flow(4.3)_Q37 Rework Process uph 50 Rev1.1 8 2" xfId="22100"/>
    <cellStyle name="___P62A_Process_Flow(4.3)_Q37 Rework Process uph 50 Rev1.1 9" xfId="22101"/>
    <cellStyle name="___P62A_Process_Flow(4.3)_Q37 Rework Process uph 50 Rev1.1_LH Q22 work book " xfId="22102"/>
    <cellStyle name="___P62A_Process_Flow(4.3)_Q37 Rework Process uph 50 Rev1.1_LH Q22 work book  2" xfId="22103"/>
    <cellStyle name="___P62A_Process_Flow(4.3)_Q37 Rework Process uph 50 Rev1.1_LH Q22 work book  2 2" xfId="22104"/>
    <cellStyle name="___P62A_Process_Flow(4.3)_Q37 Rework Process uph 50 Rev1.1_LH Q22 work book  3" xfId="22105"/>
    <cellStyle name="___P62A_Process_Flow(4.3)_Q37 Rework Process uph 50 Rev1.1_LH Q22 work book  3 2" xfId="22106"/>
    <cellStyle name="___P62A_Process_Flow(4.3)_Q37 Rework Process uph 50 Rev1.1_LH Q22 work book  4" xfId="22107"/>
    <cellStyle name="___P62A_Process_Flow(4.3)_Q37 Rework Process uph 50 Rev1.1_LH Q22 work book  4 2" xfId="22108"/>
    <cellStyle name="___P62A_Process_Flow(4.3)_Q37 Rework Process uph 50 Rev1.1_LH Q22 work book  5" xfId="22109"/>
    <cellStyle name="___P62A_Process_Flow(4.3)_Q37 Rework Process uph 50 Rev1.1_LH Q22 work book  5 2" xfId="22110"/>
    <cellStyle name="___P62A_Process_Flow(4.3)_Q37 Rework Process uph 50 Rev1.1_LH Q22 work book  6" xfId="22111"/>
    <cellStyle name="___P62A_Process_Flow(4.3)_Q37 Rework Process uph 50 Rev1.1_LH Q22 work book  6 2" xfId="22112"/>
    <cellStyle name="___P62A_Process_Flow(4.3)_Q37 Rework Process uph 50 Rev1.1_LH Q22 work book  7" xfId="22113"/>
    <cellStyle name="___P62A_Process_Flow(4.3)_Q37 Rework Process uph 50 Rev1.1_LH Q22 work book  7 2" xfId="22114"/>
    <cellStyle name="___P62A_Process_Flow(4.3)_Q37 Rework Process uph 50 Rev1.1_LH Q22 work book  8" xfId="22115"/>
    <cellStyle name="___P62A_Process_Flow(4.3)_Q37 Rework Process uph 50 Rev1.1_LH Q22 work book  8 2" xfId="22116"/>
    <cellStyle name="___P62A_Process_Flow(4.3)_Q37 Rework Process uph 50 Rev1.1_LH Q22 work book  9" xfId="22117"/>
    <cellStyle name="___P62A_Process_Flow(4.3)_Q37 Rework Process uph 50 Rev1.1_LH Q77 Readiness v1.4.8" xfId="22118"/>
    <cellStyle name="___P62A_Process_Flow(4.3)_Q37 Rework Process uph 50 Rev1.1_LH Q77 Readiness v1.4.8 2" xfId="22119"/>
    <cellStyle name="___P62A_Process_Flow(4.3)_Q37 Rework Process uph 50 Rev1.1_LH Q77 Readiness v1.4.8 2 2" xfId="22120"/>
    <cellStyle name="___P62A_Process_Flow(4.3)_Q37 Rework Process uph 50 Rev1.1_LH Q77 Readiness v1.4.8 3" xfId="22121"/>
    <cellStyle name="___P62A_Process_Flow(4.3)_Q37 Rework Process uph 50 Rev1.1_LH Q77 Readiness v1.4.8 3 2" xfId="22122"/>
    <cellStyle name="___P62A_Process_Flow(4.3)_Q37 Rework Process uph 50 Rev1.1_LH Q77 Readiness v1.4.8 4" xfId="22123"/>
    <cellStyle name="___P62A_Process_Flow(4.3)_Q37 Rework Process uph 50 Rev1.1_LH Q77 Readiness v1.4.8 4 2" xfId="22124"/>
    <cellStyle name="___P62A_Process_Flow(4.3)_Q37 Rework Process uph 50 Rev1.1_LH Q77 Readiness v1.4.8 5" xfId="22125"/>
    <cellStyle name="___P62A_Process_Flow(4.3)_Q37 Rework Process uph 50 Rev1.1_LH Q77 Readiness v1.4.8 5 2" xfId="22126"/>
    <cellStyle name="___P62A_Process_Flow(4.3)_Q37 Rework Process uph 50 Rev1.1_LH Q77 Readiness v1.4.8 6" xfId="22127"/>
    <cellStyle name="___P62A_Process_Flow(4.3)_Q37 Rework Process uph 50 Rev1.1_LH Q77 Readiness v1.4.8 6 2" xfId="22128"/>
    <cellStyle name="___P62A_Process_Flow(4.3)_Q37 Rework Process uph 50 Rev1.1_LH Q77 Readiness v1.4.8 7" xfId="22129"/>
    <cellStyle name="___P62A_Process_Flow(4.3)_Q37 Rework Process uph 50 Rev1.1_LH Q77 Readiness v1.4.8 7 2" xfId="22130"/>
    <cellStyle name="___P62A_Process_Flow(4.3)_Q37 Rework Process uph 50 Rev1.1_LH Q77 Readiness v1.4.8 8" xfId="22131"/>
    <cellStyle name="___P62A_Process_Flow(4.3)_Q37 Rework Process uph 50 Rev1.1_LH Q77 Readiness v1.4.8 8 2" xfId="22132"/>
    <cellStyle name="___P62A_Process_Flow(4.3)_Q37 Rework Process uph 50 Rev1.1_LH Q77 Readiness v1.4.8 9" xfId="22133"/>
    <cellStyle name="___P62A_Process_Flow(4.3)_Q37 Rework Process uph 50 Rev1.1_Q37 Budget UPH120_2line Rev1d9" xfId="22134"/>
    <cellStyle name="___P62A_Process_Flow(4.3)_Q37 Rework Process uph 50 Rev1.1_Q37 Budget UPH120_2line Rev1d9 2" xfId="22135"/>
    <cellStyle name="___P62A_Process_Flow(4.3)_Q37 Rework Process uph 50 Rev1.1_Q37 Budget UPH120_2line Rev1d9 2 2" xfId="22136"/>
    <cellStyle name="___P62A_Process_Flow(4.3)_Q37 Rework Process uph 50 Rev1.1_Q37 Budget UPH120_2line Rev1d9 3" xfId="22137"/>
    <cellStyle name="___P62A_Process_Flow(4.3)_Q37 Rework Process uph 50 Rev1.1_Q37 Budget UPH120_2line Rev1d9 3 2" xfId="22138"/>
    <cellStyle name="___P62A_Process_Flow(4.3)_Q37 Rework Process uph 50 Rev1.1_Q37 Budget UPH120_2line Rev1d9 4" xfId="22139"/>
    <cellStyle name="___P62A_Process_Flow(4.3)_Q37 Rework Process uph 50 Rev1.1_Q37 Budget UPH120_2line Rev1d9 4 2" xfId="22140"/>
    <cellStyle name="___P62A_Process_Flow(4.3)_Q37 Rework Process uph 50 Rev1.1_Q37 Budget UPH120_2line Rev1d9 5" xfId="22141"/>
    <cellStyle name="___P62A_Process_Flow(4.3)_Q37 Rework Process uph 50 Rev1.1_Q37 Budget UPH120_2line Rev1d9 5 2" xfId="22142"/>
    <cellStyle name="___P62A_Process_Flow(4.3)_Q37 Rework Process uph 50 Rev1.1_Q37 Budget UPH120_2line Rev1d9 6" xfId="22143"/>
    <cellStyle name="___P62A_Process_Flow(4.3)_Q37 Rework Process uph 50 Rev1.1_Q37 Budget UPH120_2line Rev1d9 6 2" xfId="22144"/>
    <cellStyle name="___P62A_Process_Flow(4.3)_Q37 Rework Process uph 50 Rev1.1_Q37 Budget UPH120_2line Rev1d9 7" xfId="22145"/>
    <cellStyle name="___P62A_Process_Flow(4.3)_Q37 Rework Process uph 50 Rev1.1_Q37 Budget UPH120_2line Rev1d9 7 2" xfId="22146"/>
    <cellStyle name="___P62A_Process_Flow(4.3)_Q37 Rework Process uph 50 Rev1.1_Q37 Budget UPH120_2line Rev1d9 8" xfId="22147"/>
    <cellStyle name="___P62A_Process_Flow(4.3)_Q37 Rework Process uph 50 Rev1.1_Q37 Budget UPH120_2line Rev1d9 8 2" xfId="22148"/>
    <cellStyle name="___P62A_Process_Flow(4.3)_Q37 Rework Process uph 50 Rev1.1_Q37 Budget UPH120_2line Rev1d9 9" xfId="22149"/>
    <cellStyle name="___P62A_Process_Flow(4.3)_Q37 Rework Process uph 50 Rev1.1_Q37 Budget UPH120_2line Rev1d9_LH Q22 work book " xfId="22150"/>
    <cellStyle name="___P62A_Process_Flow(4.3)_Q37 Rework Process uph 50 Rev1.1_Q37 Budget UPH120_2line Rev1d9_LH Q22 work book  2" xfId="22151"/>
    <cellStyle name="___P62A_Process_Flow(4.3)_Q37 Rework Process uph 50 Rev1.1_Q37 Budget UPH120_2line Rev1d9_LH Q22 work book  2 2" xfId="22152"/>
    <cellStyle name="___P62A_Process_Flow(4.3)_Q37 Rework Process uph 50 Rev1.1_Q37 Budget UPH120_2line Rev1d9_LH Q22 work book  3" xfId="22153"/>
    <cellStyle name="___P62A_Process_Flow(4.3)_Q37 Rework Process uph 50 Rev1.1_Q37 Budget UPH120_2line Rev1d9_LH Q22 work book  3 2" xfId="22154"/>
    <cellStyle name="___P62A_Process_Flow(4.3)_Q37 Rework Process uph 50 Rev1.1_Q37 Budget UPH120_2line Rev1d9_LH Q22 work book  4" xfId="22155"/>
    <cellStyle name="___P62A_Process_Flow(4.3)_Q37 Rework Process uph 50 Rev1.1_Q37 Budget UPH120_2line Rev1d9_LH Q22 work book  4 2" xfId="22156"/>
    <cellStyle name="___P62A_Process_Flow(4.3)_Q37 Rework Process uph 50 Rev1.1_Q37 Budget UPH120_2line Rev1d9_LH Q22 work book  5" xfId="22157"/>
    <cellStyle name="___P62A_Process_Flow(4.3)_Q37 Rework Process uph 50 Rev1.1_Q37 Budget UPH120_2line Rev1d9_LH Q22 work book  5 2" xfId="22158"/>
    <cellStyle name="___P62A_Process_Flow(4.3)_Q37 Rework Process uph 50 Rev1.1_Q37 Budget UPH120_2line Rev1d9_LH Q22 work book  6" xfId="22159"/>
    <cellStyle name="___P62A_Process_Flow(4.3)_Q37 Rework Process uph 50 Rev1.1_Q37 Budget UPH120_2line Rev1d9_LH Q22 work book  6 2" xfId="22160"/>
    <cellStyle name="___P62A_Process_Flow(4.3)_Q37 Rework Process uph 50 Rev1.1_Q37 Budget UPH120_2line Rev1d9_LH Q22 work book  7" xfId="22161"/>
    <cellStyle name="___P62A_Process_Flow(4.3)_Q37 Rework Process uph 50 Rev1.1_Q37 Budget UPH120_2line Rev1d9_LH Q22 work book  7 2" xfId="22162"/>
    <cellStyle name="___P62A_Process_Flow(4.3)_Q37 Rework Process uph 50 Rev1.1_Q37 Budget UPH120_2line Rev1d9_LH Q22 work book  8" xfId="22163"/>
    <cellStyle name="___P62A_Process_Flow(4.3)_Q37 Rework Process uph 50 Rev1.1_Q37 Budget UPH120_2line Rev1d9_LH Q22 work book  8 2" xfId="22164"/>
    <cellStyle name="___P62A_Process_Flow(4.3)_Q37 Rework Process uph 50 Rev1.1_Q37 Budget UPH120_2line Rev1d9_LH Q22 work book  9" xfId="22165"/>
    <cellStyle name="___P62A_Process_Flow(4.3)_Q37 Rework Process uph 50 Rev1.1_Q37 Budget UPH120_2line Rev1d9_LH Q77 Readiness v1.4.8" xfId="22166"/>
    <cellStyle name="___P62A_Process_Flow(4.3)_Q37 Rework Process uph 50 Rev1.1_Q37 Budget UPH120_2line Rev1d9_LH Q77 Readiness v1.4.8 2" xfId="22167"/>
    <cellStyle name="___P62A_Process_Flow(4.3)_Q37 Rework Process uph 50 Rev1.1_Q37 Budget UPH120_2line Rev1d9_LH Q77 Readiness v1.4.8 2 2" xfId="22168"/>
    <cellStyle name="___P62A_Process_Flow(4.3)_Q37 Rework Process uph 50 Rev1.1_Q37 Budget UPH120_2line Rev1d9_LH Q77 Readiness v1.4.8 3" xfId="22169"/>
    <cellStyle name="___P62A_Process_Flow(4.3)_Q37 Rework Process uph 50 Rev1.1_Q37 Budget UPH120_2line Rev1d9_LH Q77 Readiness v1.4.8 3 2" xfId="22170"/>
    <cellStyle name="___P62A_Process_Flow(4.3)_Q37 Rework Process uph 50 Rev1.1_Q37 Budget UPH120_2line Rev1d9_LH Q77 Readiness v1.4.8 4" xfId="22171"/>
    <cellStyle name="___P62A_Process_Flow(4.3)_Q37 Rework Process uph 50 Rev1.1_Q37 Budget UPH120_2line Rev1d9_LH Q77 Readiness v1.4.8 4 2" xfId="22172"/>
    <cellStyle name="___P62A_Process_Flow(4.3)_Q37 Rework Process uph 50 Rev1.1_Q37 Budget UPH120_2line Rev1d9_LH Q77 Readiness v1.4.8 5" xfId="22173"/>
    <cellStyle name="___P62A_Process_Flow(4.3)_Q37 Rework Process uph 50 Rev1.1_Q37 Budget UPH120_2line Rev1d9_LH Q77 Readiness v1.4.8 5 2" xfId="22174"/>
    <cellStyle name="___P62A_Process_Flow(4.3)_Q37 Rework Process uph 50 Rev1.1_Q37 Budget UPH120_2line Rev1d9_LH Q77 Readiness v1.4.8 6" xfId="22175"/>
    <cellStyle name="___P62A_Process_Flow(4.3)_Q37 Rework Process uph 50 Rev1.1_Q37 Budget UPH120_2line Rev1d9_LH Q77 Readiness v1.4.8 6 2" xfId="22176"/>
    <cellStyle name="___P62A_Process_Flow(4.3)_Q37 Rework Process uph 50 Rev1.1_Q37 Budget UPH120_2line Rev1d9_LH Q77 Readiness v1.4.8 7" xfId="22177"/>
    <cellStyle name="___P62A_Process_Flow(4.3)_Q37 Rework Process uph 50 Rev1.1_Q37 Budget UPH120_2line Rev1d9_LH Q77 Readiness v1.4.8 7 2" xfId="22178"/>
    <cellStyle name="___P62A_Process_Flow(4.3)_Q37 Rework Process uph 50 Rev1.1_Q37 Budget UPH120_2line Rev1d9_LH Q77 Readiness v1.4.8 8" xfId="22179"/>
    <cellStyle name="___P62A_Process_Flow(4.3)_Q37 Rework Process uph 50 Rev1.1_Q37 Budget UPH120_2line Rev1d9_LH Q77 Readiness v1.4.8 8 2" xfId="22180"/>
    <cellStyle name="___P62A_Process_Flow(4.3)_Q37 Rework Process uph 50 Rev1.1_Q37 Budget UPH120_2line Rev1d9_LH Q77 Readiness v1.4.8 9" xfId="22181"/>
    <cellStyle name="___P62A_Process_Flow(4.3)_Q37 Rework Process uph 50 Rev1.1_Q37 Budget UPH120_2line Rev2d3" xfId="22182"/>
    <cellStyle name="___P62A_Process_Flow(4.3)_Q37 Rework Process uph 50 Rev1.1_Q37 Budget UPH120_2line Rev2d3 2" xfId="22183"/>
    <cellStyle name="___P62A_Process_Flow(4.3)_Q37 Rework Process uph 50 Rev1.1_Q37 Budget UPH120_2line Rev2d3 2 2" xfId="22184"/>
    <cellStyle name="___P62A_Process_Flow(4.3)_Q37 Rework Process uph 50 Rev1.1_Q37 Budget UPH120_2line Rev2d3 3" xfId="22185"/>
    <cellStyle name="___P62A_Process_Flow(4.3)_Q37 Rework Process uph 50 Rev1.1_Q37 Budget UPH120_2line Rev2d3 3 2" xfId="22186"/>
    <cellStyle name="___P62A_Process_Flow(4.3)_Q37 Rework Process uph 50 Rev1.1_Q37 Budget UPH120_2line Rev2d3 4" xfId="22187"/>
    <cellStyle name="___P62A_Process_Flow(4.3)_Q37 Rework Process uph 50 Rev1.1_Q37 Budget UPH120_2line Rev2d3 4 2" xfId="22188"/>
    <cellStyle name="___P62A_Process_Flow(4.3)_Q37 Rework Process uph 50 Rev1.1_Q37 Budget UPH120_2line Rev2d3 5" xfId="22189"/>
    <cellStyle name="___P62A_Process_Flow(4.3)_Q37 Rework Process uph 50 Rev1.1_Q37 Budget UPH120_2line Rev2d3 5 2" xfId="22190"/>
    <cellStyle name="___P62A_Process_Flow(4.3)_Q37 Rework Process uph 50 Rev1.1_Q37 Budget UPH120_2line Rev2d3 6" xfId="22191"/>
    <cellStyle name="___P62A_Process_Flow(4.3)_Q37 Rework Process uph 50 Rev1.1_Q37 Budget UPH120_2line Rev2d3 6 2" xfId="22192"/>
    <cellStyle name="___P62A_Process_Flow(4.3)_Q37 Rework Process uph 50 Rev1.1_Q37 Budget UPH120_2line Rev2d3 7" xfId="22193"/>
    <cellStyle name="___P62A_Process_Flow(4.3)_Q37 Rework Process uph 50 Rev1.1_Q37 Budget UPH120_2line Rev2d3 7 2" xfId="22194"/>
    <cellStyle name="___P62A_Process_Flow(4.3)_Q37 Rework Process uph 50 Rev1.1_Q37 Budget UPH120_2line Rev2d3 8" xfId="22195"/>
    <cellStyle name="___P62A_Process_Flow(4.3)_Q37 Rework Process uph 50 Rev1.1_Q37 Budget UPH120_2line Rev2d3 8 2" xfId="22196"/>
    <cellStyle name="___P62A_Process_Flow(4.3)_Q37 Rework Process uph 50 Rev1.1_Q37 Budget UPH120_2line Rev2d3 9" xfId="22197"/>
    <cellStyle name="___P62A_Process_Flow(4.3)_Q37 Rework Process uph 50 Rev1.1_Q37 Budget UPH120_2line Rev2d5" xfId="22198"/>
    <cellStyle name="___P62A_Process_Flow(4.3)_Q37 Rework Process uph 50 Rev1.1_Q37 Budget UPH120_2line Rev2d5 2" xfId="22199"/>
    <cellStyle name="___P62A_Process_Flow(4.3)_Q37 Rework Process uph 50 Rev1.1_Q37 Budget UPH120_2line Rev2d5 2 2" xfId="22200"/>
    <cellStyle name="___P62A_Process_Flow(4.3)_Q37 Rework Process uph 50 Rev1.1_Q37 Budget UPH120_2line Rev2d5 3" xfId="22201"/>
    <cellStyle name="___P62A_Process_Flow(4.3)_Q37 Rework Process uph 50 Rev1.1_Q37 Budget UPH120_2line Rev2d5 3 2" xfId="22202"/>
    <cellStyle name="___P62A_Process_Flow(4.3)_Q37 Rework Process uph 50 Rev1.1_Q37 Budget UPH120_2line Rev2d5 4" xfId="22203"/>
    <cellStyle name="___P62A_Process_Flow(4.3)_Q37 Rework Process uph 50 Rev1.1_Q37 Budget UPH120_2line Rev2d5 4 2" xfId="22204"/>
    <cellStyle name="___P62A_Process_Flow(4.3)_Q37 Rework Process uph 50 Rev1.1_Q37 Budget UPH120_2line Rev2d5 5" xfId="22205"/>
    <cellStyle name="___P62A_Process_Flow(4.3)_Q37 Rework Process uph 50 Rev1.1_Q37 Budget UPH120_2line Rev2d5 5 2" xfId="22206"/>
    <cellStyle name="___P62A_Process_Flow(4.3)_Q37 Rework Process uph 50 Rev1.1_Q37 Budget UPH120_2line Rev2d5 6" xfId="22207"/>
    <cellStyle name="___P62A_Process_Flow(4.3)_Q37 Rework Process uph 50 Rev1.1_Q37 Budget UPH120_2line Rev2d5 6 2" xfId="22208"/>
    <cellStyle name="___P62A_Process_Flow(4.3)_Q37 Rework Process uph 50 Rev1.1_Q37 Budget UPH120_2line Rev2d5 7" xfId="22209"/>
    <cellStyle name="___P62A_Process_Flow(4.3)_Q37 Rework Process uph 50 Rev1.1_Q37 Budget UPH120_2line Rev2d5 7 2" xfId="22210"/>
    <cellStyle name="___P62A_Process_Flow(4.3)_Q37 Rework Process uph 50 Rev1.1_Q37 Budget UPH120_2line Rev2d5 8" xfId="22211"/>
    <cellStyle name="___P62A_Process_Flow(4.3)_Q37 Rework Process uph 50 Rev1.1_Q37 Budget UPH120_2line Rev2d5 8 2" xfId="22212"/>
    <cellStyle name="___P62A_Process_Flow(4.3)_Q37 Rework Process uph 50 Rev1.1_Q37 Budget UPH120_2line Rev2d5 9" xfId="22213"/>
    <cellStyle name="___P62A_Process_Flow(4.3)_Q37 SFC process flow Rev1.0  2003-05-13" xfId="22214"/>
    <cellStyle name="___P62A_Process_Flow(4.3)_Q37 SFC process flow Rev1.0  2003-05-13 2" xfId="22215"/>
    <cellStyle name="___P62A_Process_Flow(4.3)_Q37 SFC process flow Rev1.0  2003-05-13 2 2" xfId="22216"/>
    <cellStyle name="___P62A_Process_Flow(4.3)_Q37 SFC process flow Rev1.0  2003-05-13 3" xfId="22217"/>
    <cellStyle name="___P62A_Process_Flow(4.3)_Q37 SFC process flow Rev1.0  2003-05-13 3 2" xfId="22218"/>
    <cellStyle name="___P62A_Process_Flow(4.3)_Q37 SFC process flow Rev1.0  2003-05-13 4" xfId="22219"/>
    <cellStyle name="___P62A_Process_Flow(4.3)_Q37 SFC process flow Rev1.0  2003-05-13 4 2" xfId="22220"/>
    <cellStyle name="___P62A_Process_Flow(4.3)_Q37 SFC process flow Rev1.0  2003-05-13 5" xfId="22221"/>
    <cellStyle name="___P62A_Process_Flow(4.3)_Q37 SFC process flow Rev1.0  2003-05-13 5 2" xfId="22222"/>
    <cellStyle name="___P62A_Process_Flow(4.3)_Q37 SFC process flow Rev1.0  2003-05-13 6" xfId="22223"/>
    <cellStyle name="___P62A_Process_Flow(4.3)_Q37 SFC process flow Rev1.0  2003-05-13 6 2" xfId="22224"/>
    <cellStyle name="___P62A_Process_Flow(4.3)_Q37 SFC process flow Rev1.0  2003-05-13 7" xfId="22225"/>
    <cellStyle name="___P62A_Process_Flow(4.3)_Q37 SFC process flow Rev1.0  2003-05-13 7 2" xfId="22226"/>
    <cellStyle name="___P62A_Process_Flow(4.3)_Q37 SFC process flow Rev1.0  2003-05-13 8" xfId="22227"/>
    <cellStyle name="___P62A_Process_Flow(4.3)_Q37 SFC process flow Rev1.0  2003-05-13 8 2" xfId="22228"/>
    <cellStyle name="___P62A_Process_Flow(4.3)_Q37 SFC process flow Rev1.0  2003-05-13 9" xfId="22229"/>
    <cellStyle name="___P62A_Process_Flow(4.3)_Q37 SFC process flow Rev1.0  2003-05-13_LH Q22 work book " xfId="22230"/>
    <cellStyle name="___P62A_Process_Flow(4.3)_Q37 SFC process flow Rev1.0  2003-05-13_LH Q22 work book  2" xfId="22231"/>
    <cellStyle name="___P62A_Process_Flow(4.3)_Q37 SFC process flow Rev1.0  2003-05-13_LH Q22 work book  2 2" xfId="22232"/>
    <cellStyle name="___P62A_Process_Flow(4.3)_Q37 SFC process flow Rev1.0  2003-05-13_LH Q22 work book  3" xfId="22233"/>
    <cellStyle name="___P62A_Process_Flow(4.3)_Q37 SFC process flow Rev1.0  2003-05-13_LH Q22 work book  3 2" xfId="22234"/>
    <cellStyle name="___P62A_Process_Flow(4.3)_Q37 SFC process flow Rev1.0  2003-05-13_LH Q22 work book  4" xfId="22235"/>
    <cellStyle name="___P62A_Process_Flow(4.3)_Q37 SFC process flow Rev1.0  2003-05-13_LH Q22 work book  4 2" xfId="22236"/>
    <cellStyle name="___P62A_Process_Flow(4.3)_Q37 SFC process flow Rev1.0  2003-05-13_LH Q22 work book  5" xfId="22237"/>
    <cellStyle name="___P62A_Process_Flow(4.3)_Q37 SFC process flow Rev1.0  2003-05-13_LH Q22 work book  5 2" xfId="22238"/>
    <cellStyle name="___P62A_Process_Flow(4.3)_Q37 SFC process flow Rev1.0  2003-05-13_LH Q22 work book  6" xfId="22239"/>
    <cellStyle name="___P62A_Process_Flow(4.3)_Q37 SFC process flow Rev1.0  2003-05-13_LH Q22 work book  6 2" xfId="22240"/>
    <cellStyle name="___P62A_Process_Flow(4.3)_Q37 SFC process flow Rev1.0  2003-05-13_LH Q22 work book  7" xfId="22241"/>
    <cellStyle name="___P62A_Process_Flow(4.3)_Q37 SFC process flow Rev1.0  2003-05-13_LH Q22 work book  7 2" xfId="22242"/>
    <cellStyle name="___P62A_Process_Flow(4.3)_Q37 SFC process flow Rev1.0  2003-05-13_LH Q22 work book  8" xfId="22243"/>
    <cellStyle name="___P62A_Process_Flow(4.3)_Q37 SFC process flow Rev1.0  2003-05-13_LH Q22 work book  8 2" xfId="22244"/>
    <cellStyle name="___P62A_Process_Flow(4.3)_Q37 SFC process flow Rev1.0  2003-05-13_LH Q22 work book  9" xfId="22245"/>
    <cellStyle name="___P62A_Process_Flow(4.3)_Q37 SFC process flow Rev1.0  2003-05-13_LH Q77 Readiness v1.4.8" xfId="22246"/>
    <cellStyle name="___P62A_Process_Flow(4.3)_Q37 SFC process flow Rev1.0  2003-05-13_LH Q77 Readiness v1.4.8 2" xfId="22247"/>
    <cellStyle name="___P62A_Process_Flow(4.3)_Q37 SFC process flow Rev1.0  2003-05-13_LH Q77 Readiness v1.4.8 2 2" xfId="22248"/>
    <cellStyle name="___P62A_Process_Flow(4.3)_Q37 SFC process flow Rev1.0  2003-05-13_LH Q77 Readiness v1.4.8 3" xfId="22249"/>
    <cellStyle name="___P62A_Process_Flow(4.3)_Q37 SFC process flow Rev1.0  2003-05-13_LH Q77 Readiness v1.4.8 3 2" xfId="22250"/>
    <cellStyle name="___P62A_Process_Flow(4.3)_Q37 SFC process flow Rev1.0  2003-05-13_LH Q77 Readiness v1.4.8 4" xfId="22251"/>
    <cellStyle name="___P62A_Process_Flow(4.3)_Q37 SFC process flow Rev1.0  2003-05-13_LH Q77 Readiness v1.4.8 4 2" xfId="22252"/>
    <cellStyle name="___P62A_Process_Flow(4.3)_Q37 SFC process flow Rev1.0  2003-05-13_LH Q77 Readiness v1.4.8 5" xfId="22253"/>
    <cellStyle name="___P62A_Process_Flow(4.3)_Q37 SFC process flow Rev1.0  2003-05-13_LH Q77 Readiness v1.4.8 5 2" xfId="22254"/>
    <cellStyle name="___P62A_Process_Flow(4.3)_Q37 SFC process flow Rev1.0  2003-05-13_LH Q77 Readiness v1.4.8 6" xfId="22255"/>
    <cellStyle name="___P62A_Process_Flow(4.3)_Q37 SFC process flow Rev1.0  2003-05-13_LH Q77 Readiness v1.4.8 6 2" xfId="22256"/>
    <cellStyle name="___P62A_Process_Flow(4.3)_Q37 SFC process flow Rev1.0  2003-05-13_LH Q77 Readiness v1.4.8 7" xfId="22257"/>
    <cellStyle name="___P62A_Process_Flow(4.3)_Q37 SFC process flow Rev1.0  2003-05-13_LH Q77 Readiness v1.4.8 7 2" xfId="22258"/>
    <cellStyle name="___P62A_Process_Flow(4.3)_Q37 SFC process flow Rev1.0  2003-05-13_LH Q77 Readiness v1.4.8 8" xfId="22259"/>
    <cellStyle name="___P62A_Process_Flow(4.3)_Q37 SFC process flow Rev1.0  2003-05-13_LH Q77 Readiness v1.4.8 8 2" xfId="22260"/>
    <cellStyle name="___P62A_Process_Flow(4.3)_Q37 SFC process flow Rev1.0  2003-05-13_LH Q77 Readiness v1.4.8 9" xfId="22261"/>
    <cellStyle name="___P62A_Process_Flow(4.3)_Q37 SFC process flow Rev1.0  2003-05-13_Q37 Budget UPH120_2line Rev1d9" xfId="22262"/>
    <cellStyle name="___P62A_Process_Flow(4.3)_Q37 SFC process flow Rev1.0  2003-05-13_Q37 Budget UPH120_2line Rev1d9 2" xfId="22263"/>
    <cellStyle name="___P62A_Process_Flow(4.3)_Q37 SFC process flow Rev1.0  2003-05-13_Q37 Budget UPH120_2line Rev1d9 2 2" xfId="22264"/>
    <cellStyle name="___P62A_Process_Flow(4.3)_Q37 SFC process flow Rev1.0  2003-05-13_Q37 Budget UPH120_2line Rev1d9 3" xfId="22265"/>
    <cellStyle name="___P62A_Process_Flow(4.3)_Q37 SFC process flow Rev1.0  2003-05-13_Q37 Budget UPH120_2line Rev1d9 3 2" xfId="22266"/>
    <cellStyle name="___P62A_Process_Flow(4.3)_Q37 SFC process flow Rev1.0  2003-05-13_Q37 Budget UPH120_2line Rev1d9 4" xfId="22267"/>
    <cellStyle name="___P62A_Process_Flow(4.3)_Q37 SFC process flow Rev1.0  2003-05-13_Q37 Budget UPH120_2line Rev1d9 4 2" xfId="22268"/>
    <cellStyle name="___P62A_Process_Flow(4.3)_Q37 SFC process flow Rev1.0  2003-05-13_Q37 Budget UPH120_2line Rev1d9 5" xfId="22269"/>
    <cellStyle name="___P62A_Process_Flow(4.3)_Q37 SFC process flow Rev1.0  2003-05-13_Q37 Budget UPH120_2line Rev1d9 5 2" xfId="22270"/>
    <cellStyle name="___P62A_Process_Flow(4.3)_Q37 SFC process flow Rev1.0  2003-05-13_Q37 Budget UPH120_2line Rev1d9 6" xfId="22271"/>
    <cellStyle name="___P62A_Process_Flow(4.3)_Q37 SFC process flow Rev1.0  2003-05-13_Q37 Budget UPH120_2line Rev1d9 6 2" xfId="22272"/>
    <cellStyle name="___P62A_Process_Flow(4.3)_Q37 SFC process flow Rev1.0  2003-05-13_Q37 Budget UPH120_2line Rev1d9 7" xfId="22273"/>
    <cellStyle name="___P62A_Process_Flow(4.3)_Q37 SFC process flow Rev1.0  2003-05-13_Q37 Budget UPH120_2line Rev1d9 7 2" xfId="22274"/>
    <cellStyle name="___P62A_Process_Flow(4.3)_Q37 SFC process flow Rev1.0  2003-05-13_Q37 Budget UPH120_2line Rev1d9 8" xfId="22275"/>
    <cellStyle name="___P62A_Process_Flow(4.3)_Q37 SFC process flow Rev1.0  2003-05-13_Q37 Budget UPH120_2line Rev1d9 8 2" xfId="22276"/>
    <cellStyle name="___P62A_Process_Flow(4.3)_Q37 SFC process flow Rev1.0  2003-05-13_Q37 Budget UPH120_2line Rev1d9 9" xfId="22277"/>
    <cellStyle name="___P62A_Process_Flow(4.3)_Q37 SFC process flow Rev1.0  2003-05-13_Q37 Budget UPH120_2line Rev1d9_LH Q22 work book " xfId="22278"/>
    <cellStyle name="___P62A_Process_Flow(4.3)_Q37 SFC process flow Rev1.0  2003-05-13_Q37 Budget UPH120_2line Rev1d9_LH Q22 work book  2" xfId="22279"/>
    <cellStyle name="___P62A_Process_Flow(4.3)_Q37 SFC process flow Rev1.0  2003-05-13_Q37 Budget UPH120_2line Rev1d9_LH Q22 work book  2 2" xfId="22280"/>
    <cellStyle name="___P62A_Process_Flow(4.3)_Q37 SFC process flow Rev1.0  2003-05-13_Q37 Budget UPH120_2line Rev1d9_LH Q22 work book  3" xfId="22281"/>
    <cellStyle name="___P62A_Process_Flow(4.3)_Q37 SFC process flow Rev1.0  2003-05-13_Q37 Budget UPH120_2line Rev1d9_LH Q22 work book  3 2" xfId="22282"/>
    <cellStyle name="___P62A_Process_Flow(4.3)_Q37 SFC process flow Rev1.0  2003-05-13_Q37 Budget UPH120_2line Rev1d9_LH Q22 work book  4" xfId="22283"/>
    <cellStyle name="___P62A_Process_Flow(4.3)_Q37 SFC process flow Rev1.0  2003-05-13_Q37 Budget UPH120_2line Rev1d9_LH Q22 work book  4 2" xfId="22284"/>
    <cellStyle name="___P62A_Process_Flow(4.3)_Q37 SFC process flow Rev1.0  2003-05-13_Q37 Budget UPH120_2line Rev1d9_LH Q22 work book  5" xfId="22285"/>
    <cellStyle name="___P62A_Process_Flow(4.3)_Q37 SFC process flow Rev1.0  2003-05-13_Q37 Budget UPH120_2line Rev1d9_LH Q22 work book  5 2" xfId="22286"/>
    <cellStyle name="___P62A_Process_Flow(4.3)_Q37 SFC process flow Rev1.0  2003-05-13_Q37 Budget UPH120_2line Rev1d9_LH Q22 work book  6" xfId="22287"/>
    <cellStyle name="___P62A_Process_Flow(4.3)_Q37 SFC process flow Rev1.0  2003-05-13_Q37 Budget UPH120_2line Rev1d9_LH Q22 work book  6 2" xfId="22288"/>
    <cellStyle name="___P62A_Process_Flow(4.3)_Q37 SFC process flow Rev1.0  2003-05-13_Q37 Budget UPH120_2line Rev1d9_LH Q22 work book  7" xfId="22289"/>
    <cellStyle name="___P62A_Process_Flow(4.3)_Q37 SFC process flow Rev1.0  2003-05-13_Q37 Budget UPH120_2line Rev1d9_LH Q22 work book  7 2" xfId="22290"/>
    <cellStyle name="___P62A_Process_Flow(4.3)_Q37 SFC process flow Rev1.0  2003-05-13_Q37 Budget UPH120_2line Rev1d9_LH Q22 work book  8" xfId="22291"/>
    <cellStyle name="___P62A_Process_Flow(4.3)_Q37 SFC process flow Rev1.0  2003-05-13_Q37 Budget UPH120_2line Rev1d9_LH Q22 work book  8 2" xfId="22292"/>
    <cellStyle name="___P62A_Process_Flow(4.3)_Q37 SFC process flow Rev1.0  2003-05-13_Q37 Budget UPH120_2line Rev1d9_LH Q22 work book  9" xfId="22293"/>
    <cellStyle name="___P62A_Process_Flow(4.3)_Q37 SFC process flow Rev1.0  2003-05-13_Q37 Budget UPH120_2line Rev1d9_LH Q77 Readiness v1.4.8" xfId="22294"/>
    <cellStyle name="___P62A_Process_Flow(4.3)_Q37 SFC process flow Rev1.0  2003-05-13_Q37 Budget UPH120_2line Rev1d9_LH Q77 Readiness v1.4.8 2" xfId="22295"/>
    <cellStyle name="___P62A_Process_Flow(4.3)_Q37 SFC process flow Rev1.0  2003-05-13_Q37 Budget UPH120_2line Rev1d9_LH Q77 Readiness v1.4.8 2 2" xfId="22296"/>
    <cellStyle name="___P62A_Process_Flow(4.3)_Q37 SFC process flow Rev1.0  2003-05-13_Q37 Budget UPH120_2line Rev1d9_LH Q77 Readiness v1.4.8 3" xfId="22297"/>
    <cellStyle name="___P62A_Process_Flow(4.3)_Q37 SFC process flow Rev1.0  2003-05-13_Q37 Budget UPH120_2line Rev1d9_LH Q77 Readiness v1.4.8 3 2" xfId="22298"/>
    <cellStyle name="___P62A_Process_Flow(4.3)_Q37 SFC process flow Rev1.0  2003-05-13_Q37 Budget UPH120_2line Rev1d9_LH Q77 Readiness v1.4.8 4" xfId="22299"/>
    <cellStyle name="___P62A_Process_Flow(4.3)_Q37 SFC process flow Rev1.0  2003-05-13_Q37 Budget UPH120_2line Rev1d9_LH Q77 Readiness v1.4.8 4 2" xfId="22300"/>
    <cellStyle name="___P62A_Process_Flow(4.3)_Q37 SFC process flow Rev1.0  2003-05-13_Q37 Budget UPH120_2line Rev1d9_LH Q77 Readiness v1.4.8 5" xfId="22301"/>
    <cellStyle name="___P62A_Process_Flow(4.3)_Q37 SFC process flow Rev1.0  2003-05-13_Q37 Budget UPH120_2line Rev1d9_LH Q77 Readiness v1.4.8 5 2" xfId="22302"/>
    <cellStyle name="___P62A_Process_Flow(4.3)_Q37 SFC process flow Rev1.0  2003-05-13_Q37 Budget UPH120_2line Rev1d9_LH Q77 Readiness v1.4.8 6" xfId="22303"/>
    <cellStyle name="___P62A_Process_Flow(4.3)_Q37 SFC process flow Rev1.0  2003-05-13_Q37 Budget UPH120_2line Rev1d9_LH Q77 Readiness v1.4.8 6 2" xfId="22304"/>
    <cellStyle name="___P62A_Process_Flow(4.3)_Q37 SFC process flow Rev1.0  2003-05-13_Q37 Budget UPH120_2line Rev1d9_LH Q77 Readiness v1.4.8 7" xfId="22305"/>
    <cellStyle name="___P62A_Process_Flow(4.3)_Q37 SFC process flow Rev1.0  2003-05-13_Q37 Budget UPH120_2line Rev1d9_LH Q77 Readiness v1.4.8 7 2" xfId="22306"/>
    <cellStyle name="___P62A_Process_Flow(4.3)_Q37 SFC process flow Rev1.0  2003-05-13_Q37 Budget UPH120_2line Rev1d9_LH Q77 Readiness v1.4.8 8" xfId="22307"/>
    <cellStyle name="___P62A_Process_Flow(4.3)_Q37 SFC process flow Rev1.0  2003-05-13_Q37 Budget UPH120_2line Rev1d9_LH Q77 Readiness v1.4.8 8 2" xfId="22308"/>
    <cellStyle name="___P62A_Process_Flow(4.3)_Q37 SFC process flow Rev1.0  2003-05-13_Q37 Budget UPH120_2line Rev1d9_LH Q77 Readiness v1.4.8 9" xfId="22309"/>
    <cellStyle name="___P62A_Process_Flow(4.3)_Q37 SFC process flow Rev1.0  2003-05-13_Q37 Budget UPH120_2line Rev2d3" xfId="22310"/>
    <cellStyle name="___P62A_Process_Flow(4.3)_Q37 SFC process flow Rev1.0  2003-05-13_Q37 Budget UPH120_2line Rev2d3 2" xfId="22311"/>
    <cellStyle name="___P62A_Process_Flow(4.3)_Q37 SFC process flow Rev1.0  2003-05-13_Q37 Budget UPH120_2line Rev2d3 2 2" xfId="22312"/>
    <cellStyle name="___P62A_Process_Flow(4.3)_Q37 SFC process flow Rev1.0  2003-05-13_Q37 Budget UPH120_2line Rev2d3 3" xfId="22313"/>
    <cellStyle name="___P62A_Process_Flow(4.3)_Q37 SFC process flow Rev1.0  2003-05-13_Q37 Budget UPH120_2line Rev2d3 3 2" xfId="22314"/>
    <cellStyle name="___P62A_Process_Flow(4.3)_Q37 SFC process flow Rev1.0  2003-05-13_Q37 Budget UPH120_2line Rev2d3 4" xfId="22315"/>
    <cellStyle name="___P62A_Process_Flow(4.3)_Q37 SFC process flow Rev1.0  2003-05-13_Q37 Budget UPH120_2line Rev2d3 4 2" xfId="22316"/>
    <cellStyle name="___P62A_Process_Flow(4.3)_Q37 SFC process flow Rev1.0  2003-05-13_Q37 Budget UPH120_2line Rev2d3 5" xfId="22317"/>
    <cellStyle name="___P62A_Process_Flow(4.3)_Q37 SFC process flow Rev1.0  2003-05-13_Q37 Budget UPH120_2line Rev2d3 5 2" xfId="22318"/>
    <cellStyle name="___P62A_Process_Flow(4.3)_Q37 SFC process flow Rev1.0  2003-05-13_Q37 Budget UPH120_2line Rev2d3 6" xfId="22319"/>
    <cellStyle name="___P62A_Process_Flow(4.3)_Q37 SFC process flow Rev1.0  2003-05-13_Q37 Budget UPH120_2line Rev2d3 6 2" xfId="22320"/>
    <cellStyle name="___P62A_Process_Flow(4.3)_Q37 SFC process flow Rev1.0  2003-05-13_Q37 Budget UPH120_2line Rev2d3 7" xfId="22321"/>
    <cellStyle name="___P62A_Process_Flow(4.3)_Q37 SFC process flow Rev1.0  2003-05-13_Q37 Budget UPH120_2line Rev2d3 7 2" xfId="22322"/>
    <cellStyle name="___P62A_Process_Flow(4.3)_Q37 SFC process flow Rev1.0  2003-05-13_Q37 Budget UPH120_2line Rev2d3 8" xfId="22323"/>
    <cellStyle name="___P62A_Process_Flow(4.3)_Q37 SFC process flow Rev1.0  2003-05-13_Q37 Budget UPH120_2line Rev2d3 8 2" xfId="22324"/>
    <cellStyle name="___P62A_Process_Flow(4.3)_Q37 SFC process flow Rev1.0  2003-05-13_Q37 Budget UPH120_2line Rev2d3 9" xfId="22325"/>
    <cellStyle name="___P62A_Process_Flow(4.3)_Q37 SFC process flow Rev1.0  2003-05-13_Q37 Budget UPH120_2line Rev2d5" xfId="22326"/>
    <cellStyle name="___P62A_Process_Flow(4.3)_Q37 SFC process flow Rev1.0  2003-05-13_Q37 Budget UPH120_2line Rev2d5 2" xfId="22327"/>
    <cellStyle name="___P62A_Process_Flow(4.3)_Q37 SFC process flow Rev1.0  2003-05-13_Q37 Budget UPH120_2line Rev2d5 2 2" xfId="22328"/>
    <cellStyle name="___P62A_Process_Flow(4.3)_Q37 SFC process flow Rev1.0  2003-05-13_Q37 Budget UPH120_2line Rev2d5 3" xfId="22329"/>
    <cellStyle name="___P62A_Process_Flow(4.3)_Q37 SFC process flow Rev1.0  2003-05-13_Q37 Budget UPH120_2line Rev2d5 3 2" xfId="22330"/>
    <cellStyle name="___P62A_Process_Flow(4.3)_Q37 SFC process flow Rev1.0  2003-05-13_Q37 Budget UPH120_2line Rev2d5 4" xfId="22331"/>
    <cellStyle name="___P62A_Process_Flow(4.3)_Q37 SFC process flow Rev1.0  2003-05-13_Q37 Budget UPH120_2line Rev2d5 4 2" xfId="22332"/>
    <cellStyle name="___P62A_Process_Flow(4.3)_Q37 SFC process flow Rev1.0  2003-05-13_Q37 Budget UPH120_2line Rev2d5 5" xfId="22333"/>
    <cellStyle name="___P62A_Process_Flow(4.3)_Q37 SFC process flow Rev1.0  2003-05-13_Q37 Budget UPH120_2line Rev2d5 5 2" xfId="22334"/>
    <cellStyle name="___P62A_Process_Flow(4.3)_Q37 SFC process flow Rev1.0  2003-05-13_Q37 Budget UPH120_2line Rev2d5 6" xfId="22335"/>
    <cellStyle name="___P62A_Process_Flow(4.3)_Q37 SFC process flow Rev1.0  2003-05-13_Q37 Budget UPH120_2line Rev2d5 6 2" xfId="22336"/>
    <cellStyle name="___P62A_Process_Flow(4.3)_Q37 SFC process flow Rev1.0  2003-05-13_Q37 Budget UPH120_2line Rev2d5 7" xfId="22337"/>
    <cellStyle name="___P62A_Process_Flow(4.3)_Q37 SFC process flow Rev1.0  2003-05-13_Q37 Budget UPH120_2line Rev2d5 7 2" xfId="22338"/>
    <cellStyle name="___P62A_Process_Flow(4.3)_Q37 SFC process flow Rev1.0  2003-05-13_Q37 Budget UPH120_2line Rev2d5 8" xfId="22339"/>
    <cellStyle name="___P62A_Process_Flow(4.3)_Q37 SFC process flow Rev1.0  2003-05-13_Q37 Budget UPH120_2line Rev2d5 8 2" xfId="22340"/>
    <cellStyle name="___P62A_Process_Flow(4.3)_Q37 SFC process flow Rev1.0  2003-05-13_Q37 Budget UPH120_2line Rev2d5 9" xfId="22341"/>
    <cellStyle name="___P62A-Equiplistv1.1b(OEM)" xfId="22342"/>
    <cellStyle name="___P62A-Equiplistv1.1b(OEM) 2" xfId="22343"/>
    <cellStyle name="___P62A-Equiplistv1.1b(OEM) 2 2" xfId="22344"/>
    <cellStyle name="___P62A-Equiplistv1.1b(OEM) 2 2 2" xfId="22345"/>
    <cellStyle name="___P62A-Equiplistv1.1b(OEM) 2 3" xfId="22346"/>
    <cellStyle name="___P62A-Equiplistv1.1b(OEM) 2 3 2" xfId="22347"/>
    <cellStyle name="___P62A-Equiplistv1.1b(OEM) 2 4" xfId="22348"/>
    <cellStyle name="___P62A-Equiplistv1.1b(OEM) 2 4 2" xfId="22349"/>
    <cellStyle name="___P62A-Equiplistv1.1b(OEM) 2 5" xfId="22350"/>
    <cellStyle name="___P62A-Equiplistv1.1b(OEM) 2 5 2" xfId="22351"/>
    <cellStyle name="___P62A-Equiplistv1.1b(OEM) 2 6" xfId="22352"/>
    <cellStyle name="___P62A-Equiplistv1.1b(OEM) 2 6 2" xfId="22353"/>
    <cellStyle name="___P62A-Equiplistv1.1b(OEM) 2 7" xfId="22354"/>
    <cellStyle name="___P62A-Equiplistv1.1b(OEM) 2 7 2" xfId="22355"/>
    <cellStyle name="___P62A-Equiplistv1.1b(OEM) 2 8" xfId="22356"/>
    <cellStyle name="___P62A-Equiplistv1.1b(OEM) 2 8 2" xfId="22357"/>
    <cellStyle name="___P62A-Equiplistv1.1b(OEM) 2 9" xfId="22358"/>
    <cellStyle name="___P62A-Equiplistv1.1b(OEM) 3" xfId="22359"/>
    <cellStyle name="___P62A-Equiplistv1.1b(OEM) 3 2" xfId="22360"/>
    <cellStyle name="___P62A-Equiplistv1.1b(OEM) 4" xfId="22361"/>
    <cellStyle name="___P62A-Equiplistv1.1b(OEM) 4 2" xfId="22362"/>
    <cellStyle name="___P62A-Equiplistv1.1b(OEM) 5" xfId="22363"/>
    <cellStyle name="___P62A-Equiplistv1.1b(OEM) 5 2" xfId="22364"/>
    <cellStyle name="___P62A-Equiplistv1.1b(OEM) 6" xfId="22365"/>
    <cellStyle name="___P62A-Equiplistv1.1b(OEM) 6 2" xfId="22366"/>
    <cellStyle name="___P62A-Equiplistv1.1b(OEM) 7" xfId="22367"/>
    <cellStyle name="___P62A-Equiplistv1.1b(OEM) 7 2" xfId="22368"/>
    <cellStyle name="___P62A-Equiplistv1.1b(OEM) 8" xfId="22369"/>
    <cellStyle name="___P62A-Equiplistv1.1b(OEM) 8 2" xfId="22370"/>
    <cellStyle name="___P62A-Equiplistv1.1b(OEM) 9" xfId="22371"/>
    <cellStyle name="___PERSONAL" xfId="22372"/>
    <cellStyle name="___PERSONAL 2" xfId="22373"/>
    <cellStyle name="___PERSONAL_Equipment List 12" xfId="22374"/>
    <cellStyle name="___PERSONAL_Equipment List 12 2" xfId="22375"/>
    <cellStyle name="___PERSONAL_Equipment List 12_1" xfId="22376"/>
    <cellStyle name="___PERSONAL_Equipment List 12_1 2" xfId="22377"/>
    <cellStyle name="___PERSONAL_Line 4  Rework Process uph 45  Rev1.0 2003-05-21" xfId="22378"/>
    <cellStyle name="___PERSONAL_Line 4  Rework Process uph 45  Rev1.0 2003-05-21 2" xfId="22379"/>
    <cellStyle name="___PERSONAL_Line 4  Rework Process uph 60  Rev1.0 2003-05-27" xfId="22380"/>
    <cellStyle name="___PERSONAL_Line 4  Rework Process uph 60  Rev1.0 2003-05-27 2" xfId="22381"/>
    <cellStyle name="___PERSONAL_Line 4  Rework Process uph 60  Rev1.42003-06-10" xfId="22382"/>
    <cellStyle name="___PERSONAL_Line 4  Rework Process uph 60  Rev1.42003-06-10 2" xfId="22383"/>
    <cellStyle name="___PERSONAL_P58 Equipment" xfId="22384"/>
    <cellStyle name="___PERSONAL_P58 Equipment 2" xfId="22385"/>
    <cellStyle name="___PERSONAL_P58 Equipment List" xfId="22386"/>
    <cellStyle name="___PERSONAL_P58 Equipment List 2" xfId="22387"/>
    <cellStyle name="___PERSONAL_P58B Line Reconfig cost Rev.2.0 12-16-2002" xfId="22388"/>
    <cellStyle name="___PERSONAL_P58B Line Reconfig cost Rev.2.0 12-16-2002 2" xfId="22389"/>
    <cellStyle name="___PERSONAL_P58B line reconfiguration milestone" xfId="22390"/>
    <cellStyle name="___PERSONAL_P58B line reconfiguration milestone 2" xfId="22391"/>
    <cellStyle name="___PERSONAL_P58B Project Report 03-01-07" xfId="22392"/>
    <cellStyle name="___PERSONAL_P58B Project Report 03-01-07 2" xfId="22393"/>
    <cellStyle name="___PERSONAL_P58B Project Report 1.16.03" xfId="22394"/>
    <cellStyle name="___PERSONAL_P58B Project Report 1.16.03 2" xfId="22395"/>
    <cellStyle name="___PERSONAL_P58B Project Report 1.25New.03" xfId="22396"/>
    <cellStyle name="___PERSONAL_P58B Project Report 1.25New.03 2" xfId="22397"/>
    <cellStyle name="___PERSONAL_P58B Project Report 1.25New.03_Q37 EVT Investment Workbook V1.2_0401" xfId="22398"/>
    <cellStyle name="___PERSONAL_P58B Project Report 1.25New.03_Q37 EVT Investment Workbook V1.2_0401 2" xfId="22399"/>
    <cellStyle name="___PERSONAL_P58B Project Report 12.17" xfId="22400"/>
    <cellStyle name="___PERSONAL_P58B Project Report 12.17 2" xfId="22401"/>
    <cellStyle name="___PERSONAL_P58B Project Report 12.17_1" xfId="22402"/>
    <cellStyle name="___PERSONAL_P58B Project Report 12.17_1 2" xfId="22403"/>
    <cellStyle name="___PERSONAL_P58B PVT  Engineering Preparation" xfId="22404"/>
    <cellStyle name="___PERSONAL_P58B PVT  Engineering Preparation 2" xfId="22405"/>
    <cellStyle name="___PERSONAL_P58B_UPH50Equipmentnewline" xfId="22406"/>
    <cellStyle name="___PERSONAL_P58B_UPH50Equipmentnewline 2" xfId="22407"/>
    <cellStyle name="___PERSONAL_P58vsP86" xfId="22408"/>
    <cellStyle name="___PERSONAL_P58vsP86 2" xfId="22409"/>
    <cellStyle name="___PERSONAL_Q37 EVT Eng. Workbook V1.0_0331" xfId="22410"/>
    <cellStyle name="___PERSONAL_Q37 EVT Eng. Workbook V1.0_0331 2" xfId="22411"/>
    <cellStyle name="___PERSONAL_Q37 EVT Incremental Equipment List for 30UPH V1.0_0329" xfId="22412"/>
    <cellStyle name="___PERSONAL_Q37 EVT Incremental Equipment List for 30UPH V1.0_0329 2" xfId="22413"/>
    <cellStyle name="___PERSONAL_Q37 EVT Incremental Equipment List for 30UPH V1.0_0329_1" xfId="22414"/>
    <cellStyle name="___PERSONAL_Q37 EVT Incremental Equipment List for 30UPH V1.0_0329_1 2" xfId="22415"/>
    <cellStyle name="___PERSONAL_Q37 EVT Incremental Equipment List for 30UPH V1.1_0331" xfId="22416"/>
    <cellStyle name="___PERSONAL_Q37 EVT Incremental Equipment List for 30UPH V1.1_0331 2" xfId="22417"/>
    <cellStyle name="___PERSONAL_Q37 EVT Investment Workbook V1.2_0401" xfId="22418"/>
    <cellStyle name="___PERSONAL_Q37 EVT Investment Workbook V1.2_0401 2" xfId="22419"/>
    <cellStyle name="___PERSONAL_Q37 Process uph 120  WengHong VS Mils Wang" xfId="22420"/>
    <cellStyle name="___PERSONAL_Q37 Process uph 120  WengHong VS Mils Wang 2" xfId="22421"/>
    <cellStyle name="___PERSONAL_Q37 Process uph 120 &amp;2003-05-15 Rev.1.0" xfId="22422"/>
    <cellStyle name="___PERSONAL_Q37 Process uph 120 &amp;2003-05-15 Rev.1.0 2" xfId="22423"/>
    <cellStyle name="___PERSONAL_Q37 Process uph 120 &amp;2003-05-20  Rev.1.1" xfId="22424"/>
    <cellStyle name="___PERSONAL_Q37 Process uph 120 &amp;2003-05-20  Rev.1.1 2" xfId="22425"/>
    <cellStyle name="___PERSONAL_Q37 Process uph 120 &amp;2003-05-23  Rev.1.2" xfId="22426"/>
    <cellStyle name="___PERSONAL_Q37 Process uph 120 &amp;2003-05-23  Rev.1.2 2" xfId="22427"/>
    <cellStyle name="___PERSONAL_Q37 Process uph 120 &amp;2003-06-10  Rev.1.4" xfId="22428"/>
    <cellStyle name="___PERSONAL_Q37 Process uph 120 &amp;2003-06-10  Rev.1.4 2" xfId="22429"/>
    <cellStyle name="___PERSONAL_Q37 Process uph 180 &amp;2003-05-13  Rev.1.1" xfId="22430"/>
    <cellStyle name="___PERSONAL_Q37 Process uph 180 &amp;2003-05-13  Rev.1.1 2" xfId="22431"/>
    <cellStyle name="___PERSONAL_Q37 Process uph 180 &amp;2003-05-15  Rev.1.1" xfId="22432"/>
    <cellStyle name="___PERSONAL_Q37 Process uph 180 &amp;2003-05-15  Rev.1.1 2" xfId="22433"/>
    <cellStyle name="___PERSONAL_Q37 Rework Process uph 50 Rev1.1" xfId="22434"/>
    <cellStyle name="___PERSONAL_Q37 Rework Process uph 50 Rev1.1 &amp; 2003-05-15" xfId="22435"/>
    <cellStyle name="___PERSONAL_Q37 Rework Process uph 50 Rev1.1 &amp; 2003-05-15 2" xfId="22436"/>
    <cellStyle name="___PERSONAL_Q37 Rework Process uph 50 Rev1.1 2" xfId="22437"/>
    <cellStyle name="___PERSONAL_Q37 Rework Process uph 60 Rev1.0 &amp; 2003-05-15" xfId="22438"/>
    <cellStyle name="___PERSONAL_Q37 Rework Process uph 60 Rev1.0 &amp; 2003-05-15 2" xfId="22439"/>
    <cellStyle name="___PERSONAL_Q37 SFC process flow Rev1.0  2003-05-13" xfId="22440"/>
    <cellStyle name="___PERSONAL_Q37 SFC process flow Rev1.0  2003-05-13 2" xfId="22441"/>
    <cellStyle name="___PERSONAL_Q37 SFC process flow Rev1.1  2003-05-15" xfId="22442"/>
    <cellStyle name="___PERSONAL_Q37 SFC process flow Rev1.1  2003-05-15 2" xfId="22443"/>
    <cellStyle name="___PERSONAL_Q37_P58B_L4_UPH50EList_1d3" xfId="22444"/>
    <cellStyle name="___PERSONAL_Q37_P58B_L4_UPH50EList_1d3 2" xfId="22445"/>
    <cellStyle name="___PERSONAL_Q37_P58B_UPH50EList_1d2" xfId="22446"/>
    <cellStyle name="___PERSONAL_Q37_P58B_UPH50EList_1d2 2" xfId="22447"/>
    <cellStyle name="___PERSONAL_Q37CapacityPlanRev0d2" xfId="22448"/>
    <cellStyle name="___PERSONAL_Q37CapacityPlanRev0d2 2" xfId="22449"/>
    <cellStyle name="___PERSONAL_Q37CapacityPlanRev0d5" xfId="22450"/>
    <cellStyle name="___PERSONAL_Q37CapacityPlanRev0d5 2" xfId="22451"/>
    <cellStyle name="___PERSONAL_Q37CapacityPlanRev0d7" xfId="22452"/>
    <cellStyle name="___PERSONAL_Q37CapacityPlanRev0d7 2" xfId="22453"/>
    <cellStyle name="___PERSONAL_Q37EFList_UPH180_Rev02" xfId="22454"/>
    <cellStyle name="___PERSONAL_Q37EFList_UPH180_Rev02 2" xfId="22455"/>
    <cellStyle name="___PERSONAL_Q37EFList_UPH180_Rev02_Q37CapacityPlanRev0d2" xfId="22456"/>
    <cellStyle name="___PERSONAL_Q37EFList_UPH180_Rev02_Q37CapacityPlanRev0d2 2" xfId="22457"/>
    <cellStyle name="___PERSONAL_Q37EFList_UPH180_Rev02_Q37CapacityPlanRev0d5" xfId="22458"/>
    <cellStyle name="___PERSONAL_Q37EFList_UPH180_Rev02_Q37CapacityPlanRev0d5 2" xfId="22459"/>
    <cellStyle name="___PERSONAL_Q37EFList_UPH180_Rev02_Q37CapacityPlanRev0d7" xfId="22460"/>
    <cellStyle name="___PERSONAL_Q37EFList_UPH180_Rev02_Q37CapacityPlanRev0d7 2" xfId="22461"/>
    <cellStyle name="___PERSONAL_Q37L1_EFList_UPH180_Rev03" xfId="22462"/>
    <cellStyle name="___PERSONAL_Q37L1_EFList_UPH180_Rev03 2" xfId="22463"/>
    <cellStyle name="___PERSONAL_Q37L2_EFList_UPH100_Rev01" xfId="22464"/>
    <cellStyle name="___PERSONAL_Q37L2_EFList_UPH100_Rev01 2" xfId="22465"/>
    <cellStyle name="___PERSONAL_Q37ProcessUPH150_20030426" xfId="22466"/>
    <cellStyle name="___PERSONAL_Q37ProcessUPH150_20030426 2" xfId="22467"/>
    <cellStyle name="___PERSONAL_Q37ProcessUPH180May3Rev1d0" xfId="22468"/>
    <cellStyle name="___PERSONAL_Q37ProcessUPH180May3Rev1d0 2" xfId="22469"/>
    <cellStyle name="___PERSONAL_Q37UPH180BudgetRev0d1" xfId="22470"/>
    <cellStyle name="___PERSONAL_Q37UPH180BudgetRev0d1 2" xfId="22471"/>
    <cellStyle name="___PPA&amp;CA milestone for lion project" xfId="22472"/>
    <cellStyle name="___PPA&amp;CA milestone for lion project 2" xfId="22473"/>
    <cellStyle name="___PPA&amp;CA milestone for lion project 2 2" xfId="22474"/>
    <cellStyle name="___PPA&amp;CA milestone for lion project 3" xfId="22475"/>
    <cellStyle name="___PPA&amp;CA milestone for lion project 3 2" xfId="22476"/>
    <cellStyle name="___PPA&amp;CA milestone for lion project 4" xfId="22477"/>
    <cellStyle name="___PPA&amp;CA milestone for lion project 4 2" xfId="22478"/>
    <cellStyle name="___PPA&amp;CA milestone for lion project 5" xfId="22479"/>
    <cellStyle name="___PPA&amp;CA milestone for lion project 5 2" xfId="22480"/>
    <cellStyle name="___PPA&amp;CA milestone for lion project 6" xfId="22481"/>
    <cellStyle name="___PPA&amp;CA milestone for lion project 6 2" xfId="22482"/>
    <cellStyle name="___PPA&amp;CA milestone for lion project 7" xfId="22483"/>
    <cellStyle name="___PPA&amp;CA milestone for lion project 7 2" xfId="22484"/>
    <cellStyle name="___PPA&amp;CA milestone for lion project 8" xfId="22485"/>
    <cellStyle name="___PPA&amp;CA milestone for lion project 8 2" xfId="22486"/>
    <cellStyle name="___PPA&amp;CA milestone for lion project 9" xfId="22487"/>
    <cellStyle name="___RRT Chart 10.24" xfId="22488"/>
    <cellStyle name="___RRT Chart 10.24 2" xfId="22489"/>
    <cellStyle name="___RRT Chart 7" xfId="22490"/>
    <cellStyle name="___RRT Chart 7 2" xfId="22491"/>
    <cellStyle name="___Runin budget" xfId="22492"/>
    <cellStyle name="___Runin budget 2" xfId="22493"/>
    <cellStyle name="___Sheet1" xfId="22494"/>
    <cellStyle name="___Sheet1 2" xfId="22495"/>
    <cellStyle name="___Sheet1_P62 DVT Parts Status 020102" xfId="22496"/>
    <cellStyle name="___Sheet1_P62 DVT Parts Status 020102 2" xfId="22497"/>
    <cellStyle name="__2006年產能規劃REVA(1..." xfId="22498"/>
    <cellStyle name="__2006年產能規劃REVA(1... 2" xfId="22499"/>
    <cellStyle name="__2006年產能規劃REVA(159億)1224" xfId="22500"/>
    <cellStyle name="__2006年產能規劃REVA(159億)1224 2" xfId="22501"/>
    <cellStyle name="__2006年產能規劃REVA(159億)1225" xfId="22502"/>
    <cellStyle name="__2006年產能規劃REVA(159億)1225 2" xfId="22503"/>
    <cellStyle name="__Book1" xfId="22504"/>
    <cellStyle name="__Book1 2" xfId="22505"/>
    <cellStyle name="__E區G區產品明細" xfId="22506"/>
    <cellStyle name="__E區G區產品明細 2" xfId="22507"/>
    <cellStyle name="__GR10 Ramp plan AX版0429" xfId="22508"/>
    <cellStyle name="__GR10 Ramp plan AX版0429 2" xfId="22509"/>
    <cellStyle name="__IPEG各廠區工時明細" xfId="22516"/>
    <cellStyle name="__IPEG各廠區工時明細 2" xfId="22517"/>
    <cellStyle name="__iPEG產品處2005年新增設備投資規划書(李昌記)" xfId="22510"/>
    <cellStyle name="__iPEG產品處2005年新增設備投資規划書(李昌記) 2" xfId="22511"/>
    <cellStyle name="__iPEG產品處2005年新增設備投資規划書20050306(B版)" xfId="22512"/>
    <cellStyle name="__iPEG產品處2005年新增設備投資規划書20050306(B版) 2" xfId="22513"/>
    <cellStyle name="__iPEG產品處2005年新增設備投資規划書20050308(A版)" xfId="22514"/>
    <cellStyle name="__iPEG產品處2005年新增設備投資規划書20050308(A版) 2" xfId="22515"/>
    <cellStyle name="__M26Q88投資規划書" xfId="22518"/>
    <cellStyle name="__M26Q88投資規划書 2" xfId="22519"/>
    <cellStyle name="__Q88.Q22CNC投資損益分析(050310)" xfId="22522"/>
    <cellStyle name="__Q88.Q22CNC投資損益分析(050310) 2" xfId="22523"/>
    <cellStyle name="__Q88.Q22CNC投資規划書0310" xfId="22520"/>
    <cellStyle name="__Q88.Q22CNC投資規划書0310 2" xfId="22521"/>
    <cellStyle name="__SHZBG IPEG 2005年新增機種成本結構明細表" xfId="22524"/>
    <cellStyle name="__SHZBG IPEG 2005年新增機種成本結構明細表 2" xfId="22525"/>
    <cellStyle name="__投資規劃提報資料格式(format)" xfId="22530"/>
    <cellStyle name="__投資規劃提報資料格式(format) 2" xfId="22531"/>
    <cellStyle name="__新增設備投資規划書格式" xfId="22532"/>
    <cellStyle name="__新增設備投資規划書格式 2" xfId="22533"/>
    <cellStyle name="__組裝工時" xfId="22536"/>
    <cellStyle name="__組裝工時 2" xfId="22537"/>
    <cellStyle name="__組裝廠設備負荷分析1221" xfId="22534"/>
    <cellStyle name="__組裝廠設備負荷分析1221 2" xfId="22535"/>
    <cellStyle name="__鋁擠形廠投資規划書D" xfId="22528"/>
    <cellStyle name="__鋁擠形廠投資規划書D 2" xfId="22529"/>
    <cellStyle name="__附件一設備清單(BY BU) " xfId="22526"/>
    <cellStyle name="__附件一設備清單(BY BU)  2" xfId="22527"/>
    <cellStyle name="_~0495732" xfId="22538"/>
    <cellStyle name="_~0495732 2" xfId="22539"/>
    <cellStyle name="_~0746081" xfId="22540"/>
    <cellStyle name="_~0746081 2" xfId="22541"/>
    <cellStyle name="_~0746081_E區G區產品明細" xfId="22542"/>
    <cellStyle name="_~0746081_E區G區產品明細 2" xfId="22543"/>
    <cellStyle name="_~0766665" xfId="22544"/>
    <cellStyle name="_~0766665 2" xfId="22545"/>
    <cellStyle name="_~0979438" xfId="22546"/>
    <cellStyle name="_~0979438 2" xfId="22547"/>
    <cellStyle name="_~0979438_E區G區產品明細" xfId="22548"/>
    <cellStyle name="_~0979438_E區G區產品明細 2" xfId="22549"/>
    <cellStyle name="_~1161901" xfId="22550"/>
    <cellStyle name="_~1161901 2" xfId="22551"/>
    <cellStyle name="_~1327250" xfId="22552"/>
    <cellStyle name="_~1327250 2" xfId="22553"/>
    <cellStyle name="_~1327250_E區G區產品明細" xfId="22554"/>
    <cellStyle name="_~1327250_E區G區產品明細 2" xfId="22555"/>
    <cellStyle name="_~2055309" xfId="22556"/>
    <cellStyle name="_~2055309 2" xfId="22557"/>
    <cellStyle name="_~3060871" xfId="22558"/>
    <cellStyle name="_~3060871 2" xfId="22559"/>
    <cellStyle name="_~3510648" xfId="22560"/>
    <cellStyle name="_~3510648 2" xfId="22561"/>
    <cellStyle name="_~3510648_E區G區產品明細" xfId="22562"/>
    <cellStyle name="_~3510648_E區G區產品明細 2" xfId="22563"/>
    <cellStyle name="_~3950811" xfId="22564"/>
    <cellStyle name="_~3950811 2" xfId="22565"/>
    <cellStyle name="_~3965248" xfId="22566"/>
    <cellStyle name="_~3965248 2" xfId="22567"/>
    <cellStyle name="_~4504268" xfId="22568"/>
    <cellStyle name="_~4504268 2" xfId="22569"/>
    <cellStyle name="_~5006344" xfId="22570"/>
    <cellStyle name="_~5006344 2" xfId="22571"/>
    <cellStyle name="_~5053287" xfId="22572"/>
    <cellStyle name="_~5053287 2" xfId="22573"/>
    <cellStyle name="_~5203419" xfId="22574"/>
    <cellStyle name="_~5203419 2" xfId="22575"/>
    <cellStyle name="_~5553895" xfId="22576"/>
    <cellStyle name="_~5553895 2" xfId="22577"/>
    <cellStyle name="_~5854971" xfId="22578"/>
    <cellStyle name="_~5854971 2" xfId="22579"/>
    <cellStyle name="_~5932025" xfId="22580"/>
    <cellStyle name="_~5932025 2" xfId="22581"/>
    <cellStyle name="_~6299597" xfId="22582"/>
    <cellStyle name="_~6299597 2" xfId="22583"/>
    <cellStyle name="_~6299597_E區G區產品明細" xfId="22584"/>
    <cellStyle name="_~6299597_E區G區產品明細 2" xfId="22585"/>
    <cellStyle name="_~6396749" xfId="22586"/>
    <cellStyle name="_~6396749 2" xfId="22587"/>
    <cellStyle name="_~6396749_E區G區產品明細" xfId="22588"/>
    <cellStyle name="_~6396749_E區G區產品明細 2" xfId="22589"/>
    <cellStyle name="_~9401119" xfId="22590"/>
    <cellStyle name="_~9401119 2" xfId="22591"/>
    <cellStyle name="_~9794733" xfId="22592"/>
    <cellStyle name="_~9794733 2" xfId="22593"/>
    <cellStyle name="_~9794733_E區G區產品明細" xfId="22594"/>
    <cellStyle name="_~9794733_E區G區產品明細 2" xfId="22595"/>
    <cellStyle name="_~9867725" xfId="22596"/>
    <cellStyle name="_~9867725 2" xfId="22597"/>
    <cellStyle name="_~9867725_E區G區產品明細" xfId="22598"/>
    <cellStyle name="_~9867725_E區G區產品明細 2" xfId="22599"/>
    <cellStyle name="_0267415 S4 BOM cost" xfId="22600"/>
    <cellStyle name="_0267415 S4 BOM cost 2" xfId="22601"/>
    <cellStyle name="_04年12月與05年元月風險庫存及呆滯損失增加對比說明表" xfId="22602"/>
    <cellStyle name="_04年12月與05年元月風險庫存及呆滯損失增加對比說明表 2" xfId="22603"/>
    <cellStyle name="_04年1-7月BY客戶銷貨匯總表1" xfId="22604"/>
    <cellStyle name="_04年1-7月BY客戶銷貨匯總表1 2" xfId="22605"/>
    <cellStyle name="_04年Q3及Q4風險庫存及呆滯損失比較說明" xfId="22606"/>
    <cellStyle name="_04年Q3及Q4風險庫存及呆滯損失比較說明 2" xfId="22607"/>
    <cellStyle name="_0503-0412風險庫存及呆滯損失比較" xfId="22608"/>
    <cellStyle name="_0503-0412風險庫存及呆滯損失比較 2" xfId="22609"/>
    <cellStyle name="_0523華東MHS手機財務KPI" xfId="22610"/>
    <cellStyle name="_0523華東MHS手機財務KPI 2" xfId="22611"/>
    <cellStyle name="_05年Q3與Q2庫存呆滯比較表" xfId="22612"/>
    <cellStyle name="_05年Q3與Q2庫存呆滯比較表 2" xfId="22613"/>
    <cellStyle name="_05年最新周轉率資料" xfId="22614"/>
    <cellStyle name="_05年最新周轉率資料 2" xfId="22615"/>
    <cellStyle name="_080314-Vivien_C_cover_Light Sea Green_JGP_B3 1 and B3 and B2 1 (2)" xfId="22616"/>
    <cellStyle name="_080314-Vivien_C_cover_Light Sea Green_JGP_B3 1 and B3 and B2 1 (2) 2" xfId="22617"/>
    <cellStyle name="_10月份DT5呆滯物料明細表(塑藝)" xfId="22618"/>
    <cellStyle name="_10月份DT5呆滯物料明細表(塑藝) 2" xfId="22619"/>
    <cellStyle name="_11月份GPB和GMB分機號碼表" xfId="22620"/>
    <cellStyle name="_11月份GPB和GMB分機號碼表 2" xfId="22621"/>
    <cellStyle name="_2005年營運預測目標" xfId="22630"/>
    <cellStyle name="_2005年營運預測目標 2" xfId="22631"/>
    <cellStyle name="_2005年營運預測目標及表格" xfId="22632"/>
    <cellStyle name="_2005年營運預測目標及表格 2" xfId="22633"/>
    <cellStyle name="_2005年產能規劃LCD050106(需求新版)新增dell050218" xfId="22628"/>
    <cellStyle name="_2005年產能規劃LCD050106(需求新版)新增dell050218 2" xfId="22629"/>
    <cellStyle name="_2005年產能規劃LCD050106(需求新版)進度改變" xfId="22624"/>
    <cellStyle name="_2005年產能規劃LCD050106(需求新版)進度改變 2" xfId="22625"/>
    <cellStyle name="_2005年產能規劃LCD050106(需求新版)進度改變05128" xfId="22626"/>
    <cellStyle name="_2005年產能規劃LCD050106(需求新版)進度改變05128 2" xfId="22627"/>
    <cellStyle name="_2005技朮工程部KPI展開方針" xfId="22622"/>
    <cellStyle name="_2005技朮工程部KPI展開方針 2" xfId="22623"/>
    <cellStyle name="_2006 產能規划(正式版)" xfId="22634"/>
    <cellStyle name="_2006 產能規划(正式版) 2" xfId="22635"/>
    <cellStyle name="_2006-Day schedule" xfId="22636"/>
    <cellStyle name="_2006-Day schedule 2" xfId="22637"/>
    <cellStyle name="_2006年產能規劃REVA(1..." xfId="22638"/>
    <cellStyle name="_2006年產能規劃REVA(1... 2" xfId="22639"/>
    <cellStyle name="_2006年產能規劃REVA(159億)1224" xfId="22640"/>
    <cellStyle name="_2006年產能規劃REVA(159億)1224 2" xfId="22641"/>
    <cellStyle name="_2006年產能規劃REVA(159億)1225" xfId="22642"/>
    <cellStyle name="_2006年產能規劃REVA(159億)1225 2" xfId="22643"/>
    <cellStyle name="_2008-GPS-MPC-CCI0402" xfId="22644"/>
    <cellStyle name="_2008-GPS-MPC-CCI0402 2" xfId="22645"/>
    <cellStyle name="_2009年6月份客訪" xfId="22646"/>
    <cellStyle name="_2009年6月份客訪 2" xfId="22647"/>
    <cellStyle name="_2010年2月22日最新Cycle time" xfId="22648"/>
    <cellStyle name="_2010年2月22日最新Cycle time 2" xfId="22649"/>
    <cellStyle name="_2D272-001" xfId="22650"/>
    <cellStyle name="_2D272-001 2" xfId="22651"/>
    <cellStyle name="_2D272-001_E區G區產品明細" xfId="22652"/>
    <cellStyle name="_2D272-001_E區G區產品明細 2" xfId="22653"/>
    <cellStyle name="_2k  Weekly  report" xfId="22654"/>
    <cellStyle name="_2k  Weekly  report 2" xfId="22655"/>
    <cellStyle name="_3C太原鎂合金" xfId="22656"/>
    <cellStyle name="_3C太原鎂合金 2" xfId="22657"/>
    <cellStyle name="_6 MTHS' ODMs forecast_Compal Twn2" xfId="22658"/>
    <cellStyle name="_6 MTHS' ODMs forecast_Compal Twn2 2" xfId="22659"/>
    <cellStyle name="_6 MTHS' ODMs forecast_Compal Twn2_Moto forecast history 04" xfId="22660"/>
    <cellStyle name="_6 MTHS' ODMs forecast_Compal Twn2_Moto forecast history 04 2" xfId="22661"/>
    <cellStyle name="_6 MTHS' ODMs forecast_Compal Twn2_Moto forecast history 04_WK09" xfId="22662"/>
    <cellStyle name="_6 MTHS' ODMs forecast_Compal Twn2_Moto forecast history 04_WK09 2" xfId="22663"/>
    <cellStyle name="_6 MTHS' ODMs forecast_Compal Twn2_Moto forecast history 05" xfId="22664"/>
    <cellStyle name="_6 MTHS' ODMs forecast_Compal Twn2_Moto forecast history 05 2" xfId="22665"/>
    <cellStyle name="_6 MTHS' ODMs forecast_Compal Twn2_Moto forecast history 05_WK09" xfId="22666"/>
    <cellStyle name="_6 MTHS' ODMs forecast_Compal Twn2_Moto forecast history 05_WK09 2" xfId="22667"/>
    <cellStyle name="_6 MTHS' ODMs forecast_Compal Twn2_WK09" xfId="22668"/>
    <cellStyle name="_6 MTHS' ODMs forecast_Compal Twn2_WK09 2" xfId="22669"/>
    <cellStyle name="_6 MTHS' ODMs forecast_Compal Twn3" xfId="22670"/>
    <cellStyle name="_6 MTHS' ODMs forecast_Compal Twn3 2" xfId="22671"/>
    <cellStyle name="_6 MTHS' ODMs forecast_Compal Twn3_Moto forecast history 04" xfId="22672"/>
    <cellStyle name="_6 MTHS' ODMs forecast_Compal Twn3_Moto forecast history 04 2" xfId="22673"/>
    <cellStyle name="_6 MTHS' ODMs forecast_Compal Twn3_Moto forecast history 04_WK09" xfId="22674"/>
    <cellStyle name="_6 MTHS' ODMs forecast_Compal Twn3_Moto forecast history 04_WK09 2" xfId="22675"/>
    <cellStyle name="_6 MTHS' ODMs forecast_Compal Twn3_Moto forecast history 05" xfId="22676"/>
    <cellStyle name="_6 MTHS' ODMs forecast_Compal Twn3_Moto forecast history 05 2" xfId="22677"/>
    <cellStyle name="_6 MTHS' ODMs forecast_Compal Twn3_Moto forecast history 05_WK09" xfId="22678"/>
    <cellStyle name="_6 MTHS' ODMs forecast_Compal Twn3_Moto forecast history 05_WK09 2" xfId="22679"/>
    <cellStyle name="_6 MTHS' ODMs forecast_Compal Twn3_WK09" xfId="22680"/>
    <cellStyle name="_6 MTHS' ODMs forecast_Compal Twn3_WK09 2" xfId="22681"/>
    <cellStyle name="_6月" xfId="22682"/>
    <cellStyle name="_6月 2" xfId="22683"/>
    <cellStyle name="_6月份GPB和GMB分機號碼表" xfId="22684"/>
    <cellStyle name="_6月份GPB和GMB分機號碼表 2" xfId="22685"/>
    <cellStyle name="_8 wks demand " xfId="22686"/>
    <cellStyle name="_8 wks demand  2" xfId="22687"/>
    <cellStyle name="_8 wks demand _8 wks supply plan wk02-1" xfId="22688"/>
    <cellStyle name="_8 wks demand _8 wks supply plan wk02-1 2" xfId="22689"/>
    <cellStyle name="_8 wks demand _8 wks supply plan wk02-1_WK09" xfId="22690"/>
    <cellStyle name="_8 wks demand _8 wks supply plan wk02-1_WK09 2" xfId="22691"/>
    <cellStyle name="_8 wks demand _8 wks supply plan wk04 to SC w04" xfId="22692"/>
    <cellStyle name="_8 wks demand _8 wks supply plan wk04 to SC w04 2" xfId="22693"/>
    <cellStyle name="_8 wks demand _8 wks supply plan wk04 to SC w04_WK09" xfId="22694"/>
    <cellStyle name="_8 wks demand _8 wks supply plan wk04 to SC w04_WK09 2" xfId="22695"/>
    <cellStyle name="_8 wks demand _8 wks supply plan wk05 -to SC Gloria" xfId="22696"/>
    <cellStyle name="_8 wks demand _8 wks supply plan wk05 -to SC Gloria 2" xfId="22697"/>
    <cellStyle name="_8 wks demand _8 wks supply plan wk05 -to SC Gloria_WK09" xfId="22698"/>
    <cellStyle name="_8 wks demand _8 wks supply plan wk05 -to SC Gloria_WK09 2" xfId="22699"/>
    <cellStyle name="_8 wks demand _8 wks supply plan wk05 -to SC Kenny Feb 5" xfId="22700"/>
    <cellStyle name="_8 wks demand _8 wks supply plan wk05 -to SC Kenny Feb 5 2" xfId="22701"/>
    <cellStyle name="_8 wks demand _8 wks supply plan wk05 -to SC Kenny Feb 5_WK09" xfId="22702"/>
    <cellStyle name="_8 wks demand _8 wks supply plan wk05 -to SC Kenny Feb 5_WK09 2" xfId="22703"/>
    <cellStyle name="_8 wks demand _8 wks supply plan wk05 -to SCLAWRENCE" xfId="22704"/>
    <cellStyle name="_8 wks demand _8 wks supply plan wk05 -to SCLAWRENCE 2" xfId="22705"/>
    <cellStyle name="_8 wks demand _8 wks supply plan wk05 -to SCLAWRENCE_WK09" xfId="22706"/>
    <cellStyle name="_8 wks demand _8 wks supply plan wk05 -to SCLAWRENCE_WK09 2" xfId="22707"/>
    <cellStyle name="_8 wks demand _8 wks supply plan wk05 -to SCLAWRENCE1" xfId="22708"/>
    <cellStyle name="_8 wks demand _8 wks supply plan wk05 -to SCLAWRENCE1 2" xfId="22709"/>
    <cellStyle name="_8 wks demand _8 wks supply plan wk05 -to SCLAWRENCE1_WK09" xfId="22710"/>
    <cellStyle name="_8 wks demand _8 wks supply plan wk05 -to SCLAWRENCE1_WK09 2" xfId="22711"/>
    <cellStyle name="_8 wks demand _8wks rolling demand on wk08 feb 26-2" xfId="22712"/>
    <cellStyle name="_8 wks demand _8wks rolling demand on wk08 feb 26-2 2" xfId="22713"/>
    <cellStyle name="_8 wks demand _8wks rolling demand on wk09-SC To Planning" xfId="22714"/>
    <cellStyle name="_8 wks demand _8wks rolling demand on wk09-SC To Planning 2" xfId="22715"/>
    <cellStyle name="_8 wks demand _8wks rolling demand on wk10 Mar.-11" xfId="22716"/>
    <cellStyle name="_8 wks demand _8wks rolling demand on wk10 Mar.-11 2" xfId="22717"/>
    <cellStyle name="_8 wks demand _Compal 8 week demand WK01" xfId="22718"/>
    <cellStyle name="_8 wks demand _Compal 8 week demand WK01 2" xfId="22719"/>
    <cellStyle name="_8 wks demand _Compal 8 week demand WK01_WK09" xfId="22720"/>
    <cellStyle name="_8 wks demand _Compal 8 week demand WK01_WK09 2" xfId="22721"/>
    <cellStyle name="_8 wks demand _Compal 8 week demand WK02 fm SC" xfId="22722"/>
    <cellStyle name="_8 wks demand _Compal 8 week demand WK02 fm SC 2" xfId="22723"/>
    <cellStyle name="_8 wks demand _Compal 8 week demand WK02 fm SC 3" xfId="22724"/>
    <cellStyle name="_8 wks demand _Compal 8 week demand WK02 fm SC 4" xfId="22725"/>
    <cellStyle name="_8 wks demand _Compal 8 week demand WK02 fm SC 5" xfId="22726"/>
    <cellStyle name="_8 wks demand _Compal 8 week demand WK02 fm SC 6" xfId="22727"/>
    <cellStyle name="_8 wks demand _Compal 8 week demand WK02 fm SC 7" xfId="22728"/>
    <cellStyle name="_8 wks demand _Compal 8 week demand WK02 fm SC 8" xfId="22729"/>
    <cellStyle name="_8 wks demand _Compal 8 week demand WK02 fm SC 9" xfId="22730"/>
    <cellStyle name="_8 wks demand _Compal 8 week demand WK02 fm SC_WK09" xfId="22731"/>
    <cellStyle name="_8 wks demand _Compal 8 week demand WK02 fm SC_WK09 2" xfId="22732"/>
    <cellStyle name="_8 wks demand _Compal 8 week demand WK02 fm SC_WK09 3" xfId="22733"/>
    <cellStyle name="_8 wks demand _Compal 8 week demand WK02 fm SC_WK09 4" xfId="22734"/>
    <cellStyle name="_8 wks demand _Compal 8 week demand WK02 fm SC_WK09 5" xfId="22735"/>
    <cellStyle name="_8 wks demand _Compal 8 week demand WK02 fm SC_WK09 6" xfId="22736"/>
    <cellStyle name="_8 wks demand _Compal 8 week demand WK02 fm SC_WK09 7" xfId="22737"/>
    <cellStyle name="_8 wks demand _Compal 8 week demand WK02 fm SC_WK09 8" xfId="22738"/>
    <cellStyle name="_8 wks demand _Compal 8 week demand WK02 fm SC_WK09 9" xfId="22739"/>
    <cellStyle name="_8 wks demand _Compal 8 week demand WK03 fm SC" xfId="22740"/>
    <cellStyle name="_8 wks demand _Compal 8 week demand WK03 fm SC 2" xfId="22741"/>
    <cellStyle name="_8 wks demand _Compal 8 week demand WK03 fm SC 3" xfId="22742"/>
    <cellStyle name="_8 wks demand _Compal 8 week demand WK03 fm SC 4" xfId="22743"/>
    <cellStyle name="_8 wks demand _Compal 8 week demand WK03 fm SC 5" xfId="22744"/>
    <cellStyle name="_8 wks demand _Compal 8 week demand WK03 fm SC 6" xfId="22745"/>
    <cellStyle name="_8 wks demand _Compal 8 week demand WK03 fm SC 7" xfId="22746"/>
    <cellStyle name="_8 wks demand _Compal 8 week demand WK03 fm SC 8" xfId="22747"/>
    <cellStyle name="_8 wks demand _Compal 8 week demand WK03 fm SC 9" xfId="22748"/>
    <cellStyle name="_8 wks demand _Compal 8 week demand WK03 fm SC_WK09" xfId="22749"/>
    <cellStyle name="_8 wks demand _Compal 8 week demand WK03 fm SC_WK09 2" xfId="22750"/>
    <cellStyle name="_8 wks demand _Compal 8 week demand WK03 fm SC_WK09 3" xfId="22751"/>
    <cellStyle name="_8 wks demand _Compal 8 week demand WK03 fm SC_WK09 4" xfId="22752"/>
    <cellStyle name="_8 wks demand _Compal 8 week demand WK03 fm SC_WK09 5" xfId="22753"/>
    <cellStyle name="_8 wks demand _Compal 8 week demand WK03 fm SC_WK09 6" xfId="22754"/>
    <cellStyle name="_8 wks demand _Compal 8 week demand WK03 fm SC_WK09 7" xfId="22755"/>
    <cellStyle name="_8 wks demand _Compal 8 week demand WK03 fm SC_WK09 8" xfId="22756"/>
    <cellStyle name="_8 wks demand _Compal 8 week demand WK03 fm SC_WK09 9" xfId="22757"/>
    <cellStyle name="_8 wks demand _Compal 8 week demand WK04" xfId="22758"/>
    <cellStyle name="_8 wks demand _Compal 8 week demand WK04 2" xfId="22759"/>
    <cellStyle name="_8 wks demand _Compal 8 week demand WK04 3" xfId="22760"/>
    <cellStyle name="_8 wks demand _Compal 8 week demand WK04 4" xfId="22761"/>
    <cellStyle name="_8 wks demand _Compal 8 week demand WK04 5" xfId="22762"/>
    <cellStyle name="_8 wks demand _Compal 8 week demand WK04 6" xfId="22763"/>
    <cellStyle name="_8 wks demand _Compal 8 week demand WK04 7" xfId="22764"/>
    <cellStyle name="_8 wks demand _Compal 8 week demand WK04 8" xfId="22765"/>
    <cellStyle name="_8 wks demand _Compal 8 week demand WK04 9" xfId="22766"/>
    <cellStyle name="_8 wks demand _Compal 8 week demand WK04_WK09" xfId="22767"/>
    <cellStyle name="_8 wks demand _Compal 8 week demand WK04_WK09 2" xfId="22768"/>
    <cellStyle name="_8 wks demand _Compal 8 week demand WK04_WK09 3" xfId="22769"/>
    <cellStyle name="_8 wks demand _Compal 8 week demand WK04_WK09 4" xfId="22770"/>
    <cellStyle name="_8 wks demand _Compal 8 week demand WK04_WK09 5" xfId="22771"/>
    <cellStyle name="_8 wks demand _Compal 8 week demand WK04_WK09 6" xfId="22772"/>
    <cellStyle name="_8 wks demand _Compal 8 week demand WK04_WK09 7" xfId="22773"/>
    <cellStyle name="_8 wks demand _Compal 8 week demand WK04_WK09 8" xfId="22774"/>
    <cellStyle name="_8 wks demand _Compal 8 week demand WK04_WK09 9" xfId="22775"/>
    <cellStyle name="_8 wks demand _Compal 8 week demand WK51" xfId="22776"/>
    <cellStyle name="_8 wks demand _Compal 8 week demand WK51 2" xfId="22777"/>
    <cellStyle name="_8 wks demand _Compal 8 week demand WK51 3" xfId="22778"/>
    <cellStyle name="_8 wks demand _Compal 8 week demand WK51 4" xfId="22779"/>
    <cellStyle name="_8 wks demand _Compal 8 week demand WK51 5" xfId="22780"/>
    <cellStyle name="_8 wks demand _Compal 8 week demand WK51 6" xfId="22781"/>
    <cellStyle name="_8 wks demand _Compal 8 week demand WK51 7" xfId="22782"/>
    <cellStyle name="_8 wks demand _Compal 8 week demand WK51 8" xfId="22783"/>
    <cellStyle name="_8 wks demand _Compal 8 week demand WK51 9" xfId="22784"/>
    <cellStyle name="_8 wks demand _Compal 8 week demand WK51_WK09" xfId="22785"/>
    <cellStyle name="_8 wks demand _Compal 8 week demand WK51_WK09 2" xfId="22786"/>
    <cellStyle name="_8 wks demand _Compal 8 week demand WK51_WK09 3" xfId="22787"/>
    <cellStyle name="_8 wks demand _Compal 8 week demand WK51_WK09 4" xfId="22788"/>
    <cellStyle name="_8 wks demand _Compal 8 week demand WK51_WK09 5" xfId="22789"/>
    <cellStyle name="_8 wks demand _Compal 8 week demand WK51_WK09 6" xfId="22790"/>
    <cellStyle name="_8 wks demand _Compal 8 week demand WK51_WK09 7" xfId="22791"/>
    <cellStyle name="_8 wks demand _Compal 8 week demand WK51_WK09 8" xfId="22792"/>
    <cellStyle name="_8 wks demand _Compal 8 week demand WK51_WK09 9" xfId="22793"/>
    <cellStyle name="_8 wks demand _Compal 8 week demand WK52" xfId="22794"/>
    <cellStyle name="_8 wks demand _Compal 8 week demand WK52 2" xfId="22795"/>
    <cellStyle name="_8 wks demand _Compal 8 week demand WK52 3" xfId="22796"/>
    <cellStyle name="_8 wks demand _Compal 8 week demand WK52 4" xfId="22797"/>
    <cellStyle name="_8 wks demand _Compal 8 week demand WK52 5" xfId="22798"/>
    <cellStyle name="_8 wks demand _Compal 8 week demand WK52 6" xfId="22799"/>
    <cellStyle name="_8 wks demand _Compal 8 week demand WK52 7" xfId="22800"/>
    <cellStyle name="_8 wks demand _Compal 8 week demand WK52 8" xfId="22801"/>
    <cellStyle name="_8 wks demand _Compal 8 week demand WK52 9" xfId="22802"/>
    <cellStyle name="_8 wks demand _Compal 8 week demand WK52_WK09" xfId="22803"/>
    <cellStyle name="_8 wks demand _Compal 8 week demand WK52_WK09 2" xfId="22804"/>
    <cellStyle name="_8 wks demand _Compal 8 week demand WK52_WK09 3" xfId="22805"/>
    <cellStyle name="_8 wks demand _Compal 8 week demand WK52_WK09 4" xfId="22806"/>
    <cellStyle name="_8 wks demand _Compal 8 week demand WK52_WK09 5" xfId="22807"/>
    <cellStyle name="_8 wks demand _Compal 8 week demand WK52_WK09 6" xfId="22808"/>
    <cellStyle name="_8 wks demand _Compal 8 week demand WK52_WK09 7" xfId="22809"/>
    <cellStyle name="_8 wks demand _Compal 8 week demand WK52_WK09 8" xfId="22810"/>
    <cellStyle name="_8 wks demand _Compal 8 week demand WK52_WK09 9" xfId="22811"/>
    <cellStyle name="_8 wks demand _Compal 8 week supply WK51 CCI2" xfId="22812"/>
    <cellStyle name="_8 wks demand _Compal 8 week supply WK51 CCI2 2" xfId="22813"/>
    <cellStyle name="_8 wks demand _Compal 8 week supply WK51 CCI2 3" xfId="22814"/>
    <cellStyle name="_8 wks demand _Compal 8 week supply WK51 CCI2 4" xfId="22815"/>
    <cellStyle name="_8 wks demand _Compal 8 week supply WK51 CCI2 5" xfId="22816"/>
    <cellStyle name="_8 wks demand _Compal 8 week supply WK51 CCI2 6" xfId="22817"/>
    <cellStyle name="_8 wks demand _Compal 8 week supply WK51 CCI2 7" xfId="22818"/>
    <cellStyle name="_8 wks demand _Compal 8 week supply WK51 CCI2 8" xfId="22819"/>
    <cellStyle name="_8 wks demand _Compal 8 week supply WK51 CCI2 9" xfId="22820"/>
    <cellStyle name="_8 wks demand _Compal 8 week supply WK51 CCI2_WK09" xfId="22821"/>
    <cellStyle name="_8 wks demand _Compal 8 week supply WK51 CCI2_WK09 2" xfId="22822"/>
    <cellStyle name="_8 wks demand _Compal 8 week supply WK51 CCI2_WK09 3" xfId="22823"/>
    <cellStyle name="_8 wks demand _Compal 8 week supply WK51 CCI2_WK09 4" xfId="22824"/>
    <cellStyle name="_8 wks demand _Compal 8 week supply WK51 CCI2_WK09 5" xfId="22825"/>
    <cellStyle name="_8 wks demand _Compal 8 week supply WK51 CCI2_WK09 6" xfId="22826"/>
    <cellStyle name="_8 wks demand _Compal 8 week supply WK51 CCI2_WK09 7" xfId="22827"/>
    <cellStyle name="_8 wks demand _Compal 8 week supply WK51 CCI2_WK09 8" xfId="22828"/>
    <cellStyle name="_8 wks demand _Compal 8 week supply WK51 CCI2_WK09 9" xfId="22829"/>
    <cellStyle name="_8 wks demand _Compal 8 week supply WK52 CCI" xfId="22830"/>
    <cellStyle name="_8 wks demand _Compal 8 week supply WK52 CCI 2" xfId="22831"/>
    <cellStyle name="_8 wks demand _Compal 8 week supply WK52 CCI 3" xfId="22832"/>
    <cellStyle name="_8 wks demand _Compal 8 week supply WK52 CCI 4" xfId="22833"/>
    <cellStyle name="_8 wks demand _Compal 8 week supply WK52 CCI 5" xfId="22834"/>
    <cellStyle name="_8 wks demand _Compal 8 week supply WK52 CCI 6" xfId="22835"/>
    <cellStyle name="_8 wks demand _Compal 8 week supply WK52 CCI 7" xfId="22836"/>
    <cellStyle name="_8 wks demand _Compal 8 week supply WK52 CCI 8" xfId="22837"/>
    <cellStyle name="_8 wks demand _Compal 8 week supply WK52 CCI 9" xfId="22838"/>
    <cellStyle name="_8 wks demand _Compal 8 week supply WK52 CCI Jerry" xfId="22839"/>
    <cellStyle name="_8 wks demand _Compal 8 week supply WK52 CCI Jerry 2" xfId="22840"/>
    <cellStyle name="_8 wks demand _Compal 8 week supply WK52 CCI Jerry 3" xfId="22841"/>
    <cellStyle name="_8 wks demand _Compal 8 week supply WK52 CCI Jerry 4" xfId="22842"/>
    <cellStyle name="_8 wks demand _Compal 8 week supply WK52 CCI Jerry 5" xfId="22843"/>
    <cellStyle name="_8 wks demand _Compal 8 week supply WK52 CCI Jerry 6" xfId="22844"/>
    <cellStyle name="_8 wks demand _Compal 8 week supply WK52 CCI Jerry 7" xfId="22845"/>
    <cellStyle name="_8 wks demand _Compal 8 week supply WK52 CCI Jerry 8" xfId="22846"/>
    <cellStyle name="_8 wks demand _Compal 8 week supply WK52 CCI Jerry 9" xfId="22847"/>
    <cellStyle name="_8 wks demand _Compal 8 week supply WK52 CCI Jerry_WK09" xfId="22848"/>
    <cellStyle name="_8 wks demand _Compal 8 week supply WK52 CCI Jerry_WK09 2" xfId="22849"/>
    <cellStyle name="_8 wks demand _Compal 8 week supply WK52 CCI Jerry_WK09 3" xfId="22850"/>
    <cellStyle name="_8 wks demand _Compal 8 week supply WK52 CCI Jerry_WK09 4" xfId="22851"/>
    <cellStyle name="_8 wks demand _Compal 8 week supply WK52 CCI Jerry_WK09 5" xfId="22852"/>
    <cellStyle name="_8 wks demand _Compal 8 week supply WK52 CCI Jerry_WK09 6" xfId="22853"/>
    <cellStyle name="_8 wks demand _Compal 8 week supply WK52 CCI Jerry_WK09 7" xfId="22854"/>
    <cellStyle name="_8 wks demand _Compal 8 week supply WK52 CCI Jerry_WK09 8" xfId="22855"/>
    <cellStyle name="_8 wks demand _Compal 8 week supply WK52 CCI Jerry_WK09 9" xfId="22856"/>
    <cellStyle name="_8 wks demand _Compal 8 week supply WK52 CCI_WK09" xfId="22857"/>
    <cellStyle name="_8 wks demand _Compal 8 week supply WK52 CCI_WK09 2" xfId="22858"/>
    <cellStyle name="_8 wks demand _Compal 8 week supply WK52 CCI_WK09 3" xfId="22859"/>
    <cellStyle name="_8 wks demand _Compal 8 week supply WK52 CCI_WK09 4" xfId="22860"/>
    <cellStyle name="_8 wks demand _Compal 8 week supply WK52 CCI_WK09 5" xfId="22861"/>
    <cellStyle name="_8 wks demand _Compal 8 week supply WK52 CCI_WK09 6" xfId="22862"/>
    <cellStyle name="_8 wks demand _Compal 8 week supply WK52 CCI_WK09 7" xfId="22863"/>
    <cellStyle name="_8 wks demand _Compal 8 week supply WK52 CCI_WK09 8" xfId="22864"/>
    <cellStyle name="_8 wks demand _Compal 8 week supply WK52 CCI_WK09 9" xfId="22865"/>
    <cellStyle name="_8 wks demand _Compal 8 wks supply plan wk03" xfId="22866"/>
    <cellStyle name="_8 wks demand _Compal 8 wks supply plan wk03 2" xfId="22867"/>
    <cellStyle name="_8 wks demand _Compal 8 wks supply plan wk03 3" xfId="22868"/>
    <cellStyle name="_8 wks demand _Compal 8 wks supply plan wk03 4" xfId="22869"/>
    <cellStyle name="_8 wks demand _Compal 8 wks supply plan wk03 5" xfId="22870"/>
    <cellStyle name="_8 wks demand _Compal 8 wks supply plan wk03 6" xfId="22871"/>
    <cellStyle name="_8 wks demand _Compal 8 wks supply plan wk03 7" xfId="22872"/>
    <cellStyle name="_8 wks demand _Compal 8 wks supply plan wk03 8" xfId="22873"/>
    <cellStyle name="_8 wks demand _Compal 8 wks supply plan wk03 9" xfId="22874"/>
    <cellStyle name="_8 wks demand _Compal 8 wks supply plan wk03_WK09" xfId="22875"/>
    <cellStyle name="_8 wks demand _Compal 8 wks supply plan wk03_WK09 2" xfId="22876"/>
    <cellStyle name="_8 wks demand _Compal 8 wks supply plan wk03_WK09 3" xfId="22877"/>
    <cellStyle name="_8 wks demand _Compal 8 wks supply plan wk03_WK09 4" xfId="22878"/>
    <cellStyle name="_8 wks demand _Compal 8 wks supply plan wk03_WK09 5" xfId="22879"/>
    <cellStyle name="_8 wks demand _Compal 8 wks supply plan wk03_WK09 6" xfId="22880"/>
    <cellStyle name="_8 wks demand _Compal 8 wks supply plan wk03_WK09 7" xfId="22881"/>
    <cellStyle name="_8 wks demand _Compal 8 wks supply plan wk03_WK09 8" xfId="22882"/>
    <cellStyle name="_8 wks demand _Compal 8 wks supply plan wk03_WK09 9" xfId="22883"/>
    <cellStyle name="_8 wks demand _Compal demand details Jan 24" xfId="22884"/>
    <cellStyle name="_8 wks demand _Compal demand details Jan 24 2" xfId="22885"/>
    <cellStyle name="_8 wks demand _Compal demand details Jan 24 3" xfId="22886"/>
    <cellStyle name="_8 wks demand _Compal demand details Jan 24 4" xfId="22887"/>
    <cellStyle name="_8 wks demand _Compal demand details Jan 24 5" xfId="22888"/>
    <cellStyle name="_8 wks demand _Compal demand details Jan 24 6" xfId="22889"/>
    <cellStyle name="_8 wks demand _Compal demand details Jan 24 7" xfId="22890"/>
    <cellStyle name="_8 wks demand _Compal demand details Jan 24 8" xfId="22891"/>
    <cellStyle name="_8 wks demand _Compal demand details Jan 24 9" xfId="22892"/>
    <cellStyle name="_8 wks demand _Compal demand details Jan 24_WK09" xfId="22893"/>
    <cellStyle name="_8 wks demand _Compal demand details Jan 24_WK09 2" xfId="22894"/>
    <cellStyle name="_8 wks demand _Compal demand details Jan 24_WK09 3" xfId="22895"/>
    <cellStyle name="_8 wks demand _Compal demand details Jan 24_WK09 4" xfId="22896"/>
    <cellStyle name="_8 wks demand _Compal demand details Jan 24_WK09 5" xfId="22897"/>
    <cellStyle name="_8 wks demand _Compal demand details Jan 24_WK09 6" xfId="22898"/>
    <cellStyle name="_8 wks demand _Compal demand details Jan 24_WK09 7" xfId="22899"/>
    <cellStyle name="_8 wks demand _Compal demand details Jan 24_WK09 8" xfId="22900"/>
    <cellStyle name="_8 wks demand _Compal demand details Jan 24_WK09 9" xfId="22901"/>
    <cellStyle name="_8 wks demand _Moto forecast history 04" xfId="22902"/>
    <cellStyle name="_8 wks demand _Moto forecast history 04 2" xfId="22903"/>
    <cellStyle name="_8 wks demand _Moto forecast history 04 3" xfId="22904"/>
    <cellStyle name="_8 wks demand _Moto forecast history 04 4" xfId="22905"/>
    <cellStyle name="_8 wks demand _Moto forecast history 04 5" xfId="22906"/>
    <cellStyle name="_8 wks demand _Moto forecast history 04 6" xfId="22907"/>
    <cellStyle name="_8 wks demand _Moto forecast history 04 7" xfId="22908"/>
    <cellStyle name="_8 wks demand _Moto forecast history 04 8" xfId="22909"/>
    <cellStyle name="_8 wks demand _Moto forecast history 04 9" xfId="22910"/>
    <cellStyle name="_8 wks demand _Moto forecast history 04_WK09" xfId="22911"/>
    <cellStyle name="_8 wks demand _Moto forecast history 04_WK09 2" xfId="22912"/>
    <cellStyle name="_8 wks demand _Moto forecast history 04_WK09 3" xfId="22913"/>
    <cellStyle name="_8 wks demand _Moto forecast history 04_WK09 4" xfId="22914"/>
    <cellStyle name="_8 wks demand _Moto forecast history 04_WK09 5" xfId="22915"/>
    <cellStyle name="_8 wks demand _Moto forecast history 04_WK09 6" xfId="22916"/>
    <cellStyle name="_8 wks demand _Moto forecast history 04_WK09 7" xfId="22917"/>
    <cellStyle name="_8 wks demand _Moto forecast history 04_WK09 8" xfId="22918"/>
    <cellStyle name="_8 wks demand _Moto forecast history 04_WK09 9" xfId="22919"/>
    <cellStyle name="_8 wks demand _Moto forecast history 05" xfId="22920"/>
    <cellStyle name="_8 wks demand _Moto forecast history 05 2" xfId="22921"/>
    <cellStyle name="_8 wks demand _Moto forecast history 05 3" xfId="22922"/>
    <cellStyle name="_8 wks demand _Moto forecast history 05 4" xfId="22923"/>
    <cellStyle name="_8 wks demand _Moto forecast history 05 5" xfId="22924"/>
    <cellStyle name="_8 wks demand _Moto forecast history 05 6" xfId="22925"/>
    <cellStyle name="_8 wks demand _Moto forecast history 05 7" xfId="22926"/>
    <cellStyle name="_8 wks demand _Moto forecast history 05 8" xfId="22927"/>
    <cellStyle name="_8 wks demand _Moto forecast history 05 9" xfId="22928"/>
    <cellStyle name="_8 wks demand _Moto forecast history 05_WK09" xfId="22929"/>
    <cellStyle name="_8 wks demand _Moto forecast history 05_WK09 2" xfId="22930"/>
    <cellStyle name="_8 wks demand _Moto forecast history 05_WK09 3" xfId="22931"/>
    <cellStyle name="_8 wks demand _Moto forecast history 05_WK09 4" xfId="22932"/>
    <cellStyle name="_8 wks demand _Moto forecast history 05_WK09 5" xfId="22933"/>
    <cellStyle name="_8 wks demand _Moto forecast history 05_WK09 6" xfId="22934"/>
    <cellStyle name="_8 wks demand _Moto forecast history 05_WK09 7" xfId="22935"/>
    <cellStyle name="_8 wks demand _Moto forecast history 05_WK09 8" xfId="22936"/>
    <cellStyle name="_8 wks demand _Moto forecast history 05_WK09 9" xfId="22937"/>
    <cellStyle name="_8 wks demand _WK09" xfId="22938"/>
    <cellStyle name="_8 wks demand _WK09 2" xfId="22939"/>
    <cellStyle name="_8 wks demand _WK09 3" xfId="22940"/>
    <cellStyle name="_8 wks demand _WK09 4" xfId="22941"/>
    <cellStyle name="_8 wks demand _WK09 5" xfId="22942"/>
    <cellStyle name="_8 wks demand _WK09 6" xfId="22943"/>
    <cellStyle name="_8 wks demand _WK09 7" xfId="22944"/>
    <cellStyle name="_8 wks demand _WK09 8" xfId="22945"/>
    <cellStyle name="_8 wks demand _WK09 9" xfId="22946"/>
    <cellStyle name="_8 wks supply plan wk02-1" xfId="22947"/>
    <cellStyle name="_8 wks supply plan wk02-1 2" xfId="22948"/>
    <cellStyle name="_8 wks supply plan wk02-1 3" xfId="22949"/>
    <cellStyle name="_8 wks supply plan wk02-1 4" xfId="22950"/>
    <cellStyle name="_8 wks supply plan wk02-1 5" xfId="22951"/>
    <cellStyle name="_8 wks supply plan wk02-1 6" xfId="22952"/>
    <cellStyle name="_8 wks supply plan wk02-1 7" xfId="22953"/>
    <cellStyle name="_8 wks supply plan wk02-1 8" xfId="22954"/>
    <cellStyle name="_8 wks supply plan wk02-1 9" xfId="22955"/>
    <cellStyle name="_8 wks supply plan wk02-1_WK09" xfId="22956"/>
    <cellStyle name="_8 wks supply plan wk02-1_WK09 2" xfId="22957"/>
    <cellStyle name="_8 wks supply plan wk02-1_WK09 3" xfId="22958"/>
    <cellStyle name="_8 wks supply plan wk02-1_WK09 4" xfId="22959"/>
    <cellStyle name="_8 wks supply plan wk02-1_WK09 5" xfId="22960"/>
    <cellStyle name="_8 wks supply plan wk02-1_WK09 6" xfId="22961"/>
    <cellStyle name="_8 wks supply plan wk02-1_WK09 7" xfId="22962"/>
    <cellStyle name="_8 wks supply plan wk02-1_WK09 8" xfId="22963"/>
    <cellStyle name="_8 wks supply plan wk02-1_WK09 9" xfId="22964"/>
    <cellStyle name="_8 wks supply plan wk04 to SC w04" xfId="22965"/>
    <cellStyle name="_8 wks supply plan wk04 to SC w04 2" xfId="22966"/>
    <cellStyle name="_8 wks supply plan wk04 to SC w04 3" xfId="22967"/>
    <cellStyle name="_8 wks supply plan wk04 to SC w04 4" xfId="22968"/>
    <cellStyle name="_8 wks supply plan wk04 to SC w04 5" xfId="22969"/>
    <cellStyle name="_8 wks supply plan wk04 to SC w04 6" xfId="22970"/>
    <cellStyle name="_8 wks supply plan wk04 to SC w04 7" xfId="22971"/>
    <cellStyle name="_8 wks supply plan wk04 to SC w04 8" xfId="22972"/>
    <cellStyle name="_8 wks supply plan wk04 to SC w04 9" xfId="22973"/>
    <cellStyle name="_8 wks supply plan wk04 to SC w04_WK09" xfId="22974"/>
    <cellStyle name="_8 wks supply plan wk04 to SC w04_WK09 2" xfId="22975"/>
    <cellStyle name="_8 wks supply plan wk04 to SC w04_WK09 3" xfId="22976"/>
    <cellStyle name="_8 wks supply plan wk04 to SC w04_WK09 4" xfId="22977"/>
    <cellStyle name="_8 wks supply plan wk04 to SC w04_WK09 5" xfId="22978"/>
    <cellStyle name="_8 wks supply plan wk04 to SC w04_WK09 6" xfId="22979"/>
    <cellStyle name="_8 wks supply plan wk04 to SC w04_WK09 7" xfId="22980"/>
    <cellStyle name="_8 wks supply plan wk04 to SC w04_WK09 8" xfId="22981"/>
    <cellStyle name="_8 wks supply plan wk04 to SC w04_WK09 9" xfId="22982"/>
    <cellStyle name="_8 wks supply plan wk05 -to SC Gloria" xfId="22983"/>
    <cellStyle name="_8 wks supply plan wk05 -to SC Gloria 2" xfId="22984"/>
    <cellStyle name="_8 wks supply plan wk05 -to SC Gloria 3" xfId="22985"/>
    <cellStyle name="_8 wks supply plan wk05 -to SC Gloria 4" xfId="22986"/>
    <cellStyle name="_8 wks supply plan wk05 -to SC Gloria 5" xfId="22987"/>
    <cellStyle name="_8 wks supply plan wk05 -to SC Gloria 6" xfId="22988"/>
    <cellStyle name="_8 wks supply plan wk05 -to SC Gloria 7" xfId="22989"/>
    <cellStyle name="_8 wks supply plan wk05 -to SC Gloria 8" xfId="22990"/>
    <cellStyle name="_8 wks supply plan wk05 -to SC Gloria 9" xfId="22991"/>
    <cellStyle name="_8 wks supply plan wk05 -to SC Gloria_WK09" xfId="22992"/>
    <cellStyle name="_8 wks supply plan wk05 -to SC Gloria_WK09 2" xfId="22993"/>
    <cellStyle name="_8 wks supply plan wk05 -to SC Gloria_WK09 3" xfId="22994"/>
    <cellStyle name="_8 wks supply plan wk05 -to SC Gloria_WK09 4" xfId="22995"/>
    <cellStyle name="_8 wks supply plan wk05 -to SC Gloria_WK09 5" xfId="22996"/>
    <cellStyle name="_8 wks supply plan wk05 -to SC Gloria_WK09 6" xfId="22997"/>
    <cellStyle name="_8 wks supply plan wk05 -to SC Gloria_WK09 7" xfId="22998"/>
    <cellStyle name="_8 wks supply plan wk05 -to SC Gloria_WK09 8" xfId="22999"/>
    <cellStyle name="_8 wks supply plan wk05 -to SC Gloria_WK09 9" xfId="23000"/>
    <cellStyle name="_8 wks supply plan wk05 -to SC Kenny Feb 5" xfId="23001"/>
    <cellStyle name="_8 wks supply plan wk05 -to SC Kenny Feb 5 2" xfId="23002"/>
    <cellStyle name="_8 wks supply plan wk05 -to SC Kenny Feb 5 3" xfId="23003"/>
    <cellStyle name="_8 wks supply plan wk05 -to SC Kenny Feb 5 4" xfId="23004"/>
    <cellStyle name="_8 wks supply plan wk05 -to SC Kenny Feb 5 5" xfId="23005"/>
    <cellStyle name="_8 wks supply plan wk05 -to SC Kenny Feb 5 6" xfId="23006"/>
    <cellStyle name="_8 wks supply plan wk05 -to SC Kenny Feb 5 7" xfId="23007"/>
    <cellStyle name="_8 wks supply plan wk05 -to SC Kenny Feb 5 8" xfId="23008"/>
    <cellStyle name="_8 wks supply plan wk05 -to SC Kenny Feb 5 9" xfId="23009"/>
    <cellStyle name="_8 wks supply plan wk05 -to SC Kenny Feb 5_WK09" xfId="23010"/>
    <cellStyle name="_8 wks supply plan wk05 -to SC Kenny Feb 5_WK09 2" xfId="23011"/>
    <cellStyle name="_8 wks supply plan wk05 -to SC Kenny Feb 5_WK09 3" xfId="23012"/>
    <cellStyle name="_8 wks supply plan wk05 -to SC Kenny Feb 5_WK09 4" xfId="23013"/>
    <cellStyle name="_8 wks supply plan wk05 -to SC Kenny Feb 5_WK09 5" xfId="23014"/>
    <cellStyle name="_8 wks supply plan wk05 -to SC Kenny Feb 5_WK09 6" xfId="23015"/>
    <cellStyle name="_8 wks supply plan wk05 -to SC Kenny Feb 5_WK09 7" xfId="23016"/>
    <cellStyle name="_8 wks supply plan wk05 -to SC Kenny Feb 5_WK09 8" xfId="23017"/>
    <cellStyle name="_8 wks supply plan wk05 -to SC Kenny Feb 5_WK09 9" xfId="23018"/>
    <cellStyle name="_8 wks supply plan wk05 -to SCLAWRENCE" xfId="23019"/>
    <cellStyle name="_8 wks supply plan wk05 -to SCLAWRENCE 2" xfId="23020"/>
    <cellStyle name="_8 wks supply plan wk05 -to SCLAWRENCE 3" xfId="23021"/>
    <cellStyle name="_8 wks supply plan wk05 -to SCLAWRENCE 4" xfId="23022"/>
    <cellStyle name="_8 wks supply plan wk05 -to SCLAWRENCE 5" xfId="23023"/>
    <cellStyle name="_8 wks supply plan wk05 -to SCLAWRENCE 6" xfId="23024"/>
    <cellStyle name="_8 wks supply plan wk05 -to SCLAWRENCE 7" xfId="23025"/>
    <cellStyle name="_8 wks supply plan wk05 -to SCLAWRENCE 8" xfId="23026"/>
    <cellStyle name="_8 wks supply plan wk05 -to SCLAWRENCE 9" xfId="23027"/>
    <cellStyle name="_8 wks supply plan wk05 -to SCLAWRENCE_WK09" xfId="23028"/>
    <cellStyle name="_8 wks supply plan wk05 -to SCLAWRENCE_WK09 2" xfId="23029"/>
    <cellStyle name="_8 wks supply plan wk05 -to SCLAWRENCE_WK09 3" xfId="23030"/>
    <cellStyle name="_8 wks supply plan wk05 -to SCLAWRENCE_WK09 4" xfId="23031"/>
    <cellStyle name="_8 wks supply plan wk05 -to SCLAWRENCE_WK09 5" xfId="23032"/>
    <cellStyle name="_8 wks supply plan wk05 -to SCLAWRENCE_WK09 6" xfId="23033"/>
    <cellStyle name="_8 wks supply plan wk05 -to SCLAWRENCE_WK09 7" xfId="23034"/>
    <cellStyle name="_8 wks supply plan wk05 -to SCLAWRENCE_WK09 8" xfId="23035"/>
    <cellStyle name="_8 wks supply plan wk05 -to SCLAWRENCE_WK09 9" xfId="23036"/>
    <cellStyle name="_8 wks supply plan wk05 -to SCLAWRENCE1" xfId="23037"/>
    <cellStyle name="_8 wks supply plan wk05 -to SCLAWRENCE1 2" xfId="23038"/>
    <cellStyle name="_8 wks supply plan wk05 -to SCLAWRENCE1 3" xfId="23039"/>
    <cellStyle name="_8 wks supply plan wk05 -to SCLAWRENCE1 4" xfId="23040"/>
    <cellStyle name="_8 wks supply plan wk05 -to SCLAWRENCE1 5" xfId="23041"/>
    <cellStyle name="_8 wks supply plan wk05 -to SCLAWRENCE1 6" xfId="23042"/>
    <cellStyle name="_8 wks supply plan wk05 -to SCLAWRENCE1 7" xfId="23043"/>
    <cellStyle name="_8 wks supply plan wk05 -to SCLAWRENCE1 8" xfId="23044"/>
    <cellStyle name="_8 wks supply plan wk05 -to SCLAWRENCE1 9" xfId="23045"/>
    <cellStyle name="_8 wks supply plan wk05 -to SCLAWRENCE1_WK09" xfId="23046"/>
    <cellStyle name="_8 wks supply plan wk05 -to SCLAWRENCE1_WK09 2" xfId="23047"/>
    <cellStyle name="_8 wks supply plan wk05 -to SCLAWRENCE1_WK09 3" xfId="23048"/>
    <cellStyle name="_8 wks supply plan wk05 -to SCLAWRENCE1_WK09 4" xfId="23049"/>
    <cellStyle name="_8 wks supply plan wk05 -to SCLAWRENCE1_WK09 5" xfId="23050"/>
    <cellStyle name="_8 wks supply plan wk05 -to SCLAWRENCE1_WK09 6" xfId="23051"/>
    <cellStyle name="_8 wks supply plan wk05 -to SCLAWRENCE1_WK09 7" xfId="23052"/>
    <cellStyle name="_8 wks supply plan wk05 -to SCLAWRENCE1_WK09 8" xfId="23053"/>
    <cellStyle name="_8 wks supply plan wk05 -to SCLAWRENCE1_WK09 9" xfId="23054"/>
    <cellStyle name="_8wks rolling demand on wk08 feb 26-2" xfId="23055"/>
    <cellStyle name="_8wks rolling demand on wk08 feb 26-2 2" xfId="23056"/>
    <cellStyle name="_8wks rolling demand on wk08 feb 26-2 3" xfId="23057"/>
    <cellStyle name="_8wks rolling demand on wk08 feb 26-2 4" xfId="23058"/>
    <cellStyle name="_8wks rolling demand on wk08 feb 26-2 5" xfId="23059"/>
    <cellStyle name="_8wks rolling demand on wk08 feb 26-2 6" xfId="23060"/>
    <cellStyle name="_8wks rolling demand on wk08 feb 26-2 7" xfId="23061"/>
    <cellStyle name="_8wks rolling demand on wk08 feb 26-2 8" xfId="23062"/>
    <cellStyle name="_8wks rolling demand on wk08 feb 26-2 9" xfId="23063"/>
    <cellStyle name="_8wks rolling demand on wk09-SC To Planning" xfId="23064"/>
    <cellStyle name="_8wks rolling demand on wk09-SC To Planning 2" xfId="23065"/>
    <cellStyle name="_8wks rolling demand on wk09-SC To Planning 3" xfId="23066"/>
    <cellStyle name="_8wks rolling demand on wk09-SC To Planning 4" xfId="23067"/>
    <cellStyle name="_8wks rolling demand on wk09-SC To Planning 5" xfId="23068"/>
    <cellStyle name="_8wks rolling demand on wk09-SC To Planning 6" xfId="23069"/>
    <cellStyle name="_8wks rolling demand on wk09-SC To Planning 7" xfId="23070"/>
    <cellStyle name="_8wks rolling demand on wk09-SC To Planning 8" xfId="23071"/>
    <cellStyle name="_8wks rolling demand on wk09-SC To Planning 9" xfId="23072"/>
    <cellStyle name="_8wks rolling demand on wk10 Mar.-11" xfId="23073"/>
    <cellStyle name="_8wks rolling demand on wk10 Mar.-11 2" xfId="23074"/>
    <cellStyle name="_8wks rolling demand on wk10 Mar.-11 3" xfId="23075"/>
    <cellStyle name="_8wks rolling demand on wk10 Mar.-11 4" xfId="23076"/>
    <cellStyle name="_8wks rolling demand on wk10 Mar.-11 5" xfId="23077"/>
    <cellStyle name="_8wks rolling demand on wk10 Mar.-11 6" xfId="23078"/>
    <cellStyle name="_8wks rolling demand on wk10 Mar.-11 7" xfId="23079"/>
    <cellStyle name="_8wks rolling demand on wk10 Mar.-11 8" xfId="23080"/>
    <cellStyle name="_8wks rolling demand on wk10 Mar.-11 9" xfId="23081"/>
    <cellStyle name="_94量測室輔助治具需求重新設計" xfId="23082"/>
    <cellStyle name="_94量測室輔助治具需求重新設計 2" xfId="23083"/>
    <cellStyle name="_A1 Daily report--20080122" xfId="23084"/>
    <cellStyle name="_A1 Daily report--20080122 2" xfId="23085"/>
    <cellStyle name="_A1 Daily report--20080122 3" xfId="23086"/>
    <cellStyle name="_A1 Daily report--20080122 4" xfId="23087"/>
    <cellStyle name="_A1 Daily report--20080122 5" xfId="23088"/>
    <cellStyle name="_A1 Daily report--20080122 6" xfId="23089"/>
    <cellStyle name="_A1 Daily report--20080122 7" xfId="23090"/>
    <cellStyle name="_A1 Daily report--20080122 8" xfId="23091"/>
    <cellStyle name="_A1 Daily report--20080122 9" xfId="23092"/>
    <cellStyle name="_A18-FAI Tracking Sheet-NSK" xfId="23093"/>
    <cellStyle name="_A18-FAI Tracking Sheet-NSK (EVT)" xfId="23094"/>
    <cellStyle name="_A18-FAI Tracking Sheet-NSK (EVT) 2" xfId="23095"/>
    <cellStyle name="_A18-FAI Tracking Sheet-NSK (EVT) 3" xfId="23096"/>
    <cellStyle name="_A18-FAI Tracking Sheet-NSK (EVT) 4" xfId="23097"/>
    <cellStyle name="_A18-FAI Tracking Sheet-NSK (EVT) 5" xfId="23098"/>
    <cellStyle name="_A18-FAI Tracking Sheet-NSK (EVT) 6" xfId="23099"/>
    <cellStyle name="_A18-FAI Tracking Sheet-NSK (EVT) 7" xfId="23100"/>
    <cellStyle name="_A18-FAI Tracking Sheet-NSK (EVT) 8" xfId="23101"/>
    <cellStyle name="_A18-FAI Tracking Sheet-NSK (EVT) 9" xfId="23102"/>
    <cellStyle name="_A18-FAI Tracking Sheet-NSK 2" xfId="23103"/>
    <cellStyle name="_A18-FAI Tracking Sheet-NSK 3" xfId="23104"/>
    <cellStyle name="_A18-FAI Tracking Sheet-NSK 4" xfId="23105"/>
    <cellStyle name="_A18-FAI Tracking Sheet-NSK 5" xfId="23106"/>
    <cellStyle name="_A18-FAI Tracking Sheet-NSK 6" xfId="23107"/>
    <cellStyle name="_A18-FAI Tracking Sheet-NSK 7" xfId="23108"/>
    <cellStyle name="_A18-FAI Tracking Sheet-NSK 8" xfId="23109"/>
    <cellStyle name="_A18-FAI Tracking Sheet-NSK 9" xfId="23110"/>
    <cellStyle name="_A18基本資料對照表" xfId="23111"/>
    <cellStyle name="_A18基本資料對照表 2" xfId="23112"/>
    <cellStyle name="_A18基本資料對照表 3" xfId="23113"/>
    <cellStyle name="_A18基本資料對照表 4" xfId="23114"/>
    <cellStyle name="_A18基本資料對照表 5" xfId="23115"/>
    <cellStyle name="_A18基本資料對照表 6" xfId="23116"/>
    <cellStyle name="_A18基本資料對照表 7" xfId="23117"/>
    <cellStyle name="_A18基本資料對照表 8" xfId="23118"/>
    <cellStyle name="_A18基本資料對照表 9" xfId="23119"/>
    <cellStyle name="_A2 Daily report_070511" xfId="23120"/>
    <cellStyle name="_A2 Daily report_070511 2" xfId="23121"/>
    <cellStyle name="_A2 Daily report_070511 3" xfId="23122"/>
    <cellStyle name="_A2 Daily report_070511 4" xfId="23123"/>
    <cellStyle name="_A2 Daily report_070511 5" xfId="23124"/>
    <cellStyle name="_A2 Daily report_070511 6" xfId="23125"/>
    <cellStyle name="_A2 Daily report_070511 7" xfId="23126"/>
    <cellStyle name="_A2 Daily report_070511 8" xfId="23127"/>
    <cellStyle name="_A2 Daily report_070511 9" xfId="23128"/>
    <cellStyle name="_A2 Daily report_070514" xfId="23129"/>
    <cellStyle name="_A2 Daily report_070514 2" xfId="23130"/>
    <cellStyle name="_A2 Daily report_070514 3" xfId="23131"/>
    <cellStyle name="_A2 Daily report_070514 4" xfId="23132"/>
    <cellStyle name="_A2 Daily report_070514 5" xfId="23133"/>
    <cellStyle name="_A2 Daily report_070514 6" xfId="23134"/>
    <cellStyle name="_A2 Daily report_070514 7" xfId="23135"/>
    <cellStyle name="_A2 Daily report_070514 8" xfId="23136"/>
    <cellStyle name="_A2 Daily report_070514 9" xfId="23137"/>
    <cellStyle name="_A2 Daily report_070515" xfId="23138"/>
    <cellStyle name="_A2 Daily report_070515 2" xfId="23139"/>
    <cellStyle name="_A2 Daily report_070515 3" xfId="23140"/>
    <cellStyle name="_A2 Daily report_070515 4" xfId="23141"/>
    <cellStyle name="_A2 Daily report_070515 5" xfId="23142"/>
    <cellStyle name="_A2 Daily report_070515 6" xfId="23143"/>
    <cellStyle name="_A2 Daily report_070515 7" xfId="23144"/>
    <cellStyle name="_A2 Daily report_070515 8" xfId="23145"/>
    <cellStyle name="_A2 Daily report_070515 9" xfId="23146"/>
    <cellStyle name="_A2 Daily report_070516" xfId="23147"/>
    <cellStyle name="_A2 Daily report_070516 2" xfId="23148"/>
    <cellStyle name="_A2 Daily report_070516 3" xfId="23149"/>
    <cellStyle name="_A2 Daily report_070516 4" xfId="23150"/>
    <cellStyle name="_A2 Daily report_070516 5" xfId="23151"/>
    <cellStyle name="_A2 Daily report_070516 6" xfId="23152"/>
    <cellStyle name="_A2 Daily report_070516 7" xfId="23153"/>
    <cellStyle name="_A2 Daily report_070516 8" xfId="23154"/>
    <cellStyle name="_A2 Daily report_070516 9" xfId="23155"/>
    <cellStyle name="_A2 Daily report_070517" xfId="23156"/>
    <cellStyle name="_A2 Daily report_070517 2" xfId="23157"/>
    <cellStyle name="_A2 Daily report_070517 3" xfId="23158"/>
    <cellStyle name="_A2 Daily report_070517 4" xfId="23159"/>
    <cellStyle name="_A2 Daily report_070517 5" xfId="23160"/>
    <cellStyle name="_A2 Daily report_070517 6" xfId="23161"/>
    <cellStyle name="_A2 Daily report_070517 7" xfId="23162"/>
    <cellStyle name="_A2 Daily report_070517 8" xfId="23163"/>
    <cellStyle name="_A2 Daily report_070517 9" xfId="23164"/>
    <cellStyle name="_A2 Daily report_070518" xfId="23165"/>
    <cellStyle name="_A2 Daily report_070518 2" xfId="23166"/>
    <cellStyle name="_A2 Daily report_070518 3" xfId="23167"/>
    <cellStyle name="_A2 Daily report_070518 4" xfId="23168"/>
    <cellStyle name="_A2 Daily report_070518 5" xfId="23169"/>
    <cellStyle name="_A2 Daily report_070518 6" xfId="23170"/>
    <cellStyle name="_A2 Daily report_070518 7" xfId="23171"/>
    <cellStyle name="_A2 Daily report_070518 8" xfId="23172"/>
    <cellStyle name="_A2 Daily report_070518 9" xfId="23173"/>
    <cellStyle name="_A2 Daily report_070521" xfId="23174"/>
    <cellStyle name="_A2 Daily report_070521 2" xfId="23175"/>
    <cellStyle name="_A2 Daily report_070521 3" xfId="23176"/>
    <cellStyle name="_A2 Daily report_070521 4" xfId="23177"/>
    <cellStyle name="_A2 Daily report_070521 5" xfId="23178"/>
    <cellStyle name="_A2 Daily report_070521 6" xfId="23179"/>
    <cellStyle name="_A2 Daily report_070521 7" xfId="23180"/>
    <cellStyle name="_A2 Daily report_070521 8" xfId="23181"/>
    <cellStyle name="_A2 Daily report_070521 9" xfId="23182"/>
    <cellStyle name="_A2 Daily report_070522" xfId="23183"/>
    <cellStyle name="_A2 Daily report_070522 2" xfId="23184"/>
    <cellStyle name="_A2 Daily report_070522 3" xfId="23185"/>
    <cellStyle name="_A2 Daily report_070522 4" xfId="23186"/>
    <cellStyle name="_A2 Daily report_070522 5" xfId="23187"/>
    <cellStyle name="_A2 Daily report_070522 6" xfId="23188"/>
    <cellStyle name="_A2 Daily report_070522 7" xfId="23189"/>
    <cellStyle name="_A2 Daily report_070522 8" xfId="23190"/>
    <cellStyle name="_A2 Daily report_070522 9" xfId="23191"/>
    <cellStyle name="_A2 Daily report_070525" xfId="23192"/>
    <cellStyle name="_A2 Daily report_070525 2" xfId="23193"/>
    <cellStyle name="_A2 Daily report_070525 3" xfId="23194"/>
    <cellStyle name="_A2 Daily report_070525 4" xfId="23195"/>
    <cellStyle name="_A2 Daily report_070525 5" xfId="23196"/>
    <cellStyle name="_A2 Daily report_070525 6" xfId="23197"/>
    <cellStyle name="_A2 Daily report_070525 7" xfId="23198"/>
    <cellStyle name="_A2 Daily report_070525 8" xfId="23199"/>
    <cellStyle name="_A2 Daily report_070525 9" xfId="23200"/>
    <cellStyle name="_A2 Daily report_070529" xfId="23201"/>
    <cellStyle name="_A2 Daily report_070529 2" xfId="23202"/>
    <cellStyle name="_A2 Daily report_070529 3" xfId="23203"/>
    <cellStyle name="_A2 Daily report_070529 4" xfId="23204"/>
    <cellStyle name="_A2 Daily report_070529 5" xfId="23205"/>
    <cellStyle name="_A2 Daily report_070529 6" xfId="23206"/>
    <cellStyle name="_A2 Daily report_070529 7" xfId="23207"/>
    <cellStyle name="_A2 Daily report_070529 8" xfId="23208"/>
    <cellStyle name="_A2 Daily report_070529 9" xfId="23209"/>
    <cellStyle name="_A2 Daily report_070604(1)" xfId="23210"/>
    <cellStyle name="_A2 Daily report_070604(1) 2" xfId="23211"/>
    <cellStyle name="_A2 Daily report_070604(1) 3" xfId="23212"/>
    <cellStyle name="_A2 Daily report_070604(1) 4" xfId="23213"/>
    <cellStyle name="_A2 Daily report_070604(1) 5" xfId="23214"/>
    <cellStyle name="_A2 Daily report_070604(1) 6" xfId="23215"/>
    <cellStyle name="_A2 Daily report_070604(1) 7" xfId="23216"/>
    <cellStyle name="_A2 Daily report_070604(1) 8" xfId="23217"/>
    <cellStyle name="_A2 Daily report_070604(1) 9" xfId="23218"/>
    <cellStyle name="_A2 Daily report_070605" xfId="23219"/>
    <cellStyle name="_A2 Daily report_070605 2" xfId="23220"/>
    <cellStyle name="_A2 Daily report_070605 3" xfId="23221"/>
    <cellStyle name="_A2 Daily report_070605 4" xfId="23222"/>
    <cellStyle name="_A2 Daily report_070605 5" xfId="23223"/>
    <cellStyle name="_A2 Daily report_070605 6" xfId="23224"/>
    <cellStyle name="_A2 Daily report_070605 7" xfId="23225"/>
    <cellStyle name="_A2 Daily report_070605 8" xfId="23226"/>
    <cellStyle name="_A2 Daily report_070605 9" xfId="23227"/>
    <cellStyle name="_A2 Daily report_070606" xfId="23228"/>
    <cellStyle name="_A2 Daily report_070606 2" xfId="23229"/>
    <cellStyle name="_A2 Daily report_070606 3" xfId="23230"/>
    <cellStyle name="_A2 Daily report_070606 4" xfId="23231"/>
    <cellStyle name="_A2 Daily report_070606 5" xfId="23232"/>
    <cellStyle name="_A2 Daily report_070606 6" xfId="23233"/>
    <cellStyle name="_A2 Daily report_070606 7" xfId="23234"/>
    <cellStyle name="_A2 Daily report_070606 8" xfId="23235"/>
    <cellStyle name="_A2 Daily report_070606 9" xfId="23236"/>
    <cellStyle name="_A2 Daily report_070608" xfId="23237"/>
    <cellStyle name="_A2 Daily report_070608 2" xfId="23238"/>
    <cellStyle name="_A2 Daily report_070608 3" xfId="23239"/>
    <cellStyle name="_A2 Daily report_070608 4" xfId="23240"/>
    <cellStyle name="_A2 Daily report_070608 5" xfId="23241"/>
    <cellStyle name="_A2 Daily report_070608 6" xfId="23242"/>
    <cellStyle name="_A2 Daily report_070608 7" xfId="23243"/>
    <cellStyle name="_A2 Daily report_070608 8" xfId="23244"/>
    <cellStyle name="_A2 Daily report_070608 9" xfId="23245"/>
    <cellStyle name="_A2 Daily report_070612" xfId="23246"/>
    <cellStyle name="_A2 Daily report_070612 2" xfId="23247"/>
    <cellStyle name="_A2 Daily report_070612 3" xfId="23248"/>
    <cellStyle name="_A2 Daily report_070612 4" xfId="23249"/>
    <cellStyle name="_A2 Daily report_070612 5" xfId="23250"/>
    <cellStyle name="_A2 Daily report_070612 6" xfId="23251"/>
    <cellStyle name="_A2 Daily report_070612 7" xfId="23252"/>
    <cellStyle name="_A2 Daily report_070612 8" xfId="23253"/>
    <cellStyle name="_A2 Daily report_070612 9" xfId="23254"/>
    <cellStyle name="_A2 Daily report_070613" xfId="23255"/>
    <cellStyle name="_A2 Daily report_070613 2" xfId="23256"/>
    <cellStyle name="_A2 Daily report_070613 3" xfId="23257"/>
    <cellStyle name="_A2 Daily report_070613 4" xfId="23258"/>
    <cellStyle name="_A2 Daily report_070613 5" xfId="23259"/>
    <cellStyle name="_A2 Daily report_070613 6" xfId="23260"/>
    <cellStyle name="_A2 Daily report_070613 7" xfId="23261"/>
    <cellStyle name="_A2 Daily report_070613 8" xfId="23262"/>
    <cellStyle name="_A2 Daily report_070613 9" xfId="23263"/>
    <cellStyle name="_A2 Daily report_070622" xfId="23264"/>
    <cellStyle name="_A2 Daily report_070622 2" xfId="23265"/>
    <cellStyle name="_A2 Daily report_070622 3" xfId="23266"/>
    <cellStyle name="_A2 Daily report_070622 4" xfId="23267"/>
    <cellStyle name="_A2 Daily report_070622 5" xfId="23268"/>
    <cellStyle name="_A2 Daily report_070622 6" xfId="23269"/>
    <cellStyle name="_A2 Daily report_070622 7" xfId="23270"/>
    <cellStyle name="_A2 Daily report_070622 8" xfId="23271"/>
    <cellStyle name="_A2 Daily report_070622 9" xfId="23272"/>
    <cellStyle name="_A3 Daily report_070511" xfId="23273"/>
    <cellStyle name="_A3 Daily report_070511 2" xfId="23274"/>
    <cellStyle name="_A3 Daily report_070511 3" xfId="23275"/>
    <cellStyle name="_A3 Daily report_070511 4" xfId="23276"/>
    <cellStyle name="_A3 Daily report_070511 5" xfId="23277"/>
    <cellStyle name="_A3 Daily report_070511 6" xfId="23278"/>
    <cellStyle name="_A3 Daily report_070511 7" xfId="23279"/>
    <cellStyle name="_A3 Daily report_070511 8" xfId="23280"/>
    <cellStyle name="_A3 Daily report_070511 9" xfId="23281"/>
    <cellStyle name="_A3 Daily report_070525" xfId="23282"/>
    <cellStyle name="_A3 Daily report_070525 2" xfId="23283"/>
    <cellStyle name="_A3 Daily report_070525 3" xfId="23284"/>
    <cellStyle name="_A3 Daily report_070525 4" xfId="23285"/>
    <cellStyle name="_A3 Daily report_070525 5" xfId="23286"/>
    <cellStyle name="_A3 Daily report_070525 6" xfId="23287"/>
    <cellStyle name="_A3 Daily report_070525 7" xfId="23288"/>
    <cellStyle name="_A3 Daily report_070525 8" xfId="23289"/>
    <cellStyle name="_A3 Daily report_070525 9" xfId="23290"/>
    <cellStyle name="_A3 Daily report_070529" xfId="23291"/>
    <cellStyle name="_A3 Daily report_070529 2" xfId="23292"/>
    <cellStyle name="_A3 Daily report_070529 3" xfId="23293"/>
    <cellStyle name="_A3 Daily report_070529 4" xfId="23294"/>
    <cellStyle name="_A3 Daily report_070529 5" xfId="23295"/>
    <cellStyle name="_A3 Daily report_070529 6" xfId="23296"/>
    <cellStyle name="_A3 Daily report_070529 7" xfId="23297"/>
    <cellStyle name="_A3 Daily report_070529 8" xfId="23298"/>
    <cellStyle name="_A3 Daily report_070529 9" xfId="23299"/>
    <cellStyle name="_A3 Daily report_070604" xfId="23300"/>
    <cellStyle name="_A3 Daily report_070604 2" xfId="23301"/>
    <cellStyle name="_A3 Daily report_070604 3" xfId="23302"/>
    <cellStyle name="_A3 Daily report_070604 4" xfId="23303"/>
    <cellStyle name="_A3 Daily report_070604 5" xfId="23304"/>
    <cellStyle name="_A3 Daily report_070604 6" xfId="23305"/>
    <cellStyle name="_A3 Daily report_070604 7" xfId="23306"/>
    <cellStyle name="_A3 Daily report_070604 8" xfId="23307"/>
    <cellStyle name="_A3 Daily report_070604 9" xfId="23308"/>
    <cellStyle name="_A3 Daily report_070606" xfId="23309"/>
    <cellStyle name="_A3 Daily report_070606 2" xfId="23310"/>
    <cellStyle name="_A3 Daily report_070606 3" xfId="23311"/>
    <cellStyle name="_A3 Daily report_070606 4" xfId="23312"/>
    <cellStyle name="_A3 Daily report_070606 5" xfId="23313"/>
    <cellStyle name="_A3 Daily report_070606 6" xfId="23314"/>
    <cellStyle name="_A3 Daily report_070606 7" xfId="23315"/>
    <cellStyle name="_A3 Daily report_070606 8" xfId="23316"/>
    <cellStyle name="_A3 Daily report_070606 9" xfId="23317"/>
    <cellStyle name="_A3 Daily report_070608" xfId="23318"/>
    <cellStyle name="_A3 Daily report_070608 2" xfId="23319"/>
    <cellStyle name="_A3 Daily report_070608 3" xfId="23320"/>
    <cellStyle name="_A3 Daily report_070608 4" xfId="23321"/>
    <cellStyle name="_A3 Daily report_070608 5" xfId="23322"/>
    <cellStyle name="_A3 Daily report_070608 6" xfId="23323"/>
    <cellStyle name="_A3 Daily report_070608 7" xfId="23324"/>
    <cellStyle name="_A3 Daily report_070608 8" xfId="23325"/>
    <cellStyle name="_A3 Daily report_070608 9" xfId="23326"/>
    <cellStyle name="_A3 Daily report_070612" xfId="23327"/>
    <cellStyle name="_A3 Daily report_070612 2" xfId="23328"/>
    <cellStyle name="_A3 Daily report_070612 3" xfId="23329"/>
    <cellStyle name="_A3 Daily report_070612 4" xfId="23330"/>
    <cellStyle name="_A3 Daily report_070612 5" xfId="23331"/>
    <cellStyle name="_A3 Daily report_070612 6" xfId="23332"/>
    <cellStyle name="_A3 Daily report_070612 7" xfId="23333"/>
    <cellStyle name="_A3 Daily report_070612 8" xfId="23334"/>
    <cellStyle name="_A3 Daily report_070612 9" xfId="23335"/>
    <cellStyle name="_A3 Daily report_070613" xfId="23336"/>
    <cellStyle name="_A3 Daily report_070613 2" xfId="23337"/>
    <cellStyle name="_A3 Daily report_070613 3" xfId="23338"/>
    <cellStyle name="_A3 Daily report_070613 4" xfId="23339"/>
    <cellStyle name="_A3 Daily report_070613 5" xfId="23340"/>
    <cellStyle name="_A3 Daily report_070613 6" xfId="23341"/>
    <cellStyle name="_A3 Daily report_070613 7" xfId="23342"/>
    <cellStyle name="_A3 Daily report_070613 8" xfId="23343"/>
    <cellStyle name="_A3 Daily report_070613 9" xfId="23344"/>
    <cellStyle name="_A3 Daily report_070622" xfId="23345"/>
    <cellStyle name="_A3 Daily report_070622 2" xfId="23346"/>
    <cellStyle name="_A3 Daily report_070622 3" xfId="23347"/>
    <cellStyle name="_A3 Daily report_070622 4" xfId="23348"/>
    <cellStyle name="_A3 Daily report_070622 5" xfId="23349"/>
    <cellStyle name="_A3 Daily report_070622 6" xfId="23350"/>
    <cellStyle name="_A3 Daily report_070622 7" xfId="23351"/>
    <cellStyle name="_A3 Daily report_070622 8" xfId="23352"/>
    <cellStyle name="_A3 Daily report_070622 9" xfId="23353"/>
    <cellStyle name="_A3 daily report-20080122" xfId="23354"/>
    <cellStyle name="_A3 daily report-20080122 2" xfId="23355"/>
    <cellStyle name="_A3 daily report-20080122 3" xfId="23356"/>
    <cellStyle name="_A3 daily report-20080122 4" xfId="23357"/>
    <cellStyle name="_A3 daily report-20080122 5" xfId="23358"/>
    <cellStyle name="_A3 daily report-20080122 6" xfId="23359"/>
    <cellStyle name="_A3 daily report-20080122 7" xfId="23360"/>
    <cellStyle name="_A3 daily report-20080122 8" xfId="23361"/>
    <cellStyle name="_A3 daily report-20080122 9" xfId="23362"/>
    <cellStyle name="_A3 Daliy report_070515" xfId="23363"/>
    <cellStyle name="_A3 Daliy report_070515 2" xfId="23364"/>
    <cellStyle name="_A3 Daliy report_070515 3" xfId="23365"/>
    <cellStyle name="_A3 Daliy report_070515 4" xfId="23366"/>
    <cellStyle name="_A3 Daliy report_070515 5" xfId="23367"/>
    <cellStyle name="_A3 Daliy report_070515 6" xfId="23368"/>
    <cellStyle name="_A3 Daliy report_070515 7" xfId="23369"/>
    <cellStyle name="_A3 Daliy report_070515 8" xfId="23370"/>
    <cellStyle name="_A3 Daliy report_070515 9" xfId="23371"/>
    <cellStyle name="_A3 Daliy report_070516" xfId="23372"/>
    <cellStyle name="_A3 Daliy report_070516 2" xfId="23373"/>
    <cellStyle name="_A3 Daliy report_070516 3" xfId="23374"/>
    <cellStyle name="_A3 Daliy report_070516 4" xfId="23375"/>
    <cellStyle name="_A3 Daliy report_070516 5" xfId="23376"/>
    <cellStyle name="_A3 Daliy report_070516 6" xfId="23377"/>
    <cellStyle name="_A3 Daliy report_070516 7" xfId="23378"/>
    <cellStyle name="_A3 Daliy report_070516 8" xfId="23379"/>
    <cellStyle name="_A3 Daliy report_070516 9" xfId="23380"/>
    <cellStyle name="_A3 Daliy report_070517" xfId="23381"/>
    <cellStyle name="_A3 Daliy report_070517 2" xfId="23382"/>
    <cellStyle name="_A3 Daliy report_070517 3" xfId="23383"/>
    <cellStyle name="_A3 Daliy report_070517 4" xfId="23384"/>
    <cellStyle name="_A3 Daliy report_070517 5" xfId="23385"/>
    <cellStyle name="_A3 Daliy report_070517 6" xfId="23386"/>
    <cellStyle name="_A3 Daliy report_070517 7" xfId="23387"/>
    <cellStyle name="_A3 Daliy report_070517 8" xfId="23388"/>
    <cellStyle name="_A3 Daliy report_070517 9" xfId="23389"/>
    <cellStyle name="_A3 Daliy report_070521" xfId="23390"/>
    <cellStyle name="_A3 Daliy report_070521 2" xfId="23391"/>
    <cellStyle name="_A3 Daliy report_070521 3" xfId="23392"/>
    <cellStyle name="_A3 Daliy report_070521 4" xfId="23393"/>
    <cellStyle name="_A3 Daliy report_070521 5" xfId="23394"/>
    <cellStyle name="_A3 Daliy report_070521 6" xfId="23395"/>
    <cellStyle name="_A3 Daliy report_070521 7" xfId="23396"/>
    <cellStyle name="_A3 Daliy report_070521 8" xfId="23397"/>
    <cellStyle name="_A3 Daliy report_070521 9" xfId="23398"/>
    <cellStyle name="_A4 Daily Report_GNN_20080122" xfId="23399"/>
    <cellStyle name="_A4 Daily Report_GNN_20080122 2" xfId="23400"/>
    <cellStyle name="_A4 Daily Report_GNN_20080122 3" xfId="23401"/>
    <cellStyle name="_A4 Daily Report_GNN_20080122 4" xfId="23402"/>
    <cellStyle name="_A4 Daily Report_GNN_20080122 5" xfId="23403"/>
    <cellStyle name="_A4 Daily Report_GNN_20080122 6" xfId="23404"/>
    <cellStyle name="_A4 Daily Report_GNN_20080122 7" xfId="23405"/>
    <cellStyle name="_A4 Daily Report_GNN_20080122 8" xfId="23406"/>
    <cellStyle name="_A4 Daily Report_GNN_20080122 9" xfId="23407"/>
    <cellStyle name="_A5 Vivien Daily Report  20080122" xfId="23408"/>
    <cellStyle name="_A5 Vivien Daily Report  20080122 2" xfId="23409"/>
    <cellStyle name="_A5 Vivien Daily Report  20080122 3" xfId="23410"/>
    <cellStyle name="_A5 Vivien Daily Report  20080122 4" xfId="23411"/>
    <cellStyle name="_A5 Vivien Daily Report  20080122 5" xfId="23412"/>
    <cellStyle name="_A5 Vivien Daily Report  20080122 6" xfId="23413"/>
    <cellStyle name="_A5 Vivien Daily Report  20080122 7" xfId="23414"/>
    <cellStyle name="_A5 Vivien Daily Report  20080122 8" xfId="23415"/>
    <cellStyle name="_A5 Vivien Daily Report  20080122 9" xfId="23416"/>
    <cellStyle name="_A60 HSG FLOW CHART--2011081901_m" xfId="23417"/>
    <cellStyle name="_A63 Project Control-20070401" xfId="23418"/>
    <cellStyle name="_A63 Project Control-20070401 2" xfId="23419"/>
    <cellStyle name="_A63 Project Control-20070401 3" xfId="23420"/>
    <cellStyle name="_A63 Project Control-20070401 4" xfId="23421"/>
    <cellStyle name="_A63 Project Control-20070401 5" xfId="23422"/>
    <cellStyle name="_A63 Project Control-20070401 6" xfId="23423"/>
    <cellStyle name="_A63 Project Control-20070401 7" xfId="23424"/>
    <cellStyle name="_A63 Project Control-20070401 8" xfId="23425"/>
    <cellStyle name="_A63 Project Control-20070401 9" xfId="23426"/>
    <cellStyle name="_A63 weekly report 070706" xfId="23427"/>
    <cellStyle name="_A63 weekly report 070706 2" xfId="23428"/>
    <cellStyle name="_A63 weekly report 070706 3" xfId="23429"/>
    <cellStyle name="_A63 weekly report 070706 4" xfId="23430"/>
    <cellStyle name="_A63 weekly report 070706 5" xfId="23431"/>
    <cellStyle name="_A63 weekly report 070706 6" xfId="23432"/>
    <cellStyle name="_A63 weekly report 070706 7" xfId="23433"/>
    <cellStyle name="_A63 weekly report 070706 8" xfId="23434"/>
    <cellStyle name="_A63 weekly report 070706 9" xfId="23435"/>
    <cellStyle name="_A63_Team List_16Apr_PMX2007" xfId="23436"/>
    <cellStyle name="_A63_Team List_16Apr_PMX2007 2" xfId="23437"/>
    <cellStyle name="_A63_Team List_16Apr_PMX2007 3" xfId="23438"/>
    <cellStyle name="_A63_Team List_16Apr_PMX2007 4" xfId="23439"/>
    <cellStyle name="_A63_Team List_16Apr_PMX2007 5" xfId="23440"/>
    <cellStyle name="_A63_Team List_16Apr_PMX2007 6" xfId="23441"/>
    <cellStyle name="_A63_Team List_16Apr_PMX2007 7" xfId="23442"/>
    <cellStyle name="_A63_Team List_16Apr_PMX2007 8" xfId="23443"/>
    <cellStyle name="_A63_Team List_16Apr_PMX2007 9" xfId="23444"/>
    <cellStyle name="_A65 raw material" xfId="23445"/>
    <cellStyle name="_A65 raw material 2" xfId="23446"/>
    <cellStyle name="_A65 raw material 3" xfId="23447"/>
    <cellStyle name="_A65 raw material 4" xfId="23448"/>
    <cellStyle name="_A65 raw material 5" xfId="23449"/>
    <cellStyle name="_A65 raw material 6" xfId="23450"/>
    <cellStyle name="_A65 raw material 7" xfId="23451"/>
    <cellStyle name="_A65 raw material 8" xfId="23452"/>
    <cellStyle name="_A65 raw material 9" xfId="23453"/>
    <cellStyle name="_Apple A18 checking list-0510" xfId="23454"/>
    <cellStyle name="_Apple A18 checking list-0510 2" xfId="23455"/>
    <cellStyle name="_Apple A18 checking list-0510 3" xfId="23456"/>
    <cellStyle name="_Apple A18 checking list-0510 4" xfId="23457"/>
    <cellStyle name="_Apple A18 checking list-0510 5" xfId="23458"/>
    <cellStyle name="_Apple A18 checking list-0510 6" xfId="23459"/>
    <cellStyle name="_Apple A18 checking list-0510 7" xfId="23460"/>
    <cellStyle name="_Apple A18 checking list-0510 8" xfId="23461"/>
    <cellStyle name="_Apple A18 checking list-0510 9" xfId="23462"/>
    <cellStyle name="_Apple A28-A30-A44 checking list-0721-A2" xfId="23463"/>
    <cellStyle name="_Apple A28-A30-A44 checking list-0721-A2 2" xfId="23464"/>
    <cellStyle name="_Apple A28-A30-A44 checking list-0721-A2 3" xfId="23465"/>
    <cellStyle name="_Apple A28-A30-A44 checking list-0721-A2 4" xfId="23466"/>
    <cellStyle name="_Apple A28-A30-A44 checking list-0721-A2 5" xfId="23467"/>
    <cellStyle name="_Apple A28-A30-A44 checking list-0721-A2 6" xfId="23468"/>
    <cellStyle name="_Apple A28-A30-A44 checking list-0721-A2 7" xfId="23469"/>
    <cellStyle name="_Apple A28-A30-A44 checking list-0721-A2 8" xfId="23470"/>
    <cellStyle name="_Apple A28-A30-A44 checking list-0721-A2 9" xfId="23471"/>
    <cellStyle name="_x0004__APPLE N94 Proto 3 NRE Quotation_20101118" xfId="23472"/>
    <cellStyle name="_x0004__APPLE N94 Proto 3 NRE Quotation_20101118 2" xfId="23473"/>
    <cellStyle name="_x0004__APPLE N94 Proto 3 NRE Quotation_20101119(v1.0)" xfId="23474"/>
    <cellStyle name="_x0004__APPLE N94 Proto 3 NRE Quotation_20101119(v1.0) 2" xfId="23475"/>
    <cellStyle name="_x0004__APPLE N94 Proto 3 NRE Quotation_20101123(v2.1)" xfId="23476"/>
    <cellStyle name="_x0004__APPLE N94 Proto 3 NRE Quotation_20101123(v2.1) 2" xfId="23477"/>
    <cellStyle name="_x0004__APPLE N94 Proto 3 NRE Quotation_20101125(v3.0)" xfId="23478"/>
    <cellStyle name="_x0004__APPLE N94 Proto 3 NRE Quotation_20101125(v3.0) 2" xfId="23479"/>
    <cellStyle name="_x0004__APPLE N94 Proto 3 NRE Quotation_20101203(v3.1)" xfId="23480"/>
    <cellStyle name="_x0004__APPLE N94 Proto 3 NRE Quotation_20101203(v3.1) 2" xfId="23481"/>
    <cellStyle name="_x0004__APPLE N94 Proto 3 NRE Quotation_20101203(v3.2)" xfId="23482"/>
    <cellStyle name="_x0004__APPLE N94 Proto 3 NRE Quotation_20101203(v3.2) 2" xfId="23483"/>
    <cellStyle name="_Apple shipping plan  (05)" xfId="23484"/>
    <cellStyle name="_Apple shipping plan  (05) 2" xfId="23485"/>
    <cellStyle name="_Apple shipping plan  (05) 3" xfId="23486"/>
    <cellStyle name="_Apple shipping plan  (05) 4" xfId="23487"/>
    <cellStyle name="_Apple shipping plan  (05) 5" xfId="23488"/>
    <cellStyle name="_Apple shipping plan  (05) 6" xfId="23489"/>
    <cellStyle name="_Apple shipping plan  (05) 7" xfId="23490"/>
    <cellStyle name="_Apple shipping plan  (05) 8" xfId="23491"/>
    <cellStyle name="_Apple shipping plan  (05) 9" xfId="23492"/>
    <cellStyle name="_APPLE-GR10  GIMBAC PLATE 進度表050919" xfId="23493"/>
    <cellStyle name="_APPLE-GR10  GIMBAC PLATE 進度表050919 2" xfId="23494"/>
    <cellStyle name="_APPLE-GR10  GIMBAC PLATE 進度表050919 3" xfId="23495"/>
    <cellStyle name="_APPLE-GR10  GIMBAC PLATE 進度表050919 4" xfId="23496"/>
    <cellStyle name="_APPLE-GR10  GIMBAC PLATE 進度表050919 5" xfId="23497"/>
    <cellStyle name="_APPLE-GR10  GIMBAC PLATE 進度表050919 6" xfId="23498"/>
    <cellStyle name="_APPLE-GR10  GIMBAC PLATE 進度表050919 7" xfId="23499"/>
    <cellStyle name="_APPLE-GR10  GIMBAC PLATE 進度表050919 8" xfId="23500"/>
    <cellStyle name="_APPLE-GR10  GIMBAC PLATE 進度表050919 9" xfId="23501"/>
    <cellStyle name="_APPLE投資規划(包括Q70Q81Q26及其他APPLE機種)new" xfId="23502"/>
    <cellStyle name="_APPLE投資規划(包括Q70Q81Q26及其他APPLE機種)new 2" xfId="23503"/>
    <cellStyle name="_APPLE投資規划(包括Q70Q81Q26及其他APPLE機種)new 3" xfId="23504"/>
    <cellStyle name="_APPLE投資規划(包括Q70Q81Q26及其他APPLE機種)new 4" xfId="23505"/>
    <cellStyle name="_APPLE投資規划(包括Q70Q81Q26及其他APPLE機種)new 5" xfId="23506"/>
    <cellStyle name="_APPLE投資規划(包括Q70Q81Q26及其他APPLE機種)new 6" xfId="23507"/>
    <cellStyle name="_APPLE投資規划(包括Q70Q81Q26及其他APPLE機種)new 7" xfId="23508"/>
    <cellStyle name="_APPLE投資規划(包括Q70Q81Q26及其他APPLE機種)new 8" xfId="23509"/>
    <cellStyle name="_APPLE投資規划(包括Q70Q81Q26及其他APPLE機種)new 9" xfId="23510"/>
    <cellStyle name="_Assembly Time Frame" xfId="23511"/>
    <cellStyle name="_Assembly Time Frame 2" xfId="23512"/>
    <cellStyle name="_Assembly Time Frame 3" xfId="23513"/>
    <cellStyle name="_Assembly Time Frame 4" xfId="23514"/>
    <cellStyle name="_Assembly Time Frame 5" xfId="23515"/>
    <cellStyle name="_Assembly Time Frame 6" xfId="23516"/>
    <cellStyle name="_Assembly Time Frame 7" xfId="23517"/>
    <cellStyle name="_Assembly Time Frame 8" xfId="23518"/>
    <cellStyle name="_Assembly Time Frame 9" xfId="23519"/>
    <cellStyle name="_B1&amp;B2增加F100台-全製程標準工時101117" xfId="23520"/>
    <cellStyle name="_B1&amp;B2增加F100台-全製程標準工時101117 2" xfId="23521"/>
    <cellStyle name="_B1&amp;B2增加F100台-全製程標準工時101117 3" xfId="23522"/>
    <cellStyle name="_B1&amp;B2增加F100台-全製程標準工時101117 4" xfId="23523"/>
    <cellStyle name="_B1&amp;B2增加F100台-全製程標準工時101117 5" xfId="23524"/>
    <cellStyle name="_B1&amp;B2增加F100台-全製程標準工時101117 6" xfId="23525"/>
    <cellStyle name="_B1&amp;B2增加F100台-全製程標準工時101117 7" xfId="23526"/>
    <cellStyle name="_B1&amp;B2增加F100台-全製程標準工時101117 8" xfId="23527"/>
    <cellStyle name="_B1&amp;B2增加F100台-全製程標準工時101117 9" xfId="23528"/>
    <cellStyle name="_B1&amp;B7(100台F)全製程標準工時101203 v01" xfId="23529"/>
    <cellStyle name="_B1&amp;B7(100台F)全製程標準工時101203 v01 2" xfId="23530"/>
    <cellStyle name="_B1&amp;B7(100台F)全製程標準工時101203 v01 3" xfId="23531"/>
    <cellStyle name="_B1&amp;B7(100台F)全製程標準工時101203 v01 4" xfId="23532"/>
    <cellStyle name="_B1&amp;B7(100台F)全製程標準工時101203 v01 5" xfId="23533"/>
    <cellStyle name="_B1&amp;B7(100台F)全製程標準工時101203 v01 6" xfId="23534"/>
    <cellStyle name="_B1&amp;B7(100台F)全製程標準工時101203 v01 7" xfId="23535"/>
    <cellStyle name="_B1&amp;B7(100台F)全製程標準工時101203 v01 8" xfId="23536"/>
    <cellStyle name="_B1&amp;B7(100台F)全製程標準工時101203 v01 9" xfId="23537"/>
    <cellStyle name="_B2 machine rate-0414" xfId="23538"/>
    <cellStyle name="_B2 NRE Summary Quote_GPPC_0317 (2)" xfId="23539"/>
    <cellStyle name="_B2 NRE Summary Quote_GPPC_0317 (2) 2" xfId="23540"/>
    <cellStyle name="_B2 NRE Summary Quote_GPPC_0317 (2) 3" xfId="23541"/>
    <cellStyle name="_B2 NRE Summary Quote_GPPC_0317 (2) 4" xfId="23542"/>
    <cellStyle name="_B2 NRE Summary Quote_GPPC_0317 (2) 5" xfId="23543"/>
    <cellStyle name="_B2 NRE Summary Quote_GPPC_0317 (2) 6" xfId="23544"/>
    <cellStyle name="_B2 NRE Summary Quote_GPPC_0317 (2) 7" xfId="23545"/>
    <cellStyle name="_B2 NRE Summary Quote_GPPC_0317 (2) 8" xfId="23546"/>
    <cellStyle name="_B2 NRE Summary Quote_GPPC_0317 (2) 9" xfId="23547"/>
    <cellStyle name="_B2B4-M add schedule" xfId="23548"/>
    <cellStyle name="_B2B4-M add schedule 2" xfId="23549"/>
    <cellStyle name="_B2B4-M add schedule 3" xfId="23550"/>
    <cellStyle name="_B2B4-M add schedule 4" xfId="23551"/>
    <cellStyle name="_B2B4-M add schedule 5" xfId="23552"/>
    <cellStyle name="_B2B4-M add schedule 6" xfId="23553"/>
    <cellStyle name="_B2B4-M add schedule 7" xfId="23554"/>
    <cellStyle name="_B2B4-M add schedule 8" xfId="23555"/>
    <cellStyle name="_B2B4-M add schedule 9" xfId="23556"/>
    <cellStyle name="_B2-Band DL人力配置標准 20101215update (2)" xfId="23557"/>
    <cellStyle name="_B2-Band DL人力配置標准 20101215update (2) 2" xfId="23558"/>
    <cellStyle name="_B2-Band DL人力配置標准 20101215update (2) 3" xfId="23559"/>
    <cellStyle name="_B2-Band DL人力配置標准 20101215update (2) 4" xfId="23560"/>
    <cellStyle name="_B2-Band DL人力配置標准 20101215update (2) 5" xfId="23561"/>
    <cellStyle name="_B2-Band DL人力配置標准 20101215update (2) 6" xfId="23562"/>
    <cellStyle name="_B2-Band DL人力配置標准 20101215update (2) 7" xfId="23563"/>
    <cellStyle name="_B2-Band DL人力配置標准 20101215update (2) 8" xfId="23564"/>
    <cellStyle name="_B2-Band DL人力配置標准 20101215update (2) 9" xfId="23565"/>
    <cellStyle name="_B2-M 擴產需求及簡易部門費用 9-29 update--add schedule" xfId="23566"/>
    <cellStyle name="_B2-M 擴產需求及簡易部門費用 9-29 update--add schedule 2" xfId="23567"/>
    <cellStyle name="_B2-M 擴產需求及簡易部門費用 9-29 update--add schedule 3" xfId="23568"/>
    <cellStyle name="_B2-M 擴產需求及簡易部門費用 9-29 update--add schedule 4" xfId="23569"/>
    <cellStyle name="_B2-M 擴產需求及簡易部門費用 9-29 update--add schedule 5" xfId="23570"/>
    <cellStyle name="_B2-M 擴產需求及簡易部門費用 9-29 update--add schedule 6" xfId="23571"/>
    <cellStyle name="_B2-M 擴產需求及簡易部門費用 9-29 update--add schedule 7" xfId="23572"/>
    <cellStyle name="_B2-M 擴產需求及簡易部門費用 9-29 update--add schedule 8" xfId="23573"/>
    <cellStyle name="_B2-M 擴產需求及簡易部門費用 9-29 update--add schedule 9" xfId="23574"/>
    <cellStyle name="_B2專案刀具壽命_101110" xfId="23584"/>
    <cellStyle name="_B2專案刀具壽命_101110 2" xfId="23585"/>
    <cellStyle name="_B2專案刀具壽命_101110 3" xfId="23586"/>
    <cellStyle name="_B2專案刀具壽命_101110 4" xfId="23587"/>
    <cellStyle name="_B2專案刀具壽命_101110 5" xfId="23588"/>
    <cellStyle name="_B2專案刀具壽命_101110 6" xfId="23589"/>
    <cellStyle name="_B2專案刀具壽命_101110 7" xfId="23590"/>
    <cellStyle name="_B2專案刀具壽命_101110 8" xfId="23591"/>
    <cellStyle name="_B2專案刀具壽命_101110 9" xfId="23592"/>
    <cellStyle name="_B2良率" xfId="23575"/>
    <cellStyle name="_B2良率 2" xfId="23576"/>
    <cellStyle name="_B2良率 3" xfId="23577"/>
    <cellStyle name="_B2良率 4" xfId="23578"/>
    <cellStyle name="_B2良率 5" xfId="23579"/>
    <cellStyle name="_B2良率 6" xfId="23580"/>
    <cellStyle name="_B2良率 7" xfId="23581"/>
    <cellStyle name="_B2良率 8" xfId="23582"/>
    <cellStyle name="_B2良率 9" xfId="23583"/>
    <cellStyle name="_B4-50K人力預算-2011 2 16-討論後" xfId="23593"/>
    <cellStyle name="_B4前製程IPQC單線標準工時與產能人力設備需求12-6(會議討論後）" xfId="23594"/>
    <cellStyle name="_B4前製程IPQC單線標準工時與產能人力設備需求12-6(會議討論後） 2" xfId="23595"/>
    <cellStyle name="_B4前製程IPQC單線標準工時與產能人力設備需求12-6(會議討論後） 3" xfId="23596"/>
    <cellStyle name="_B4前製程IPQC單線標準工時與產能人力設備需求12-6(會議討論後） 4" xfId="23597"/>
    <cellStyle name="_B4前製程IPQC單線標準工時與產能人力設備需求12-6(會議討論後） 5" xfId="23598"/>
    <cellStyle name="_B4前製程IPQC單線標準工時與產能人力設備需求12-6(會議討論後） 6" xfId="23599"/>
    <cellStyle name="_B4前製程IPQC單線標準工時與產能人力設備需求12-6(會議討論後） 7" xfId="23600"/>
    <cellStyle name="_B4前製程IPQC單線標準工時與產能人力設備需求12-6(會議討論後） 8" xfId="23601"/>
    <cellStyle name="_B4前製程IPQC單線標準工時與產能人力設備需求12-6(會議討論後） 9" xfId="23602"/>
    <cellStyle name="_B4實際產出分析" xfId="23603"/>
    <cellStyle name="_B4實際產出分析 2" xfId="23604"/>
    <cellStyle name="_B4實際產出分析 3" xfId="23605"/>
    <cellStyle name="_B4實際產出分析 4" xfId="23606"/>
    <cellStyle name="_B4實際產出分析 5" xfId="23607"/>
    <cellStyle name="_B4實際產出分析 6" xfId="23608"/>
    <cellStyle name="_B4實際產出分析 7" xfId="23609"/>
    <cellStyle name="_B4實際產出分析 8" xfId="23610"/>
    <cellStyle name="_B4實際產出分析 9" xfId="23611"/>
    <cellStyle name="_Ballina-Moto-PN-1201" xfId="23612"/>
    <cellStyle name="_Ballina-Moto-PN-1201 2" xfId="23613"/>
    <cellStyle name="_Ballina-Moto-PN-1201 3" xfId="23614"/>
    <cellStyle name="_Ballina-Moto-PN-1201 4" xfId="23615"/>
    <cellStyle name="_Ballina-Moto-PN-1201 5" xfId="23616"/>
    <cellStyle name="_Ballina-Moto-PN-1201 6" xfId="23617"/>
    <cellStyle name="_Ballina-Moto-PN-1201 7" xfId="23618"/>
    <cellStyle name="_Ballina-Moto-PN-1201 8" xfId="23619"/>
    <cellStyle name="_Ballina-Moto-PN-1201 9" xfId="23620"/>
    <cellStyle name="_Book1" xfId="23621"/>
    <cellStyle name="_Book1 (2)" xfId="23622"/>
    <cellStyle name="_Book1 (2) 2" xfId="23623"/>
    <cellStyle name="_Book1 (2) 3" xfId="23624"/>
    <cellStyle name="_Book1 (2) 4" xfId="23625"/>
    <cellStyle name="_Book1 (2) 5" xfId="23626"/>
    <cellStyle name="_Book1 (2) 6" xfId="23627"/>
    <cellStyle name="_Book1 (2) 7" xfId="23628"/>
    <cellStyle name="_Book1 (2) 8" xfId="23629"/>
    <cellStyle name="_Book1 (2) 9" xfId="23630"/>
    <cellStyle name="_Book1 2" xfId="23631"/>
    <cellStyle name="_Book1 3" xfId="23632"/>
    <cellStyle name="_Book1 4" xfId="23633"/>
    <cellStyle name="_Book1 5" xfId="23634"/>
    <cellStyle name="_Book1 6" xfId="23635"/>
    <cellStyle name="_Book1 7" xfId="23636"/>
    <cellStyle name="_Book1 8" xfId="23637"/>
    <cellStyle name="_Book1 9" xfId="23638"/>
    <cellStyle name="_Book1_~2055309" xfId="23639"/>
    <cellStyle name="_Book1_~2055309 2" xfId="23640"/>
    <cellStyle name="_Book1_~2055309 3" xfId="23641"/>
    <cellStyle name="_Book1_~2055309 4" xfId="23642"/>
    <cellStyle name="_Book1_~2055309 5" xfId="23643"/>
    <cellStyle name="_Book1_~2055309 6" xfId="23644"/>
    <cellStyle name="_Book1_~2055309 7" xfId="23645"/>
    <cellStyle name="_Book1_~2055309 8" xfId="23646"/>
    <cellStyle name="_Book1_~2055309 9" xfId="23647"/>
    <cellStyle name="_Book1_~3060871" xfId="23648"/>
    <cellStyle name="_Book1_~3060871 2" xfId="23649"/>
    <cellStyle name="_Book1_~3060871 3" xfId="23650"/>
    <cellStyle name="_Book1_~3060871 4" xfId="23651"/>
    <cellStyle name="_Book1_~3060871 5" xfId="23652"/>
    <cellStyle name="_Book1_~3060871 6" xfId="23653"/>
    <cellStyle name="_Book1_~3060871 7" xfId="23654"/>
    <cellStyle name="_Book1_~3060871 8" xfId="23655"/>
    <cellStyle name="_Book1_~3060871 9" xfId="23656"/>
    <cellStyle name="_Book1_~5932025" xfId="23657"/>
    <cellStyle name="_Book1_~5932025 2" xfId="23658"/>
    <cellStyle name="_Book1_~5932025 3" xfId="23659"/>
    <cellStyle name="_Book1_~5932025 4" xfId="23660"/>
    <cellStyle name="_Book1_~5932025 5" xfId="23661"/>
    <cellStyle name="_Book1_~5932025 6" xfId="23662"/>
    <cellStyle name="_Book1_~5932025 7" xfId="23663"/>
    <cellStyle name="_Book1_~5932025 8" xfId="23664"/>
    <cellStyle name="_Book1_~5932025 9" xfId="23665"/>
    <cellStyle name="_Book1_1" xfId="23666"/>
    <cellStyle name="_Book1_1 2" xfId="23667"/>
    <cellStyle name="_Book1_1 3" xfId="23668"/>
    <cellStyle name="_Book1_1 4" xfId="23669"/>
    <cellStyle name="_Book1_1 5" xfId="23670"/>
    <cellStyle name="_Book1_1 6" xfId="23671"/>
    <cellStyle name="_Book1_1 7" xfId="23672"/>
    <cellStyle name="_Book1_1 8" xfId="23673"/>
    <cellStyle name="_Book1_1 9" xfId="23674"/>
    <cellStyle name="_Book1_組裝2005產能規劃案之人力需求分析WK23A" xfId="23738"/>
    <cellStyle name="_Book1_組裝2005產能規劃案之人力需求分析WK23A 2" xfId="23739"/>
    <cellStyle name="_Book1_組裝2005產能規劃案之人力需求分析WK23A 3" xfId="23740"/>
    <cellStyle name="_Book1_組裝2005產能規劃案之人力需求分析WK23A 4" xfId="23741"/>
    <cellStyle name="_Book1_組裝2005產能規劃案之人力需求分析WK23A 5" xfId="23742"/>
    <cellStyle name="_Book1_組裝2005產能規劃案之人力需求分析WK23A 6" xfId="23743"/>
    <cellStyle name="_Book1_組裝2005產能規劃案之人力需求分析WK23A 7" xfId="23744"/>
    <cellStyle name="_Book1_組裝2005產能規劃案之人力需求分析WK23A 8" xfId="23745"/>
    <cellStyle name="_Book1_組裝2005產能規劃案之人力需求分析WK23A 9" xfId="23746"/>
    <cellStyle name="_Book1_組裝排配" xfId="23747"/>
    <cellStyle name="_Book1_組裝排配 2" xfId="23748"/>
    <cellStyle name="_Book1_組裝排配 3" xfId="23749"/>
    <cellStyle name="_Book1_組裝排配 4" xfId="23750"/>
    <cellStyle name="_Book1_組裝排配 5" xfId="23751"/>
    <cellStyle name="_Book1_組裝排配 6" xfId="23752"/>
    <cellStyle name="_Book1_組裝排配 7" xfId="23753"/>
    <cellStyle name="_Book1_組裝排配 8" xfId="23754"/>
    <cellStyle name="_Book1_組裝排配 9" xfId="23755"/>
    <cellStyle name="_Book1_組裝最新生產計劃排配" xfId="23756"/>
    <cellStyle name="_Book1_組裝最新生產計劃排配 2" xfId="23757"/>
    <cellStyle name="_Book1_組裝最新生產計劃排配 3" xfId="23758"/>
    <cellStyle name="_Book1_組裝最新生產計劃排配 4" xfId="23759"/>
    <cellStyle name="_Book1_組裝最新生產計劃排配 5" xfId="23760"/>
    <cellStyle name="_Book1_組裝最新生產計劃排配 6" xfId="23761"/>
    <cellStyle name="_Book1_組裝最新生產計劃排配 7" xfId="23762"/>
    <cellStyle name="_Book1_組裝最新生產計劃排配 8" xfId="23763"/>
    <cellStyle name="_Book1_組裝最新生產計劃排配 9" xfId="23764"/>
    <cellStyle name="_Book1_量試問題點匯總" xfId="23675"/>
    <cellStyle name="_Book1_量試問題點匯總 2" xfId="23676"/>
    <cellStyle name="_Book1_量試問題點匯總 3" xfId="23677"/>
    <cellStyle name="_Book1_量試問題點匯總 4" xfId="23678"/>
    <cellStyle name="_Book1_量試問題點匯總 5" xfId="23679"/>
    <cellStyle name="_Book1_量試問題點匯總 6" xfId="23680"/>
    <cellStyle name="_Book1_量試問題點匯總 7" xfId="23681"/>
    <cellStyle name="_Book1_量試問題點匯總 8" xfId="23682"/>
    <cellStyle name="_Book1_量試問題點匯總 9" xfId="23683"/>
    <cellStyle name="_Book1_需求分析12-08組裝" xfId="23684"/>
    <cellStyle name="_Book1_需求分析12-08組裝 2" xfId="23685"/>
    <cellStyle name="_Book1_需求分析12-08組裝 3" xfId="23686"/>
    <cellStyle name="_Book1_需求分析12-08組裝 4" xfId="23687"/>
    <cellStyle name="_Book1_需求分析12-08組裝 5" xfId="23688"/>
    <cellStyle name="_Book1_需求分析12-08組裝 6" xfId="23689"/>
    <cellStyle name="_Book1_需求分析12-08組裝 7" xfId="23690"/>
    <cellStyle name="_Book1_需求分析12-08組裝 8" xfId="23691"/>
    <cellStyle name="_Book1_需求分析12-08組裝 9" xfId="23692"/>
    <cellStyle name="_Book1_需求分析12-09組裝" xfId="23693"/>
    <cellStyle name="_Book1_需求分析12-09組裝 2" xfId="23694"/>
    <cellStyle name="_Book1_需求分析12-09組裝 3" xfId="23695"/>
    <cellStyle name="_Book1_需求分析12-09組裝 4" xfId="23696"/>
    <cellStyle name="_Book1_需求分析12-09組裝 5" xfId="23697"/>
    <cellStyle name="_Book1_需求分析12-09組裝 6" xfId="23698"/>
    <cellStyle name="_Book1_需求分析12-09組裝 7" xfId="23699"/>
    <cellStyle name="_Book1_需求分析12-09組裝 8" xfId="23700"/>
    <cellStyle name="_Book1_需求分析12-09組裝 9" xfId="23701"/>
    <cellStyle name="_Book1_需求分析12-12組裝" xfId="23702"/>
    <cellStyle name="_Book1_需求分析12-12組裝 2" xfId="23703"/>
    <cellStyle name="_Book1_需求分析12-12組裝 3" xfId="23704"/>
    <cellStyle name="_Book1_需求分析12-12組裝 4" xfId="23705"/>
    <cellStyle name="_Book1_需求分析12-12組裝 5" xfId="23706"/>
    <cellStyle name="_Book1_需求分析12-12組裝 6" xfId="23707"/>
    <cellStyle name="_Book1_需求分析12-12組裝 7" xfId="23708"/>
    <cellStyle name="_Book1_需求分析12-12組裝 8" xfId="23709"/>
    <cellStyle name="_Book1_需求分析12-12組裝 9" xfId="23710"/>
    <cellStyle name="_Book1_需求分析12-16組裝" xfId="23711"/>
    <cellStyle name="_Book1_需求分析12-16組裝 2" xfId="23712"/>
    <cellStyle name="_Book1_需求分析12-16組裝 3" xfId="23713"/>
    <cellStyle name="_Book1_需求分析12-16組裝 4" xfId="23714"/>
    <cellStyle name="_Book1_需求分析12-16組裝 5" xfId="23715"/>
    <cellStyle name="_Book1_需求分析12-16組裝 6" xfId="23716"/>
    <cellStyle name="_Book1_需求分析12-16組裝 7" xfId="23717"/>
    <cellStyle name="_Book1_需求分析12-16組裝 8" xfId="23718"/>
    <cellStyle name="_Book1_需求分析12-16組裝 9" xfId="23719"/>
    <cellStyle name="_Book1_需求分析12-22組裝" xfId="23720"/>
    <cellStyle name="_Book1_需求分析12-22組裝 2" xfId="23721"/>
    <cellStyle name="_Book1_需求分析12-22組裝 3" xfId="23722"/>
    <cellStyle name="_Book1_需求分析12-22組裝 4" xfId="23723"/>
    <cellStyle name="_Book1_需求分析12-22組裝 5" xfId="23724"/>
    <cellStyle name="_Book1_需求分析12-22組裝 6" xfId="23725"/>
    <cellStyle name="_Book1_需求分析12-22組裝 7" xfId="23726"/>
    <cellStyle name="_Book1_需求分析12-22組裝 8" xfId="23727"/>
    <cellStyle name="_Book1_需求分析12-22組裝 9" xfId="23728"/>
    <cellStyle name="_Book1_需求分析1-8組裝" xfId="23729"/>
    <cellStyle name="_Book1_需求分析1-8組裝 2" xfId="23730"/>
    <cellStyle name="_Book1_需求分析1-8組裝 3" xfId="23731"/>
    <cellStyle name="_Book1_需求分析1-8組裝 4" xfId="23732"/>
    <cellStyle name="_Book1_需求分析1-8組裝 5" xfId="23733"/>
    <cellStyle name="_Book1_需求分析1-8組裝 6" xfId="23734"/>
    <cellStyle name="_Book1_需求分析1-8組裝 7" xfId="23735"/>
    <cellStyle name="_Book1_需求分析1-8組裝 8" xfId="23736"/>
    <cellStyle name="_Book1_需求分析1-8組裝 9" xfId="23737"/>
    <cellStyle name="_BUI 金加制造處主要設備分布" xfId="23765"/>
    <cellStyle name="_BUI 金加制造處主要設備分布 2" xfId="23766"/>
    <cellStyle name="_BUI 金加制造處主要設備分布 3" xfId="23767"/>
    <cellStyle name="_BUI 金加制造處主要設備分布 4" xfId="23768"/>
    <cellStyle name="_BUI 金加制造處主要設備分布 5" xfId="23769"/>
    <cellStyle name="_BUI 金加制造處主要設備分布 6" xfId="23770"/>
    <cellStyle name="_BUI 金加制造處主要設備分布 7" xfId="23771"/>
    <cellStyle name="_BUI 金加制造處主要設備分布 8" xfId="23772"/>
    <cellStyle name="_BUI 金加制造處主要設備分布 9" xfId="23773"/>
    <cellStyle name="_BUI塑藝廠 需求. 設備及人力 需求分析--8月060829(N36 1800K每月)" xfId="23774"/>
    <cellStyle name="_BUI塑藝廠 需求. 設備及人力 需求分析--8月060829(N36 1800K每月) 2" xfId="23775"/>
    <cellStyle name="_BUI塑藝廠 需求. 設備及人力 需求分析--8月060829(N36 1800K每月) 3" xfId="23776"/>
    <cellStyle name="_BUI塑藝廠 需求. 設備及人力 需求分析--8月060829(N36 1800K每月) 4" xfId="23777"/>
    <cellStyle name="_BUI塑藝廠 需求. 設備及人力 需求分析--8月060829(N36 1800K每月) 5" xfId="23778"/>
    <cellStyle name="_BUI塑藝廠 需求. 設備及人力 需求分析--8月060829(N36 1800K每月) 6" xfId="23779"/>
    <cellStyle name="_BUI塑藝廠 需求. 設備及人力 需求分析--8月060829(N36 1800K每月) 7" xfId="23780"/>
    <cellStyle name="_BUI塑藝廠 需求. 設備及人力 需求分析--8月060829(N36 1800K每月) 8" xfId="23781"/>
    <cellStyle name="_BUI塑藝廠 需求. 設備及人力 需求分析--8月060829(N36 1800K每月) 9" xfId="23782"/>
    <cellStyle name="_Capacity &amp; forecast analysis for Cisco (by BU) 0915" xfId="23783"/>
    <cellStyle name="_Capacity &amp; forecast analysis for Cisco (by BU) 0915 2" xfId="23784"/>
    <cellStyle name="_Capacity &amp; forecast analysis for Cisco (by BU) 0915 3" xfId="23785"/>
    <cellStyle name="_Capacity &amp; forecast analysis for Cisco (by BU) 0915 4" xfId="23786"/>
    <cellStyle name="_Capacity &amp; forecast analysis for Cisco (by BU) 0915 5" xfId="23787"/>
    <cellStyle name="_Capacity &amp; forecast analysis for Cisco (by BU) 0915 6" xfId="23788"/>
    <cellStyle name="_Capacity &amp; forecast analysis for Cisco (by BU) 0915 7" xfId="23789"/>
    <cellStyle name="_Capacity &amp; forecast analysis for Cisco (by BU) 0915 8" xfId="23790"/>
    <cellStyle name="_Capacity &amp; forecast analysis for Cisco (by BU) 0915 9" xfId="23791"/>
    <cellStyle name="_CBD Saga B cover assy Black_0525" xfId="23792"/>
    <cellStyle name="_CBD_N41 Frame assy_20110808_JGP(v0.1 IN)" xfId="23793"/>
    <cellStyle name="_CBD_N41_20110725_JGP(v0.1)" xfId="23794"/>
    <cellStyle name="_CBD_N41_HSG_20110808_JGP(v0.1)" xfId="23795"/>
    <cellStyle name="_CBD_N41_HSG_20110909_JGP(v0.1)" xfId="23796"/>
    <cellStyle name="_CBD_N94 Frame assy_20110722_JGP(v0.5 IN)" xfId="23797"/>
    <cellStyle name="_CCC庫存水位及呆滯比較表" xfId="23807"/>
    <cellStyle name="_CCC庫存水位及呆滯比較表 2" xfId="23808"/>
    <cellStyle name="_CCC庫存水位及呆滯比較表 3" xfId="23809"/>
    <cellStyle name="_CCC庫存水位及呆滯比較表 4" xfId="23810"/>
    <cellStyle name="_CCC庫存水位及呆滯比較表 5" xfId="23811"/>
    <cellStyle name="_CCC庫存水位及呆滯比較表 6" xfId="23812"/>
    <cellStyle name="_CCC庫存水位及呆滯比較表 7" xfId="23813"/>
    <cellStyle name="_CCC庫存水位及呆滯比較表 8" xfId="23814"/>
    <cellStyle name="_CCC庫存水位及呆滯比較表 9" xfId="23815"/>
    <cellStyle name="_CCC風險庫存及呆滯表" xfId="23798"/>
    <cellStyle name="_CCC風險庫存及呆滯表 2" xfId="23799"/>
    <cellStyle name="_CCC風險庫存及呆滯表 3" xfId="23800"/>
    <cellStyle name="_CCC風險庫存及呆滯表 4" xfId="23801"/>
    <cellStyle name="_CCC風險庫存及呆滯表 5" xfId="23802"/>
    <cellStyle name="_CCC風險庫存及呆滯表 6" xfId="23803"/>
    <cellStyle name="_CCC風險庫存及呆滯表 7" xfId="23804"/>
    <cellStyle name="_CCC風險庫存及呆滯表 8" xfId="23805"/>
    <cellStyle name="_CCC風險庫存及呆滯表 9" xfId="23806"/>
    <cellStyle name="_ChengHua B2 Planned (0314)" xfId="23816"/>
    <cellStyle name="_ChengHua B2 Planned (0314) 2" xfId="23817"/>
    <cellStyle name="_ChengHua B2 Planned (0314) 3" xfId="23818"/>
    <cellStyle name="_ChengHua B2 Planned (0314) 4" xfId="23819"/>
    <cellStyle name="_ChengHua B2 Planned (0314) 5" xfId="23820"/>
    <cellStyle name="_ChengHua B2 Planned (0314) 6" xfId="23821"/>
    <cellStyle name="_ChengHua B2 Planned (0314) 7" xfId="23822"/>
    <cellStyle name="_ChengHua B2 Planned (0314) 8" xfId="23823"/>
    <cellStyle name="_ChengHua B2 Planned (0314) 9" xfId="23824"/>
    <cellStyle name="_CN18 Material List with Price" xfId="23825"/>
    <cellStyle name="_CN18 Material List with Price 2" xfId="23826"/>
    <cellStyle name="_CN18 Material List with Price 3" xfId="23827"/>
    <cellStyle name="_CN18 Material List with Price 4" xfId="23828"/>
    <cellStyle name="_CN18 Material List with Price 5" xfId="23829"/>
    <cellStyle name="_CN18 Material List with Price 6" xfId="23830"/>
    <cellStyle name="_CN18 Material List with Price 7" xfId="23831"/>
    <cellStyle name="_CN18 Material List with Price 8" xfId="23832"/>
    <cellStyle name="_CN18 Material List with Price 9" xfId="23833"/>
    <cellStyle name="_CNC DVT準備計劃報告 的 工作表" xfId="23834"/>
    <cellStyle name="_CNC DVT準備計劃報告 的 工作表 2" xfId="23835"/>
    <cellStyle name="_CNC DVT準備計劃報告 的 工作表 3" xfId="23836"/>
    <cellStyle name="_CNC DVT準備計劃報告 的 工作表 4" xfId="23837"/>
    <cellStyle name="_CNC DVT準備計劃報告 的 工作表 5" xfId="23838"/>
    <cellStyle name="_CNC DVT準備計劃報告 的 工作表 6" xfId="23839"/>
    <cellStyle name="_CNC DVT準備計劃報告 的 工作表 7" xfId="23840"/>
    <cellStyle name="_CNC DVT準備計劃報告 的 工作表 8" xfId="23841"/>
    <cellStyle name="_CNC DVT準備計劃報告 的 工作表 9" xfId="23842"/>
    <cellStyle name="_CNC Time Frame" xfId="23843"/>
    <cellStyle name="_CNC Time Frame 2" xfId="23844"/>
    <cellStyle name="_CNC Time Frame 3" xfId="23845"/>
    <cellStyle name="_CNC Time Frame 4" xfId="23846"/>
    <cellStyle name="_CNC Time Frame 5" xfId="23847"/>
    <cellStyle name="_CNC Time Frame 6" xfId="23848"/>
    <cellStyle name="_CNC Time Frame 7" xfId="23849"/>
    <cellStyle name="_CNC Time Frame 8" xfId="23850"/>
    <cellStyle name="_CNC Time Frame 9" xfId="23851"/>
    <cellStyle name="_CNC增加至13台的相關評估-2011 1 4" xfId="23861"/>
    <cellStyle name="_CNC增加至13台的相關評估-2011 1 4 2" xfId="23862"/>
    <cellStyle name="_CNC增加至13台的相關評估-2011 1 4 3" xfId="23863"/>
    <cellStyle name="_CNC增加至13台的相關評估-2011 1 4 4" xfId="23864"/>
    <cellStyle name="_CNC增加至13台的相關評估-2011 1 4 5" xfId="23865"/>
    <cellStyle name="_CNC增加至13台的相關評估-2011 1 4 6" xfId="23866"/>
    <cellStyle name="_CNC增加至13台的相關評估-2011 1 4 7" xfId="23867"/>
    <cellStyle name="_CNC增加至13台的相關評估-2011 1 4 8" xfId="23868"/>
    <cellStyle name="_CNC增加至13台的相關評估-2011 1 4 9" xfId="23869"/>
    <cellStyle name="_CNC教育訓練明細表 0921" xfId="23852"/>
    <cellStyle name="_CNC教育訓練明細表 0921 2" xfId="23853"/>
    <cellStyle name="_CNC教育訓練明細表 0921 3" xfId="23854"/>
    <cellStyle name="_CNC教育訓練明細表 0921 4" xfId="23855"/>
    <cellStyle name="_CNC教育訓練明細表 0921 5" xfId="23856"/>
    <cellStyle name="_CNC教育訓練明細表 0921 6" xfId="23857"/>
    <cellStyle name="_CNC教育訓練明細表 0921 7" xfId="23858"/>
    <cellStyle name="_CNC教育訓練明細表 0921 8" xfId="23859"/>
    <cellStyle name="_CNC教育訓練明細表 0921 9" xfId="23860"/>
    <cellStyle name="_Compal  Dec 04 cycle official Dec175" xfId="23870"/>
    <cellStyle name="_Compal  Dec 04 cycle official Dec175 2" xfId="23871"/>
    <cellStyle name="_Compal  Dec 04 cycle official Dec175 3" xfId="23872"/>
    <cellStyle name="_Compal  Dec 04 cycle official Dec175 4" xfId="23873"/>
    <cellStyle name="_Compal  Dec 04 cycle official Dec175 5" xfId="23874"/>
    <cellStyle name="_Compal  Dec 04 cycle official Dec175 6" xfId="23875"/>
    <cellStyle name="_Compal  Dec 04 cycle official Dec175 7" xfId="23876"/>
    <cellStyle name="_Compal  Dec 04 cycle official Dec175 8" xfId="23877"/>
    <cellStyle name="_Compal  Dec 04 cycle official Dec175 9" xfId="23878"/>
    <cellStyle name="_Compal  Jan 04 cycle official Jan21" xfId="23879"/>
    <cellStyle name="_Compal  Jan 04 cycle official Jan21 2" xfId="23880"/>
    <cellStyle name="_Compal  Jan 04 cycle official Jan21 3" xfId="23881"/>
    <cellStyle name="_Compal  Jan 04 cycle official Jan21 4" xfId="23882"/>
    <cellStyle name="_Compal  Jan 04 cycle official Jan21 5" xfId="23883"/>
    <cellStyle name="_Compal  Jan 04 cycle official Jan21 6" xfId="23884"/>
    <cellStyle name="_Compal  Jan 04 cycle official Jan21 7" xfId="23885"/>
    <cellStyle name="_Compal  Jan 04 cycle official Jan21 8" xfId="23886"/>
    <cellStyle name="_Compal  Jan 04 cycle official Jan21 9" xfId="23887"/>
    <cellStyle name="_Compal  Nov 04 cycle Nov 19" xfId="23888"/>
    <cellStyle name="_Compal  Nov 04 cycle Nov 19 2" xfId="23889"/>
    <cellStyle name="_Compal  Nov 04 cycle Nov 19 3" xfId="23890"/>
    <cellStyle name="_Compal  Nov 04 cycle Nov 19 4" xfId="23891"/>
    <cellStyle name="_Compal  Nov 04 cycle Nov 19 5" xfId="23892"/>
    <cellStyle name="_Compal  Nov 04 cycle Nov 19 6" xfId="23893"/>
    <cellStyle name="_Compal  Nov 04 cycle Nov 19 7" xfId="23894"/>
    <cellStyle name="_Compal  Nov 04 cycle Nov 19 8" xfId="23895"/>
    <cellStyle name="_Compal  Nov 04 cycle Nov 19 9" xfId="23896"/>
    <cellStyle name="_Compal 8 week demand WK46" xfId="23897"/>
    <cellStyle name="_Compal 8 week demand WK46 2" xfId="23898"/>
    <cellStyle name="_Compal 8 week demand WK46 3" xfId="23899"/>
    <cellStyle name="_Compal 8 week demand WK46 4" xfId="23900"/>
    <cellStyle name="_Compal 8 week demand WK46 5" xfId="23901"/>
    <cellStyle name="_Compal 8 week demand WK46 6" xfId="23902"/>
    <cellStyle name="_Compal 8 week demand WK46 7" xfId="23903"/>
    <cellStyle name="_Compal 8 week demand WK46 8" xfId="23904"/>
    <cellStyle name="_Compal 8 week demand WK46 9" xfId="23905"/>
    <cellStyle name="_Compal 8 week demand WK46_Moto forecast history 04" xfId="23906"/>
    <cellStyle name="_Compal 8 week demand WK46_Moto forecast history 04 2" xfId="23907"/>
    <cellStyle name="_Compal 8 week demand WK46_Moto forecast history 04 3" xfId="23908"/>
    <cellStyle name="_Compal 8 week demand WK46_Moto forecast history 04 4" xfId="23909"/>
    <cellStyle name="_Compal 8 week demand WK46_Moto forecast history 04 5" xfId="23910"/>
    <cellStyle name="_Compal 8 week demand WK46_Moto forecast history 04 6" xfId="23911"/>
    <cellStyle name="_Compal 8 week demand WK46_Moto forecast history 04 7" xfId="23912"/>
    <cellStyle name="_Compal 8 week demand WK46_Moto forecast history 04 8" xfId="23913"/>
    <cellStyle name="_Compal 8 week demand WK46_Moto forecast history 04 9" xfId="23914"/>
    <cellStyle name="_Compal 8 week demand WK46_Moto forecast history 04_WK09" xfId="23915"/>
    <cellStyle name="_Compal 8 week demand WK46_Moto forecast history 04_WK09 2" xfId="23916"/>
    <cellStyle name="_Compal 8 week demand WK46_Moto forecast history 04_WK09 3" xfId="23917"/>
    <cellStyle name="_Compal 8 week demand WK46_Moto forecast history 04_WK09 4" xfId="23918"/>
    <cellStyle name="_Compal 8 week demand WK46_Moto forecast history 04_WK09 5" xfId="23919"/>
    <cellStyle name="_Compal 8 week demand WK46_Moto forecast history 04_WK09 6" xfId="23920"/>
    <cellStyle name="_Compal 8 week demand WK46_Moto forecast history 04_WK09 7" xfId="23921"/>
    <cellStyle name="_Compal 8 week demand WK46_Moto forecast history 04_WK09 8" xfId="23922"/>
    <cellStyle name="_Compal 8 week demand WK46_Moto forecast history 04_WK09 9" xfId="23923"/>
    <cellStyle name="_Compal 8 week demand WK46_Moto forecast history 05" xfId="23924"/>
    <cellStyle name="_Compal 8 week demand WK46_Moto forecast history 05 2" xfId="23925"/>
    <cellStyle name="_Compal 8 week demand WK46_Moto forecast history 05 3" xfId="23926"/>
    <cellStyle name="_Compal 8 week demand WK46_Moto forecast history 05 4" xfId="23927"/>
    <cellStyle name="_Compal 8 week demand WK46_Moto forecast history 05 5" xfId="23928"/>
    <cellStyle name="_Compal 8 week demand WK46_Moto forecast history 05 6" xfId="23929"/>
    <cellStyle name="_Compal 8 week demand WK46_Moto forecast history 05 7" xfId="23930"/>
    <cellStyle name="_Compal 8 week demand WK46_Moto forecast history 05 8" xfId="23931"/>
    <cellStyle name="_Compal 8 week demand WK46_Moto forecast history 05 9" xfId="23932"/>
    <cellStyle name="_Compal 8 week demand WK46_Moto forecast history 05_WK09" xfId="23933"/>
    <cellStyle name="_Compal 8 week demand WK46_Moto forecast history 05_WK09 2" xfId="23934"/>
    <cellStyle name="_Compal 8 week demand WK46_Moto forecast history 05_WK09 3" xfId="23935"/>
    <cellStyle name="_Compal 8 week demand WK46_Moto forecast history 05_WK09 4" xfId="23936"/>
    <cellStyle name="_Compal 8 week demand WK46_Moto forecast history 05_WK09 5" xfId="23937"/>
    <cellStyle name="_Compal 8 week demand WK46_Moto forecast history 05_WK09 6" xfId="23938"/>
    <cellStyle name="_Compal 8 week demand WK46_Moto forecast history 05_WK09 7" xfId="23939"/>
    <cellStyle name="_Compal 8 week demand WK46_Moto forecast history 05_WK09 8" xfId="23940"/>
    <cellStyle name="_Compal 8 week demand WK46_Moto forecast history 05_WK09 9" xfId="23941"/>
    <cellStyle name="_Compal 8 week demand WK46_WK09" xfId="23942"/>
    <cellStyle name="_Compal 8 week demand WK46_WK09 2" xfId="23943"/>
    <cellStyle name="_Compal 8 week demand WK46_WK09 3" xfId="23944"/>
    <cellStyle name="_Compal 8 week demand WK46_WK09 4" xfId="23945"/>
    <cellStyle name="_Compal 8 week demand WK46_WK09 5" xfId="23946"/>
    <cellStyle name="_Compal 8 week demand WK46_WK09 6" xfId="23947"/>
    <cellStyle name="_Compal 8 week demand WK46_WK09 7" xfId="23948"/>
    <cellStyle name="_Compal 8 week demand WK46_WK09 8" xfId="23949"/>
    <cellStyle name="_Compal 8 week demand WK46_WK09 9" xfId="23950"/>
    <cellStyle name="_Compal 8 week demand WK461" xfId="23951"/>
    <cellStyle name="_Compal 8 week demand WK461 2" xfId="23952"/>
    <cellStyle name="_Compal 8 week demand WK461 3" xfId="23953"/>
    <cellStyle name="_Compal 8 week demand WK461 4" xfId="23954"/>
    <cellStyle name="_Compal 8 week demand WK461 5" xfId="23955"/>
    <cellStyle name="_Compal 8 week demand WK461 6" xfId="23956"/>
    <cellStyle name="_Compal 8 week demand WK461 7" xfId="23957"/>
    <cellStyle name="_Compal 8 week demand WK461 8" xfId="23958"/>
    <cellStyle name="_Compal 8 week demand WK461 9" xfId="23959"/>
    <cellStyle name="_Compal 8 week demand WK461_Moto forecast history 04" xfId="23960"/>
    <cellStyle name="_Compal 8 week demand WK461_Moto forecast history 04 2" xfId="23961"/>
    <cellStyle name="_Compal 8 week demand WK461_Moto forecast history 04 3" xfId="23962"/>
    <cellStyle name="_Compal 8 week demand WK461_Moto forecast history 04 4" xfId="23963"/>
    <cellStyle name="_Compal 8 week demand WK461_Moto forecast history 04 5" xfId="23964"/>
    <cellStyle name="_Compal 8 week demand WK461_Moto forecast history 04 6" xfId="23965"/>
    <cellStyle name="_Compal 8 week demand WK461_Moto forecast history 04 7" xfId="23966"/>
    <cellStyle name="_Compal 8 week demand WK461_Moto forecast history 04 8" xfId="23967"/>
    <cellStyle name="_Compal 8 week demand WK461_Moto forecast history 04 9" xfId="23968"/>
    <cellStyle name="_Compal 8 week demand WK461_Moto forecast history 04_WK09" xfId="23969"/>
    <cellStyle name="_Compal 8 week demand WK461_Moto forecast history 04_WK09 2" xfId="23970"/>
    <cellStyle name="_Compal 8 week demand WK461_Moto forecast history 04_WK09 3" xfId="23971"/>
    <cellStyle name="_Compal 8 week demand WK461_Moto forecast history 04_WK09 4" xfId="23972"/>
    <cellStyle name="_Compal 8 week demand WK461_Moto forecast history 04_WK09 5" xfId="23973"/>
    <cellStyle name="_Compal 8 week demand WK461_Moto forecast history 04_WK09 6" xfId="23974"/>
    <cellStyle name="_Compal 8 week demand WK461_Moto forecast history 04_WK09 7" xfId="23975"/>
    <cellStyle name="_Compal 8 week demand WK461_Moto forecast history 04_WK09 8" xfId="23976"/>
    <cellStyle name="_Compal 8 week demand WK461_Moto forecast history 04_WK09 9" xfId="23977"/>
    <cellStyle name="_Compal 8 week demand WK461_Moto forecast history 05" xfId="23978"/>
    <cellStyle name="_Compal 8 week demand WK461_Moto forecast history 05 2" xfId="23979"/>
    <cellStyle name="_Compal 8 week demand WK461_Moto forecast history 05 3" xfId="23980"/>
    <cellStyle name="_Compal 8 week demand WK461_Moto forecast history 05 4" xfId="23981"/>
    <cellStyle name="_Compal 8 week demand WK461_Moto forecast history 05 5" xfId="23982"/>
    <cellStyle name="_Compal 8 week demand WK461_Moto forecast history 05 6" xfId="23983"/>
    <cellStyle name="_Compal 8 week demand WK461_Moto forecast history 05 7" xfId="23984"/>
    <cellStyle name="_Compal 8 week demand WK461_Moto forecast history 05 8" xfId="23985"/>
    <cellStyle name="_Compal 8 week demand WK461_Moto forecast history 05 9" xfId="23986"/>
    <cellStyle name="_Compal 8 week demand WK461_Moto forecast history 05_WK09" xfId="23987"/>
    <cellStyle name="_Compal 8 week demand WK461_Moto forecast history 05_WK09 2" xfId="23988"/>
    <cellStyle name="_Compal 8 week demand WK461_Moto forecast history 05_WK09 3" xfId="23989"/>
    <cellStyle name="_Compal 8 week demand WK461_Moto forecast history 05_WK09 4" xfId="23990"/>
    <cellStyle name="_Compal 8 week demand WK461_Moto forecast history 05_WK09 5" xfId="23991"/>
    <cellStyle name="_Compal 8 week demand WK461_Moto forecast history 05_WK09 6" xfId="23992"/>
    <cellStyle name="_Compal 8 week demand WK461_Moto forecast history 05_WK09 7" xfId="23993"/>
    <cellStyle name="_Compal 8 week demand WK461_Moto forecast history 05_WK09 8" xfId="23994"/>
    <cellStyle name="_Compal 8 week demand WK461_Moto forecast history 05_WK09 9" xfId="23995"/>
    <cellStyle name="_Compal 8 week demand WK461_WK09" xfId="23996"/>
    <cellStyle name="_Compal 8 week demand WK461_WK09 2" xfId="23997"/>
    <cellStyle name="_Compal 8 week demand WK461_WK09 3" xfId="23998"/>
    <cellStyle name="_Compal 8 week demand WK461_WK09 4" xfId="23999"/>
    <cellStyle name="_Compal 8 week demand WK461_WK09 5" xfId="24000"/>
    <cellStyle name="_Compal 8 week demand WK461_WK09 6" xfId="24001"/>
    <cellStyle name="_Compal 8 week demand WK461_WK09 7" xfId="24002"/>
    <cellStyle name="_Compal 8 week demand WK461_WK09 8" xfId="24003"/>
    <cellStyle name="_Compal 8 week demand WK461_WK09 9" xfId="24004"/>
    <cellStyle name="_Compal 8 week demand WK48" xfId="24005"/>
    <cellStyle name="_Compal 8 week demand WK48 2" xfId="24006"/>
    <cellStyle name="_Compal 8 week demand WK48 3" xfId="24007"/>
    <cellStyle name="_Compal 8 week demand WK48 4" xfId="24008"/>
    <cellStyle name="_Compal 8 week demand WK48 5" xfId="24009"/>
    <cellStyle name="_Compal 8 week demand WK48 6" xfId="24010"/>
    <cellStyle name="_Compal 8 week demand WK48 7" xfId="24011"/>
    <cellStyle name="_Compal 8 week demand WK48 8" xfId="24012"/>
    <cellStyle name="_Compal 8 week demand WK48 9" xfId="24013"/>
    <cellStyle name="_Compal 8 week demand WK48_Moto forecast history 04" xfId="24014"/>
    <cellStyle name="_Compal 8 week demand WK48_Moto forecast history 04 2" xfId="24015"/>
    <cellStyle name="_Compal 8 week demand WK48_Moto forecast history 04 3" xfId="24016"/>
    <cellStyle name="_Compal 8 week demand WK48_Moto forecast history 04 4" xfId="24017"/>
    <cellStyle name="_Compal 8 week demand WK48_Moto forecast history 04 5" xfId="24018"/>
    <cellStyle name="_Compal 8 week demand WK48_Moto forecast history 04 6" xfId="24019"/>
    <cellStyle name="_Compal 8 week demand WK48_Moto forecast history 04 7" xfId="24020"/>
    <cellStyle name="_Compal 8 week demand WK48_Moto forecast history 04 8" xfId="24021"/>
    <cellStyle name="_Compal 8 week demand WK48_Moto forecast history 04 9" xfId="24022"/>
    <cellStyle name="_Compal 8 week demand WK48_Moto forecast history 04_WK09" xfId="24023"/>
    <cellStyle name="_Compal 8 week demand WK48_Moto forecast history 04_WK09 2" xfId="24024"/>
    <cellStyle name="_Compal 8 week demand WK48_Moto forecast history 04_WK09 3" xfId="24025"/>
    <cellStyle name="_Compal 8 week demand WK48_Moto forecast history 04_WK09 4" xfId="24026"/>
    <cellStyle name="_Compal 8 week demand WK48_Moto forecast history 04_WK09 5" xfId="24027"/>
    <cellStyle name="_Compal 8 week demand WK48_Moto forecast history 04_WK09 6" xfId="24028"/>
    <cellStyle name="_Compal 8 week demand WK48_Moto forecast history 04_WK09 7" xfId="24029"/>
    <cellStyle name="_Compal 8 week demand WK48_Moto forecast history 04_WK09 8" xfId="24030"/>
    <cellStyle name="_Compal 8 week demand WK48_Moto forecast history 04_WK09 9" xfId="24031"/>
    <cellStyle name="_Compal 8 week demand WK48_Moto forecast history 05" xfId="24032"/>
    <cellStyle name="_Compal 8 week demand WK48_Moto forecast history 05 2" xfId="24033"/>
    <cellStyle name="_Compal 8 week demand WK48_Moto forecast history 05 3" xfId="24034"/>
    <cellStyle name="_Compal 8 week demand WK48_Moto forecast history 05 4" xfId="24035"/>
    <cellStyle name="_Compal 8 week demand WK48_Moto forecast history 05 5" xfId="24036"/>
    <cellStyle name="_Compal 8 week demand WK48_Moto forecast history 05 6" xfId="24037"/>
    <cellStyle name="_Compal 8 week demand WK48_Moto forecast history 05 7" xfId="24038"/>
    <cellStyle name="_Compal 8 week demand WK48_Moto forecast history 05 8" xfId="24039"/>
    <cellStyle name="_Compal 8 week demand WK48_Moto forecast history 05 9" xfId="24040"/>
    <cellStyle name="_Compal 8 week demand WK48_Moto forecast history 05_WK09" xfId="24041"/>
    <cellStyle name="_Compal 8 week demand WK48_Moto forecast history 05_WK09 2" xfId="24042"/>
    <cellStyle name="_Compal 8 week demand WK48_Moto forecast history 05_WK09 3" xfId="24043"/>
    <cellStyle name="_Compal 8 week demand WK48_Moto forecast history 05_WK09 4" xfId="24044"/>
    <cellStyle name="_Compal 8 week demand WK48_Moto forecast history 05_WK09 5" xfId="24045"/>
    <cellStyle name="_Compal 8 week demand WK48_Moto forecast history 05_WK09 6" xfId="24046"/>
    <cellStyle name="_Compal 8 week demand WK48_Moto forecast history 05_WK09 7" xfId="24047"/>
    <cellStyle name="_Compal 8 week demand WK48_Moto forecast history 05_WK09 8" xfId="24048"/>
    <cellStyle name="_Compal 8 week demand WK48_Moto forecast history 05_WK09 9" xfId="24049"/>
    <cellStyle name="_Compal 8 week demand WK48_WK09" xfId="24050"/>
    <cellStyle name="_Compal 8 week demand WK48_WK09 2" xfId="24051"/>
    <cellStyle name="_Compal 8 week demand WK48_WK09 3" xfId="24052"/>
    <cellStyle name="_Compal 8 week demand WK48_WK09 4" xfId="24053"/>
    <cellStyle name="_Compal 8 week demand WK48_WK09 5" xfId="24054"/>
    <cellStyle name="_Compal 8 week demand WK48_WK09 6" xfId="24055"/>
    <cellStyle name="_Compal 8 week demand WK48_WK09 7" xfId="24056"/>
    <cellStyle name="_Compal 8 week demand WK48_WK09 8" xfId="24057"/>
    <cellStyle name="_Compal 8 week demand WK48_WK09 9" xfId="24058"/>
    <cellStyle name="_Compal 8 week demand WK49" xfId="24059"/>
    <cellStyle name="_Compal 8 week demand WK49 2" xfId="24060"/>
    <cellStyle name="_Compal 8 week demand WK49 3" xfId="24061"/>
    <cellStyle name="_Compal 8 week demand WK49 4" xfId="24062"/>
    <cellStyle name="_Compal 8 week demand WK49 5" xfId="24063"/>
    <cellStyle name="_Compal 8 week demand WK49 6" xfId="24064"/>
    <cellStyle name="_Compal 8 week demand WK49 7" xfId="24065"/>
    <cellStyle name="_Compal 8 week demand WK49 8" xfId="24066"/>
    <cellStyle name="_Compal 8 week demand WK49 9" xfId="24067"/>
    <cellStyle name="_Compal 8 week demand WK49_Moto forecast history 04" xfId="24068"/>
    <cellStyle name="_Compal 8 week demand WK49_Moto forecast history 04 2" xfId="24069"/>
    <cellStyle name="_Compal 8 week demand WK49_Moto forecast history 04 3" xfId="24070"/>
    <cellStyle name="_Compal 8 week demand WK49_Moto forecast history 04 4" xfId="24071"/>
    <cellStyle name="_Compal 8 week demand WK49_Moto forecast history 04 5" xfId="24072"/>
    <cellStyle name="_Compal 8 week demand WK49_Moto forecast history 04 6" xfId="24073"/>
    <cellStyle name="_Compal 8 week demand WK49_Moto forecast history 04 7" xfId="24074"/>
    <cellStyle name="_Compal 8 week demand WK49_Moto forecast history 04 8" xfId="24075"/>
    <cellStyle name="_Compal 8 week demand WK49_Moto forecast history 04 9" xfId="24076"/>
    <cellStyle name="_Compal 8 week demand WK49_Moto forecast history 04_WK09" xfId="24077"/>
    <cellStyle name="_Compal 8 week demand WK49_Moto forecast history 04_WK09 2" xfId="24078"/>
    <cellStyle name="_Compal 8 week demand WK49_Moto forecast history 04_WK09 3" xfId="24079"/>
    <cellStyle name="_Compal 8 week demand WK49_Moto forecast history 04_WK09 4" xfId="24080"/>
    <cellStyle name="_Compal 8 week demand WK49_Moto forecast history 04_WK09 5" xfId="24081"/>
    <cellStyle name="_Compal 8 week demand WK49_Moto forecast history 04_WK09 6" xfId="24082"/>
    <cellStyle name="_Compal 8 week demand WK49_Moto forecast history 04_WK09 7" xfId="24083"/>
    <cellStyle name="_Compal 8 week demand WK49_Moto forecast history 04_WK09 8" xfId="24084"/>
    <cellStyle name="_Compal 8 week demand WK49_Moto forecast history 04_WK09 9" xfId="24085"/>
    <cellStyle name="_Compal 8 week demand WK49_Moto forecast history 05" xfId="24086"/>
    <cellStyle name="_Compal 8 week demand WK49_Moto forecast history 05 2" xfId="24087"/>
    <cellStyle name="_Compal 8 week demand WK49_Moto forecast history 05 3" xfId="24088"/>
    <cellStyle name="_Compal 8 week demand WK49_Moto forecast history 05 4" xfId="24089"/>
    <cellStyle name="_Compal 8 week demand WK49_Moto forecast history 05 5" xfId="24090"/>
    <cellStyle name="_Compal 8 week demand WK49_Moto forecast history 05 6" xfId="24091"/>
    <cellStyle name="_Compal 8 week demand WK49_Moto forecast history 05 7" xfId="24092"/>
    <cellStyle name="_Compal 8 week demand WK49_Moto forecast history 05 8" xfId="24093"/>
    <cellStyle name="_Compal 8 week demand WK49_Moto forecast history 05 9" xfId="24094"/>
    <cellStyle name="_Compal 8 week demand WK49_Moto forecast history 05_WK09" xfId="24095"/>
    <cellStyle name="_Compal 8 week demand WK49_Moto forecast history 05_WK09 2" xfId="24096"/>
    <cellStyle name="_Compal 8 week demand WK49_Moto forecast history 05_WK09 3" xfId="24097"/>
    <cellStyle name="_Compal 8 week demand WK49_Moto forecast history 05_WK09 4" xfId="24098"/>
    <cellStyle name="_Compal 8 week demand WK49_Moto forecast history 05_WK09 5" xfId="24099"/>
    <cellStyle name="_Compal 8 week demand WK49_Moto forecast history 05_WK09 6" xfId="24100"/>
    <cellStyle name="_Compal 8 week demand WK49_Moto forecast history 05_WK09 7" xfId="24101"/>
    <cellStyle name="_Compal 8 week demand WK49_Moto forecast history 05_WK09 8" xfId="24102"/>
    <cellStyle name="_Compal 8 week demand WK49_Moto forecast history 05_WK09 9" xfId="24103"/>
    <cellStyle name="_Compal 8 week demand WK49_WK09" xfId="24104"/>
    <cellStyle name="_Compal 8 week demand WK49_WK09 2" xfId="24105"/>
    <cellStyle name="_Compal 8 week demand WK49_WK09 3" xfId="24106"/>
    <cellStyle name="_Compal 8 week demand WK49_WK09 4" xfId="24107"/>
    <cellStyle name="_Compal 8 week demand WK49_WK09 5" xfId="24108"/>
    <cellStyle name="_Compal 8 week demand WK49_WK09 6" xfId="24109"/>
    <cellStyle name="_Compal 8 week demand WK49_WK09 7" xfId="24110"/>
    <cellStyle name="_Compal 8 week demand WK49_WK09 8" xfId="24111"/>
    <cellStyle name="_Compal 8 week demand WK49_WK09 9" xfId="24112"/>
    <cellStyle name="_Compal 8 week demand WK501" xfId="24113"/>
    <cellStyle name="_Compal 8 week demand WK501 2" xfId="24114"/>
    <cellStyle name="_Compal 8 week demand WK501 3" xfId="24115"/>
    <cellStyle name="_Compal 8 week demand WK501 4" xfId="24116"/>
    <cellStyle name="_Compal 8 week demand WK501 5" xfId="24117"/>
    <cellStyle name="_Compal 8 week demand WK501 6" xfId="24118"/>
    <cellStyle name="_Compal 8 week demand WK501 7" xfId="24119"/>
    <cellStyle name="_Compal 8 week demand WK501 8" xfId="24120"/>
    <cellStyle name="_Compal 8 week demand WK501 9" xfId="24121"/>
    <cellStyle name="_Compal 8 week demand WK501_Moto forecast history 04" xfId="24122"/>
    <cellStyle name="_Compal 8 week demand WK501_Moto forecast history 04 2" xfId="24123"/>
    <cellStyle name="_Compal 8 week demand WK501_Moto forecast history 04 3" xfId="24124"/>
    <cellStyle name="_Compal 8 week demand WK501_Moto forecast history 04 4" xfId="24125"/>
    <cellStyle name="_Compal 8 week demand WK501_Moto forecast history 04 5" xfId="24126"/>
    <cellStyle name="_Compal 8 week demand WK501_Moto forecast history 04 6" xfId="24127"/>
    <cellStyle name="_Compal 8 week demand WK501_Moto forecast history 04 7" xfId="24128"/>
    <cellStyle name="_Compal 8 week demand WK501_Moto forecast history 04 8" xfId="24129"/>
    <cellStyle name="_Compal 8 week demand WK501_Moto forecast history 04 9" xfId="24130"/>
    <cellStyle name="_Compal 8 week demand WK501_Moto forecast history 04_WK09" xfId="24131"/>
    <cellStyle name="_Compal 8 week demand WK501_Moto forecast history 04_WK09 2" xfId="24132"/>
    <cellStyle name="_Compal 8 week demand WK501_Moto forecast history 04_WK09 3" xfId="24133"/>
    <cellStyle name="_Compal 8 week demand WK501_Moto forecast history 04_WK09 4" xfId="24134"/>
    <cellStyle name="_Compal 8 week demand WK501_Moto forecast history 04_WK09 5" xfId="24135"/>
    <cellStyle name="_Compal 8 week demand WK501_Moto forecast history 04_WK09 6" xfId="24136"/>
    <cellStyle name="_Compal 8 week demand WK501_Moto forecast history 04_WK09 7" xfId="24137"/>
    <cellStyle name="_Compal 8 week demand WK501_Moto forecast history 04_WK09 8" xfId="24138"/>
    <cellStyle name="_Compal 8 week demand WK501_Moto forecast history 04_WK09 9" xfId="24139"/>
    <cellStyle name="_Compal 8 week demand WK501_Moto forecast history 05" xfId="24140"/>
    <cellStyle name="_Compal 8 week demand WK501_Moto forecast history 05 2" xfId="24141"/>
    <cellStyle name="_Compal 8 week demand WK501_Moto forecast history 05 3" xfId="24142"/>
    <cellStyle name="_Compal 8 week demand WK501_Moto forecast history 05 4" xfId="24143"/>
    <cellStyle name="_Compal 8 week demand WK501_Moto forecast history 05 5" xfId="24144"/>
    <cellStyle name="_Compal 8 week demand WK501_Moto forecast history 05 6" xfId="24145"/>
    <cellStyle name="_Compal 8 week demand WK501_Moto forecast history 05 7" xfId="24146"/>
    <cellStyle name="_Compal 8 week demand WK501_Moto forecast history 05 8" xfId="24147"/>
    <cellStyle name="_Compal 8 week demand WK501_Moto forecast history 05 9" xfId="24148"/>
    <cellStyle name="_Compal 8 week demand WK501_Moto forecast history 05_WK09" xfId="24149"/>
    <cellStyle name="_Compal 8 week demand WK501_Moto forecast history 05_WK09 2" xfId="24150"/>
    <cellStyle name="_Compal 8 week demand WK501_Moto forecast history 05_WK09 3" xfId="24151"/>
    <cellStyle name="_Compal 8 week demand WK501_Moto forecast history 05_WK09 4" xfId="24152"/>
    <cellStyle name="_Compal 8 week demand WK501_Moto forecast history 05_WK09 5" xfId="24153"/>
    <cellStyle name="_Compal 8 week demand WK501_Moto forecast history 05_WK09 6" xfId="24154"/>
    <cellStyle name="_Compal 8 week demand WK501_Moto forecast history 05_WK09 7" xfId="24155"/>
    <cellStyle name="_Compal 8 week demand WK501_Moto forecast history 05_WK09 8" xfId="24156"/>
    <cellStyle name="_Compal 8 week demand WK501_Moto forecast history 05_WK09 9" xfId="24157"/>
    <cellStyle name="_Compal 8 week demand WK501_WK09" xfId="24158"/>
    <cellStyle name="_Compal 8 week demand WK501_WK09 2" xfId="24159"/>
    <cellStyle name="_Compal 8 week demand WK501_WK09 3" xfId="24160"/>
    <cellStyle name="_Compal 8 week demand WK501_WK09 4" xfId="24161"/>
    <cellStyle name="_Compal 8 week demand WK501_WK09 5" xfId="24162"/>
    <cellStyle name="_Compal 8 week demand WK501_WK09 6" xfId="24163"/>
    <cellStyle name="_Compal 8 week demand WK501_WK09 7" xfId="24164"/>
    <cellStyle name="_Compal 8 week demand WK501_WK09 8" xfId="24165"/>
    <cellStyle name="_Compal 8 week demand WK501_WK09 9" xfId="24166"/>
    <cellStyle name="_Compal 8 week supply WK52 CCI Jerry" xfId="24167"/>
    <cellStyle name="_Compal 8 week supply WK52 CCI Jerry 2" xfId="24168"/>
    <cellStyle name="_Compal 8 week supply WK52 CCI Jerry 3" xfId="24169"/>
    <cellStyle name="_Compal 8 week supply WK52 CCI Jerry 4" xfId="24170"/>
    <cellStyle name="_Compal 8 week supply WK52 CCI Jerry 5" xfId="24171"/>
    <cellStyle name="_Compal 8 week supply WK52 CCI Jerry 6" xfId="24172"/>
    <cellStyle name="_Compal 8 week supply WK52 CCI Jerry 7" xfId="24173"/>
    <cellStyle name="_Compal 8 week supply WK52 CCI Jerry 8" xfId="24174"/>
    <cellStyle name="_Compal 8 week supply WK52 CCI Jerry 9" xfId="24175"/>
    <cellStyle name="_Compal 8 week supply WK52 CCI Jerry_WK09" xfId="24176"/>
    <cellStyle name="_Compal 8 week supply WK52 CCI Jerry_WK09 2" xfId="24177"/>
    <cellStyle name="_Compal 8 week supply WK52 CCI Jerry_WK09 3" xfId="24178"/>
    <cellStyle name="_Compal 8 week supply WK52 CCI Jerry_WK09 4" xfId="24179"/>
    <cellStyle name="_Compal 8 week supply WK52 CCI Jerry_WK09 5" xfId="24180"/>
    <cellStyle name="_Compal 8 week supply WK52 CCI Jerry_WK09 6" xfId="24181"/>
    <cellStyle name="_Compal 8 week supply WK52 CCI Jerry_WK09 7" xfId="24182"/>
    <cellStyle name="_Compal 8 week supply WK52 CCI Jerry_WK09 8" xfId="24183"/>
    <cellStyle name="_Compal 8 week supply WK52 CCI Jerry_WK09 9" xfId="24184"/>
    <cellStyle name="_Compal 8 wks supply plan wk03" xfId="24185"/>
    <cellStyle name="_Compal 8 wks supply plan wk03 2" xfId="24186"/>
    <cellStyle name="_Compal 8 wks supply plan wk03 3" xfId="24187"/>
    <cellStyle name="_Compal 8 wks supply plan wk03 4" xfId="24188"/>
    <cellStyle name="_Compal 8 wks supply plan wk03 5" xfId="24189"/>
    <cellStyle name="_Compal 8 wks supply plan wk03 6" xfId="24190"/>
    <cellStyle name="_Compal 8 wks supply plan wk03 7" xfId="24191"/>
    <cellStyle name="_Compal 8 wks supply plan wk03 8" xfId="24192"/>
    <cellStyle name="_Compal 8 wks supply plan wk03 9" xfId="24193"/>
    <cellStyle name="_Compal 8 wks supply plan wk03_WK09" xfId="24194"/>
    <cellStyle name="_Compal 8 wks supply plan wk03_WK09 2" xfId="24195"/>
    <cellStyle name="_Compal 8 wks supply plan wk03_WK09 3" xfId="24196"/>
    <cellStyle name="_Compal 8 wks supply plan wk03_WK09 4" xfId="24197"/>
    <cellStyle name="_Compal 8 wks supply plan wk03_WK09 5" xfId="24198"/>
    <cellStyle name="_Compal 8 wks supply plan wk03_WK09 6" xfId="24199"/>
    <cellStyle name="_Compal 8 wks supply plan wk03_WK09 7" xfId="24200"/>
    <cellStyle name="_Compal 8 wks supply plan wk03_WK09 8" xfId="24201"/>
    <cellStyle name="_Compal 8 wks supply plan wk03_WK09 9" xfId="24202"/>
    <cellStyle name="_Compal Comm 8 wks Rolling Nov 221" xfId="24203"/>
    <cellStyle name="_Compal Comm 8 wks Rolling Nov 221 2" xfId="24204"/>
    <cellStyle name="_Compal Comm 8 wks Rolling Nov 221 3" xfId="24205"/>
    <cellStyle name="_Compal Comm 8 wks Rolling Nov 221 4" xfId="24206"/>
    <cellStyle name="_Compal Comm 8 wks Rolling Nov 221 5" xfId="24207"/>
    <cellStyle name="_Compal Comm 8 wks Rolling Nov 221 6" xfId="24208"/>
    <cellStyle name="_Compal Comm 8 wks Rolling Nov 221 7" xfId="24209"/>
    <cellStyle name="_Compal Comm 8 wks Rolling Nov 221 8" xfId="24210"/>
    <cellStyle name="_Compal Comm 8 wks Rolling Nov 221 9" xfId="24211"/>
    <cellStyle name="_Compal Comm 8 wks Rolling Nov 251" xfId="24212"/>
    <cellStyle name="_Compal Comm 8 wks Rolling Nov 251 2" xfId="24213"/>
    <cellStyle name="_Compal Comm 8 wks Rolling Nov 251 3" xfId="24214"/>
    <cellStyle name="_Compal Comm 8 wks Rolling Nov 251 4" xfId="24215"/>
    <cellStyle name="_Compal Comm 8 wks Rolling Nov 251 5" xfId="24216"/>
    <cellStyle name="_Compal Comm 8 wks Rolling Nov 251 6" xfId="24217"/>
    <cellStyle name="_Compal Comm 8 wks Rolling Nov 251 7" xfId="24218"/>
    <cellStyle name="_Compal Comm 8 wks Rolling Nov 251 8" xfId="24219"/>
    <cellStyle name="_Compal Comm 8 wks Rolling Nov 251 9" xfId="24220"/>
    <cellStyle name="_Compal Comm 8 wks Rolling WK47 Nov 25 V2" xfId="24221"/>
    <cellStyle name="_Compal Comm 8 wks Rolling WK47 Nov 25 V2 2" xfId="24222"/>
    <cellStyle name="_Compal Comm 8 wks Rolling WK47 Nov 25 V2 3" xfId="24223"/>
    <cellStyle name="_Compal Comm 8 wks Rolling WK47 Nov 25 V2 4" xfId="24224"/>
    <cellStyle name="_Compal Comm 8 wks Rolling WK47 Nov 25 V2 5" xfId="24225"/>
    <cellStyle name="_Compal Comm 8 wks Rolling WK47 Nov 25 V2 6" xfId="24226"/>
    <cellStyle name="_Compal Comm 8 wks Rolling WK47 Nov 25 V2 7" xfId="24227"/>
    <cellStyle name="_Compal Comm 8 wks Rolling WK47 Nov 25 V2 8" xfId="24228"/>
    <cellStyle name="_Compal Comm 8 wks Rolling WK47 Nov 25 V2 9" xfId="24229"/>
    <cellStyle name="_Compal Comm 8 wks Rolling WK47 Nov 26 V3" xfId="24230"/>
    <cellStyle name="_Compal Comm 8 wks Rolling WK47 Nov 26 V3 2" xfId="24231"/>
    <cellStyle name="_Compal Comm 8 wks Rolling WK47 Nov 26 V3 3" xfId="24232"/>
    <cellStyle name="_Compal Comm 8 wks Rolling WK47 Nov 26 V3 4" xfId="24233"/>
    <cellStyle name="_Compal Comm 8 wks Rolling WK47 Nov 26 V3 5" xfId="24234"/>
    <cellStyle name="_Compal Comm 8 wks Rolling WK47 Nov 26 V3 6" xfId="24235"/>
    <cellStyle name="_Compal Comm 8 wks Rolling WK47 Nov 26 V3 7" xfId="24236"/>
    <cellStyle name="_Compal Comm 8 wks Rolling WK47 Nov 26 V3 8" xfId="24237"/>
    <cellStyle name="_Compal Comm 8 wks Rolling WK47 Nov 26 V3 9" xfId="24238"/>
    <cellStyle name="_Compal Comm 8 wks supply WK47" xfId="24239"/>
    <cellStyle name="_Compal Comm 8 wks supply WK47 2" xfId="24240"/>
    <cellStyle name="_Compal Comm 8 wks supply WK47 3" xfId="24241"/>
    <cellStyle name="_Compal Comm 8 wks supply WK47 4" xfId="24242"/>
    <cellStyle name="_Compal Comm 8 wks supply WK47 5" xfId="24243"/>
    <cellStyle name="_Compal Comm 8 wks supply WK47 6" xfId="24244"/>
    <cellStyle name="_Compal Comm 8 wks supply WK47 7" xfId="24245"/>
    <cellStyle name="_Compal Comm 8 wks supply WK47 8" xfId="24246"/>
    <cellStyle name="_Compal Comm 8 wks supply WK47 9" xfId="24247"/>
    <cellStyle name="_Compal Prelim forecast Dec'04 cycle Dec 10" xfId="24248"/>
    <cellStyle name="_Compal Prelim forecast Dec'04 cycle Dec 10 2" xfId="24249"/>
    <cellStyle name="_Compal Prelim forecast Dec'04 cycle Dec 10 3" xfId="24250"/>
    <cellStyle name="_Compal Prelim forecast Dec'04 cycle Dec 10 4" xfId="24251"/>
    <cellStyle name="_Compal Prelim forecast Dec'04 cycle Dec 10 5" xfId="24252"/>
    <cellStyle name="_Compal Prelim forecast Dec'04 cycle Dec 10 6" xfId="24253"/>
    <cellStyle name="_Compal Prelim forecast Dec'04 cycle Dec 10 7" xfId="24254"/>
    <cellStyle name="_Compal Prelim forecast Dec'04 cycle Dec 10 8" xfId="24255"/>
    <cellStyle name="_Compal Prelim forecast Dec'04 cycle Dec 10 9" xfId="24256"/>
    <cellStyle name="_Compal Prelim forecast Dec'04 cycle Dec 10_Moto forecast history 04" xfId="24257"/>
    <cellStyle name="_Compal Prelim forecast Dec'04 cycle Dec 10_Moto forecast history 04 2" xfId="24258"/>
    <cellStyle name="_Compal Prelim forecast Dec'04 cycle Dec 10_Moto forecast history 04 3" xfId="24259"/>
    <cellStyle name="_Compal Prelim forecast Dec'04 cycle Dec 10_Moto forecast history 04 4" xfId="24260"/>
    <cellStyle name="_Compal Prelim forecast Dec'04 cycle Dec 10_Moto forecast history 04 5" xfId="24261"/>
    <cellStyle name="_Compal Prelim forecast Dec'04 cycle Dec 10_Moto forecast history 04 6" xfId="24262"/>
    <cellStyle name="_Compal Prelim forecast Dec'04 cycle Dec 10_Moto forecast history 04 7" xfId="24263"/>
    <cellStyle name="_Compal Prelim forecast Dec'04 cycle Dec 10_Moto forecast history 04 8" xfId="24264"/>
    <cellStyle name="_Compal Prelim forecast Dec'04 cycle Dec 10_Moto forecast history 04 9" xfId="24265"/>
    <cellStyle name="_Compal Prelim forecast Dec'04 cycle Dec 10_Moto forecast history 04_WK09" xfId="24266"/>
    <cellStyle name="_Compal Prelim forecast Dec'04 cycle Dec 10_Moto forecast history 04_WK09 2" xfId="24267"/>
    <cellStyle name="_Compal Prelim forecast Dec'04 cycle Dec 10_Moto forecast history 04_WK09 3" xfId="24268"/>
    <cellStyle name="_Compal Prelim forecast Dec'04 cycle Dec 10_Moto forecast history 04_WK09 4" xfId="24269"/>
    <cellStyle name="_Compal Prelim forecast Dec'04 cycle Dec 10_Moto forecast history 04_WK09 5" xfId="24270"/>
    <cellStyle name="_Compal Prelim forecast Dec'04 cycle Dec 10_Moto forecast history 04_WK09 6" xfId="24271"/>
    <cellStyle name="_Compal Prelim forecast Dec'04 cycle Dec 10_Moto forecast history 04_WK09 7" xfId="24272"/>
    <cellStyle name="_Compal Prelim forecast Dec'04 cycle Dec 10_Moto forecast history 04_WK09 8" xfId="24273"/>
    <cellStyle name="_Compal Prelim forecast Dec'04 cycle Dec 10_Moto forecast history 04_WK09 9" xfId="24274"/>
    <cellStyle name="_Compal Prelim forecast Dec'04 cycle Dec 10_Moto forecast history 05" xfId="24275"/>
    <cellStyle name="_Compal Prelim forecast Dec'04 cycle Dec 10_Moto forecast history 05 2" xfId="24276"/>
    <cellStyle name="_Compal Prelim forecast Dec'04 cycle Dec 10_Moto forecast history 05 3" xfId="24277"/>
    <cellStyle name="_Compal Prelim forecast Dec'04 cycle Dec 10_Moto forecast history 05 4" xfId="24278"/>
    <cellStyle name="_Compal Prelim forecast Dec'04 cycle Dec 10_Moto forecast history 05 5" xfId="24279"/>
    <cellStyle name="_Compal Prelim forecast Dec'04 cycle Dec 10_Moto forecast history 05 6" xfId="24280"/>
    <cellStyle name="_Compal Prelim forecast Dec'04 cycle Dec 10_Moto forecast history 05 7" xfId="24281"/>
    <cellStyle name="_Compal Prelim forecast Dec'04 cycle Dec 10_Moto forecast history 05 8" xfId="24282"/>
    <cellStyle name="_Compal Prelim forecast Dec'04 cycle Dec 10_Moto forecast history 05 9" xfId="24283"/>
    <cellStyle name="_Compal Prelim forecast Dec'04 cycle Dec 10_Moto forecast history 05_WK09" xfId="24284"/>
    <cellStyle name="_Compal Prelim forecast Dec'04 cycle Dec 10_Moto forecast history 05_WK09 2" xfId="24285"/>
    <cellStyle name="_Compal Prelim forecast Dec'04 cycle Dec 10_Moto forecast history 05_WK09 3" xfId="24286"/>
    <cellStyle name="_Compal Prelim forecast Dec'04 cycle Dec 10_Moto forecast history 05_WK09 4" xfId="24287"/>
    <cellStyle name="_Compal Prelim forecast Dec'04 cycle Dec 10_Moto forecast history 05_WK09 5" xfId="24288"/>
    <cellStyle name="_Compal Prelim forecast Dec'04 cycle Dec 10_Moto forecast history 05_WK09 6" xfId="24289"/>
    <cellStyle name="_Compal Prelim forecast Dec'04 cycle Dec 10_Moto forecast history 05_WK09 7" xfId="24290"/>
    <cellStyle name="_Compal Prelim forecast Dec'04 cycle Dec 10_Moto forecast history 05_WK09 8" xfId="24291"/>
    <cellStyle name="_Compal Prelim forecast Dec'04 cycle Dec 10_Moto forecast history 05_WK09 9" xfId="24292"/>
    <cellStyle name="_Compal Prelim forecast Dec'04 cycle Dec 10_WK09" xfId="24293"/>
    <cellStyle name="_Compal Prelim forecast Dec'04 cycle Dec 10_WK09 2" xfId="24294"/>
    <cellStyle name="_Compal Prelim forecast Dec'04 cycle Dec 10_WK09 3" xfId="24295"/>
    <cellStyle name="_Compal Prelim forecast Dec'04 cycle Dec 10_WK09 4" xfId="24296"/>
    <cellStyle name="_Compal Prelim forecast Dec'04 cycle Dec 10_WK09 5" xfId="24297"/>
    <cellStyle name="_Compal Prelim forecast Dec'04 cycle Dec 10_WK09 6" xfId="24298"/>
    <cellStyle name="_Compal Prelim forecast Dec'04 cycle Dec 10_WK09 7" xfId="24299"/>
    <cellStyle name="_Compal Prelim forecast Dec'04 cycle Dec 10_WK09 8" xfId="24300"/>
    <cellStyle name="_Compal Prelim forecast Dec'04 cycle Dec 10_WK09 9" xfId="24301"/>
    <cellStyle name="_Condor Running Schedule_20080109" xfId="24302"/>
    <cellStyle name="_Condor Running Schedule_20080109 2" xfId="24303"/>
    <cellStyle name="_Condor Running Schedule_20080109 3" xfId="24304"/>
    <cellStyle name="_Condor Running Schedule_20080109 4" xfId="24305"/>
    <cellStyle name="_Condor Running Schedule_20080109 5" xfId="24306"/>
    <cellStyle name="_Condor Running Schedule_20080109 6" xfId="24307"/>
    <cellStyle name="_Condor Running Schedule_20080109 7" xfId="24308"/>
    <cellStyle name="_Condor Running Schedule_20080109 8" xfId="24309"/>
    <cellStyle name="_Condor Running Schedule_20080109 9" xfId="24310"/>
    <cellStyle name="_Copy of B2 machine tracker_0308 (2)" xfId="24311"/>
    <cellStyle name="_Copy of B2 machine tracker_0308 (2) 2" xfId="24312"/>
    <cellStyle name="_Copy of B2 machine tracker_0308 (2) 3" xfId="24313"/>
    <cellStyle name="_Copy of B2 machine tracker_0308 (2) 4" xfId="24314"/>
    <cellStyle name="_Copy of B2 machine tracker_0308 (2) 5" xfId="24315"/>
    <cellStyle name="_Copy of B2 machine tracker_0308 (2) 6" xfId="24316"/>
    <cellStyle name="_Copy of B2 machine tracker_0308 (2) 7" xfId="24317"/>
    <cellStyle name="_Copy of B2 machine tracker_0308 (2) 8" xfId="24318"/>
    <cellStyle name="_Copy of B2 machine tracker_0308 (2) 9" xfId="24319"/>
    <cellStyle name="_Copy of Machine schedule1212" xfId="24320"/>
    <cellStyle name="_Copy of Machine schedule1212 2" xfId="24321"/>
    <cellStyle name="_Copy of Machine schedule1212 3" xfId="24322"/>
    <cellStyle name="_Copy of Machine schedule1212 4" xfId="24323"/>
    <cellStyle name="_Copy of Machine schedule1212 5" xfId="24324"/>
    <cellStyle name="_Copy of Machine schedule1212 6" xfId="24325"/>
    <cellStyle name="_Copy of Machine schedule1212 7" xfId="24326"/>
    <cellStyle name="_Copy of Machine schedule1212 8" xfId="24327"/>
    <cellStyle name="_Copy of Machine schedule1212 9" xfId="24328"/>
    <cellStyle name="_Copy of 檢治具需求" xfId="24329"/>
    <cellStyle name="_Copy of 檢治具需求 2" xfId="24330"/>
    <cellStyle name="_Copy of 檢治具需求 3" xfId="24331"/>
    <cellStyle name="_Copy of 檢治具需求 4" xfId="24332"/>
    <cellStyle name="_Copy of 檢治具需求 5" xfId="24333"/>
    <cellStyle name="_Copy of 檢治具需求 6" xfId="24334"/>
    <cellStyle name="_Copy of 檢治具需求 7" xfId="24335"/>
    <cellStyle name="_Copy of 檢治具需求 8" xfId="24336"/>
    <cellStyle name="_Copy of 檢治具需求 9" xfId="24337"/>
    <cellStyle name="_Corolla Liability wk27 3" xfId="24338"/>
    <cellStyle name="_Corolla Liability wk27 3 2" xfId="24339"/>
    <cellStyle name="_Corolla Liability wk27 3 3" xfId="24340"/>
    <cellStyle name="_Corolla Liability wk27 3 4" xfId="24341"/>
    <cellStyle name="_Corolla Liability wk27 3 5" xfId="24342"/>
    <cellStyle name="_Corolla Liability wk27 3 6" xfId="24343"/>
    <cellStyle name="_Corolla Liability wk27 3 7" xfId="24344"/>
    <cellStyle name="_Corolla Liability wk27 3 8" xfId="24345"/>
    <cellStyle name="_Corolla Liability wk27 3 9" xfId="24346"/>
    <cellStyle name="_Corolla Manpower and set up costs HP" xfId="24347"/>
    <cellStyle name="_Corolla Manpower and set up costs HP 2" xfId="24348"/>
    <cellStyle name="_Corolla Manpower and set up costs HP 3" xfId="24349"/>
    <cellStyle name="_Corolla Manpower and set up costs HP 4" xfId="24350"/>
    <cellStyle name="_Corolla Manpower and set up costs HP 5" xfId="24351"/>
    <cellStyle name="_Corolla Manpower and set up costs HP 6" xfId="24352"/>
    <cellStyle name="_Corolla Manpower and set up costs HP 7" xfId="24353"/>
    <cellStyle name="_Corolla Manpower and set up costs HP 8" xfId="24354"/>
    <cellStyle name="_Corolla Manpower and set up costs HP 9" xfId="24355"/>
    <cellStyle name="_Cost breakdown_CGBP assy_20100427_JGP_in(1)" xfId="24356"/>
    <cellStyle name="_D98專案聯絡清單" xfId="24357"/>
    <cellStyle name="_D98專案聯絡清單 2" xfId="24358"/>
    <cellStyle name="_D98專案聯絡清單 3" xfId="24359"/>
    <cellStyle name="_D98專案聯絡清單 4" xfId="24360"/>
    <cellStyle name="_D98專案聯絡清單 5" xfId="24361"/>
    <cellStyle name="_D98專案聯絡清單 6" xfId="24362"/>
    <cellStyle name="_D98專案聯絡清單 7" xfId="24363"/>
    <cellStyle name="_D98專案聯絡清單 8" xfId="24364"/>
    <cellStyle name="_D98專案聯絡清單 9" xfId="24365"/>
    <cellStyle name="_Daily Report_BU-Others" xfId="24366"/>
    <cellStyle name="_Daily Report_BU-Others 2" xfId="24367"/>
    <cellStyle name="_Daily Report_BU-Others 3" xfId="24368"/>
    <cellStyle name="_Daily Report_BU-Others 4" xfId="24369"/>
    <cellStyle name="_Daily Report_BU-Others 5" xfId="24370"/>
    <cellStyle name="_Daily Report_BU-Others 6" xfId="24371"/>
    <cellStyle name="_Daily Report_BU-Others 7" xfId="24372"/>
    <cellStyle name="_Daily Report_BU-Others 8" xfId="24373"/>
    <cellStyle name="_Daily Report_BU-Others 9" xfId="24374"/>
    <cellStyle name="_daily report-20071128 " xfId="24375"/>
    <cellStyle name="_daily report-20071128  2" xfId="24376"/>
    <cellStyle name="_daily report-20071128  3" xfId="24377"/>
    <cellStyle name="_daily report-20071128  4" xfId="24378"/>
    <cellStyle name="_daily report-20071128  5" xfId="24379"/>
    <cellStyle name="_daily report-20071128  6" xfId="24380"/>
    <cellStyle name="_daily report-20071128  7" xfId="24381"/>
    <cellStyle name="_daily report-20071128  8" xfId="24382"/>
    <cellStyle name="_daily report-20071128  9" xfId="24383"/>
    <cellStyle name="_delday9902" xfId="24384"/>
    <cellStyle name="_delday9902 2" xfId="24385"/>
    <cellStyle name="_delday9902 3" xfId="24386"/>
    <cellStyle name="_delday9902 4" xfId="24387"/>
    <cellStyle name="_delday9902 5" xfId="24388"/>
    <cellStyle name="_delday9902 6" xfId="24389"/>
    <cellStyle name="_delday9902 7" xfId="24390"/>
    <cellStyle name="_delday9902 8" xfId="24391"/>
    <cellStyle name="_delday9902 9" xfId="24392"/>
    <cellStyle name="_DT5呆滯物料處理進度報告WK48" xfId="24393"/>
    <cellStyle name="_DT5呆滯物料處理進度報告WK48 2" xfId="24394"/>
    <cellStyle name="_DT5呆滯物料處理進度報告WK48 3" xfId="24395"/>
    <cellStyle name="_DT5呆滯物料處理進度報告WK48 4" xfId="24396"/>
    <cellStyle name="_DT5呆滯物料處理進度報告WK48 5" xfId="24397"/>
    <cellStyle name="_DT5呆滯物料處理進度報告WK48 6" xfId="24398"/>
    <cellStyle name="_DT5呆滯物料處理進度報告WK48 7" xfId="24399"/>
    <cellStyle name="_DT5呆滯物料處理進度報告WK48 8" xfId="24400"/>
    <cellStyle name="_DT5呆滯物料處理進度報告WK48 9" xfId="24401"/>
    <cellStyle name="_DT5呆滯物料處理進度報告WK49" xfId="24402"/>
    <cellStyle name="_DT5呆滯物料處理進度報告WK49 2" xfId="24403"/>
    <cellStyle name="_DT5呆滯物料處理進度報告WK49 3" xfId="24404"/>
    <cellStyle name="_DT5呆滯物料處理進度報告WK49 4" xfId="24405"/>
    <cellStyle name="_DT5呆滯物料處理進度報告WK49 5" xfId="24406"/>
    <cellStyle name="_DT5呆滯物料處理進度報告WK49 6" xfId="24407"/>
    <cellStyle name="_DT5呆滯物料處理進度報告WK49 7" xfId="24408"/>
    <cellStyle name="_DT5呆滯物料處理進度報告WK49 8" xfId="24409"/>
    <cellStyle name="_DT5呆滯物料處理進度報告WK49 9" xfId="24410"/>
    <cellStyle name="_estimate cost for plastic parts 03022005" xfId="24411"/>
    <cellStyle name="_estimate cost for plastic parts 03022005 2" xfId="24412"/>
    <cellStyle name="_estimate cost for plastic parts 03022005 3" xfId="24413"/>
    <cellStyle name="_estimate cost for plastic parts 03022005 4" xfId="24414"/>
    <cellStyle name="_estimate cost for plastic parts 03022005 5" xfId="24415"/>
    <cellStyle name="_estimate cost for plastic parts 03022005 6" xfId="24416"/>
    <cellStyle name="_estimate cost for plastic parts 03022005 7" xfId="24417"/>
    <cellStyle name="_estimate cost for plastic parts 03022005 8" xfId="24418"/>
    <cellStyle name="_estimate cost for plastic parts 03022005 9" xfId="24419"/>
    <cellStyle name="_ET_STYLE_NoName_00_" xfId="24420"/>
    <cellStyle name="_ET_STYLE_NoName_00_ 2" xfId="24421"/>
    <cellStyle name="_ET_STYLE_NoName_00_ 3" xfId="24422"/>
    <cellStyle name="_ET_STYLE_NoName_00_ 4" xfId="24423"/>
    <cellStyle name="_ET_STYLE_NoName_00_ 5" xfId="24424"/>
    <cellStyle name="_ET_STYLE_NoName_00_ 6" xfId="24425"/>
    <cellStyle name="_ET_STYLE_NoName_00_ 7" xfId="24426"/>
    <cellStyle name="_ET_STYLE_NoName_00_ 8" xfId="24427"/>
    <cellStyle name="_ET_STYLE_NoName_00_ 9" xfId="24428"/>
    <cellStyle name="_ET_STYLE_NoName_00__Clean Room 进度表 080324" xfId="24429"/>
    <cellStyle name="_ET_STYLE_NoName_00__Clean Room 进度表 080324 2" xfId="24430"/>
    <cellStyle name="_ET_STYLE_NoName_00__Clean Room 进度表 080324 3" xfId="24431"/>
    <cellStyle name="_ET_STYLE_NoName_00__Clean Room 进度表 080324 4" xfId="24432"/>
    <cellStyle name="_ET_STYLE_NoName_00__Clean Room 进度表 080324 5" xfId="24433"/>
    <cellStyle name="_ET_STYLE_NoName_00__Clean Room 进度表 080324 6" xfId="24434"/>
    <cellStyle name="_ET_STYLE_NoName_00__Clean Room 进度表 080324 7" xfId="24435"/>
    <cellStyle name="_ET_STYLE_NoName_00__Clean Room 进度表 080324 8" xfId="24436"/>
    <cellStyle name="_ET_STYLE_NoName_00__Clean Room 进度表 080324 9" xfId="24437"/>
    <cellStyle name="_Europe.FLS.Build Outlook.02.23" xfId="24438"/>
    <cellStyle name="_Europe.FLS.Build Outlook.02.23 2" xfId="24439"/>
    <cellStyle name="_Europe.FLS.Build Outlook.02.23 3" xfId="24440"/>
    <cellStyle name="_Europe.FLS.Build Outlook.02.23 4" xfId="24441"/>
    <cellStyle name="_Europe.FLS.Build Outlook.02.23 5" xfId="24442"/>
    <cellStyle name="_Europe.FLS.Build Outlook.02.23 6" xfId="24443"/>
    <cellStyle name="_Europe.FLS.Build Outlook.02.23 7" xfId="24444"/>
    <cellStyle name="_Europe.FLS.Build Outlook.02.23 8" xfId="24445"/>
    <cellStyle name="_Europe.FLS.Build Outlook.02.23 9" xfId="24446"/>
    <cellStyle name="_FERRULE 庫存呆滯比較表" xfId="24447"/>
    <cellStyle name="_FERRULE 庫存呆滯比較表 2" xfId="24448"/>
    <cellStyle name="_FERRULE 庫存呆滯比較表 3" xfId="24449"/>
    <cellStyle name="_FERRULE 庫存呆滯比較表 4" xfId="24450"/>
    <cellStyle name="_FERRULE 庫存呆滯比較表 5" xfId="24451"/>
    <cellStyle name="_FERRULE 庫存呆滯比較表 6" xfId="24452"/>
    <cellStyle name="_FERRULE 庫存呆滯比較表 7" xfId="24453"/>
    <cellStyle name="_FERRULE 庫存呆滯比較表 8" xfId="24454"/>
    <cellStyle name="_FERRULE 庫存呆滯比較表 9" xfId="24455"/>
    <cellStyle name="_Flowchart of centerbutton" xfId="24456"/>
    <cellStyle name="_Flowchart of centerbutton 2" xfId="24457"/>
    <cellStyle name="_Flowchart of centerbutton 3" xfId="24458"/>
    <cellStyle name="_Flowchart of centerbutton 4" xfId="24459"/>
    <cellStyle name="_Flowchart of centerbutton 5" xfId="24460"/>
    <cellStyle name="_Flowchart of centerbutton 6" xfId="24461"/>
    <cellStyle name="_Flowchart of centerbutton 7" xfId="24462"/>
    <cellStyle name="_Flowchart of centerbutton 8" xfId="24463"/>
    <cellStyle name="_Flowchart of centerbutton 9" xfId="24464"/>
    <cellStyle name="_Frankfurt_weekly_report_0109" xfId="24465"/>
    <cellStyle name="_Frankfurt_weekly_report_0109 2" xfId="24466"/>
    <cellStyle name="_Frankfurt_weekly_report_0109 3" xfId="24467"/>
    <cellStyle name="_Frankfurt_weekly_report_0109 4" xfId="24468"/>
    <cellStyle name="_Frankfurt_weekly_report_0109 5" xfId="24469"/>
    <cellStyle name="_Frankfurt_weekly_report_0109 6" xfId="24470"/>
    <cellStyle name="_Frankfurt_weekly_report_0109 7" xfId="24471"/>
    <cellStyle name="_Frankfurt_weekly_report_0109 8" xfId="24472"/>
    <cellStyle name="_Frankfurt_weekly_report_0109 9" xfId="24473"/>
    <cellStyle name="_FTA各站應有產出0223-b" xfId="24474"/>
    <cellStyle name="_FTA各站應有產出0223-b 2" xfId="24475"/>
    <cellStyle name="_FTA各站應有產出0223-b 3" xfId="24476"/>
    <cellStyle name="_FTA各站應有產出0223-b 4" xfId="24477"/>
    <cellStyle name="_FTA各站應有產出0223-b 5" xfId="24478"/>
    <cellStyle name="_FTA各站應有產出0223-b 6" xfId="24479"/>
    <cellStyle name="_FTA各站應有產出0223-b 7" xfId="24480"/>
    <cellStyle name="_FTA各站應有產出0223-b 8" xfId="24481"/>
    <cellStyle name="_FTA各站應有產出0223-b 9" xfId="24482"/>
    <cellStyle name="_GAW 刀具採購清單0720" xfId="24483"/>
    <cellStyle name="_GAW 刀具採購清單0720 2" xfId="24484"/>
    <cellStyle name="_GAW 刀具採購清單0720 3" xfId="24485"/>
    <cellStyle name="_GAW 刀具採購清單0720 4" xfId="24486"/>
    <cellStyle name="_GAW 刀具採購清單0720 5" xfId="24487"/>
    <cellStyle name="_GAW 刀具採購清單0720 6" xfId="24488"/>
    <cellStyle name="_GAW 刀具採購清單0720 7" xfId="24489"/>
    <cellStyle name="_GAW 刀具採購清單0720 8" xfId="24490"/>
    <cellStyle name="_GAW 刀具採購清單0720 9" xfId="24491"/>
    <cellStyle name="_GE RFQ Workbook_SHA06-Q120_GBL2006-Q1-0046" xfId="24492"/>
    <cellStyle name="_GE RFQ Workbook_SHA06-Q120_GBL2006-Q1-0046 2" xfId="24493"/>
    <cellStyle name="_GE RFQ Workbook_SHA06-Q120_GBL2006-Q1-0046_APPLE N94 Proto 3 NRE Quotation_20101118" xfId="24494"/>
    <cellStyle name="_GE RFQ Workbook_SHA06-Q120_GBL2006-Q1-0046_APPLE N94 Proto 3 NRE Quotation_20101118 2" xfId="24495"/>
    <cellStyle name="_GE RFQ Workbook_SHA06-Q120_GBL2006-Q1-0046_APPLE N94 Proto 3 NRE Quotation_20101119(v1.0)" xfId="24496"/>
    <cellStyle name="_GE RFQ Workbook_SHA06-Q120_GBL2006-Q1-0046_APPLE N94 Proto 3 NRE Quotation_20101119(v1.0) 2" xfId="24497"/>
    <cellStyle name="_GE RFQ Workbook_SHA06-Q120_GBL2006-Q1-0046_APPLE N94 Proto 3 NRE Quotation_20101123(v2.1)" xfId="24498"/>
    <cellStyle name="_GE RFQ Workbook_SHA06-Q120_GBL2006-Q1-0046_APPLE N94 Proto 3 NRE Quotation_20101123(v2.1) 2" xfId="24499"/>
    <cellStyle name="_GE RFQ Workbook_SHA06-Q120_GBL2006-Q1-0046_APPLE N94 Proto 3 NRE Quotation_20101125(v3.0)" xfId="24500"/>
    <cellStyle name="_GE RFQ Workbook_SHA06-Q120_GBL2006-Q1-0046_APPLE N94 Proto 3 NRE Quotation_20101125(v3.0) 2" xfId="24501"/>
    <cellStyle name="_GE RFQ Workbook_SHA06-Q120_GBL2006-Q1-0046_APPLE N94 Proto 3 NRE Quotation_20101203(v3.1)" xfId="24502"/>
    <cellStyle name="_GE RFQ Workbook_SHA06-Q120_GBL2006-Q1-0046_APPLE N94 Proto 3 NRE Quotation_20101203(v3.1) 2" xfId="24503"/>
    <cellStyle name="_GE RFQ Workbook_SHA06-Q120_GBL2006-Q1-0046_APPLE N94 Proto 3 NRE Quotation_20101203(v3.2)" xfId="24504"/>
    <cellStyle name="_GE RFQ Workbook_SHA06-Q120_GBL2006-Q1-0046_APPLE N94 Proto 3 NRE Quotation_20101203(v3.2) 2" xfId="24505"/>
    <cellStyle name="_GE RFQ Workbook_SHA06-Q120_GBL2006-Q1-0046_RFQ Checklist" xfId="24506"/>
    <cellStyle name="_GE RFQ Workbook_SHA06-Q120_GBL2006-Q1-0046_RFQ Checklist 2" xfId="24507"/>
    <cellStyle name="_GE RFQ Workbook_SHA06-Q120_GBL2006-Q1-0046_RFQ Checklist_APPLE N94 Proto 3 NRE Quotation_20101118" xfId="24508"/>
    <cellStyle name="_GE RFQ Workbook_SHA06-Q120_GBL2006-Q1-0046_RFQ Checklist_APPLE N94 Proto 3 NRE Quotation_20101118 2" xfId="24509"/>
    <cellStyle name="_GE RFQ Workbook_SHA06-Q120_GBL2006-Q1-0046_RFQ Checklist_APPLE N94 Proto 3 NRE Quotation_20101119(v1.0)" xfId="24510"/>
    <cellStyle name="_GE RFQ Workbook_SHA06-Q120_GBL2006-Q1-0046_RFQ Checklist_APPLE N94 Proto 3 NRE Quotation_20101119(v1.0) 2" xfId="24511"/>
    <cellStyle name="_GE RFQ Workbook_SHA06-Q120_GBL2006-Q1-0046_RFQ Checklist_APPLE N94 Proto 3 NRE Quotation_20101123(v2.1)" xfId="24512"/>
    <cellStyle name="_GE RFQ Workbook_SHA06-Q120_GBL2006-Q1-0046_RFQ Checklist_APPLE N94 Proto 3 NRE Quotation_20101123(v2.1) 2" xfId="24513"/>
    <cellStyle name="_GE RFQ Workbook_SHA06-Q120_GBL2006-Q1-0046_RFQ Checklist_APPLE N94 Proto 3 NRE Quotation_20101125(v3.0)" xfId="24514"/>
    <cellStyle name="_GE RFQ Workbook_SHA06-Q120_GBL2006-Q1-0046_RFQ Checklist_APPLE N94 Proto 3 NRE Quotation_20101125(v3.0) 2" xfId="24515"/>
    <cellStyle name="_GE RFQ Workbook_SHA06-Q120_GBL2006-Q1-0046_RFQ Checklist_APPLE N94 Proto 3 NRE Quotation_20101203(v3.1)" xfId="24516"/>
    <cellStyle name="_GE RFQ Workbook_SHA06-Q120_GBL2006-Q1-0046_RFQ Checklist_APPLE N94 Proto 3 NRE Quotation_20101203(v3.1) 2" xfId="24517"/>
    <cellStyle name="_GE RFQ Workbook_SHA06-Q120_GBL2006-Q1-0046_RFQ Checklist_APPLE N94 Proto 3 NRE Quotation_20101203(v3.2)" xfId="24518"/>
    <cellStyle name="_GE RFQ Workbook_SHA06-Q120_GBL2006-Q1-0046_RFQ Checklist_APPLE N94 Proto 3 NRE Quotation_20101203(v3.2) 2" xfId="24519"/>
    <cellStyle name="_GE RFQ Workbook_SHA06-Q120_GBL2006-Q1-0046_RFQ MSG0125 Checklist Rev-14.3" xfId="24520"/>
    <cellStyle name="_GE RFQ Workbook_SHA06-Q120_GBL2006-Q1-0046_RFQ MSG0125 Checklist Rev-14.3 2" xfId="24521"/>
    <cellStyle name="_GE RFQ Workbook_SHA06-Q120_GBL2006-Q1-0046_RFQ MSG0125 Checklist Rev-14.3_APPLE N94 Proto 3 NRE Quotation_20101118" xfId="24522"/>
    <cellStyle name="_GE RFQ Workbook_SHA06-Q120_GBL2006-Q1-0046_RFQ MSG0125 Checklist Rev-14.3_APPLE N94 Proto 3 NRE Quotation_20101118 2" xfId="24523"/>
    <cellStyle name="_GE RFQ Workbook_SHA06-Q120_GBL2006-Q1-0046_RFQ MSG0125 Checklist Rev-14.3_APPLE N94 Proto 3 NRE Quotation_20101119(v1.0)" xfId="24524"/>
    <cellStyle name="_GE RFQ Workbook_SHA06-Q120_GBL2006-Q1-0046_RFQ MSG0125 Checklist Rev-14.3_APPLE N94 Proto 3 NRE Quotation_20101119(v1.0) 2" xfId="24525"/>
    <cellStyle name="_GE RFQ Workbook_SHA06-Q120_GBL2006-Q1-0046_RFQ MSG0125 Checklist Rev-14.3_APPLE N94 Proto 3 NRE Quotation_20101123(v2.1)" xfId="24526"/>
    <cellStyle name="_GE RFQ Workbook_SHA06-Q120_GBL2006-Q1-0046_RFQ MSG0125 Checklist Rev-14.3_APPLE N94 Proto 3 NRE Quotation_20101123(v2.1) 2" xfId="24527"/>
    <cellStyle name="_GE RFQ Workbook_SHA06-Q120_GBL2006-Q1-0046_RFQ MSG0125 Checklist Rev-14.3_APPLE N94 Proto 3 NRE Quotation_20101125(v3.0)" xfId="24528"/>
    <cellStyle name="_GE RFQ Workbook_SHA06-Q120_GBL2006-Q1-0046_RFQ MSG0125 Checklist Rev-14.3_APPLE N94 Proto 3 NRE Quotation_20101125(v3.0) 2" xfId="24529"/>
    <cellStyle name="_GE RFQ Workbook_SHA06-Q120_GBL2006-Q1-0046_RFQ MSG0125 Checklist Rev-14.3_APPLE N94 Proto 3 NRE Quotation_20101203(v3.1)" xfId="24530"/>
    <cellStyle name="_GE RFQ Workbook_SHA06-Q120_GBL2006-Q1-0046_RFQ MSG0125 Checklist Rev-14.3_APPLE N94 Proto 3 NRE Quotation_20101203(v3.1) 2" xfId="24531"/>
    <cellStyle name="_GE RFQ Workbook_SHA06-Q120_GBL2006-Q1-0046_RFQ MSG0125 Checklist Rev-14.3_APPLE N94 Proto 3 NRE Quotation_20101203(v3.2)" xfId="24532"/>
    <cellStyle name="_GE RFQ Workbook_SHA06-Q120_GBL2006-Q1-0046_RFQ MSG0125 Checklist Rev-14.3_APPLE N94 Proto 3 NRE Quotation_20101203(v3.2) 2" xfId="24533"/>
    <cellStyle name="_GPB 小靈通 使用清單" xfId="24534"/>
    <cellStyle name="_GPB 小靈通 使用清單 2" xfId="24535"/>
    <cellStyle name="_GPB 小靈通 使用清單 3" xfId="24536"/>
    <cellStyle name="_GPB 小靈通 使用清單 4" xfId="24537"/>
    <cellStyle name="_GPB 小靈通 使用清單 5" xfId="24538"/>
    <cellStyle name="_GPB 小靈通 使用清單 6" xfId="24539"/>
    <cellStyle name="_GPB 小靈通 使用清單 7" xfId="24540"/>
    <cellStyle name="_GPB 小靈通 使用清單 8" xfId="24541"/>
    <cellStyle name="_GPB 小靈通 使用清單 9" xfId="24542"/>
    <cellStyle name="_GPB和GMB分機號碼表" xfId="24543"/>
    <cellStyle name="_GPB和GMB分機號碼表 2" xfId="24544"/>
    <cellStyle name="_GPB和GMB分機號碼表 3" xfId="24545"/>
    <cellStyle name="_GPB和GMB分機號碼表 4" xfId="24546"/>
    <cellStyle name="_GPB和GMB分機號碼表 5" xfId="24547"/>
    <cellStyle name="_GPB和GMB分機號碼表 6" xfId="24548"/>
    <cellStyle name="_GPB和GMB分機號碼表 7" xfId="24549"/>
    <cellStyle name="_GPB和GMB分機號碼表 8" xfId="24550"/>
    <cellStyle name="_GPB和GMB分機號碼表 9" xfId="24551"/>
    <cellStyle name="_GR10  FLOWCHART 1006" xfId="24552"/>
    <cellStyle name="_GR10  FLOWCHART 1006 2" xfId="24553"/>
    <cellStyle name="_GR10  FLOWCHART 1006 3" xfId="24554"/>
    <cellStyle name="_GR10  FLOWCHART 1006 4" xfId="24555"/>
    <cellStyle name="_GR10  FLOWCHART 1006 5" xfId="24556"/>
    <cellStyle name="_GR10  FLOWCHART 1006 6" xfId="24557"/>
    <cellStyle name="_GR10  FLOWCHART 1006 7" xfId="24558"/>
    <cellStyle name="_GR10  FLOWCHART 1006 8" xfId="24559"/>
    <cellStyle name="_GR10  FLOWCHART 1006 9" xfId="24560"/>
    <cellStyle name="_GR10  FLOWCHART0806(By Man)" xfId="24561"/>
    <cellStyle name="_GR10  FLOWCHART0806(By Man) 2" xfId="24562"/>
    <cellStyle name="_GR10  FLOWCHART0806(By Man) 3" xfId="24563"/>
    <cellStyle name="_GR10  FLOWCHART0806(By Man) 4" xfId="24564"/>
    <cellStyle name="_GR10  FLOWCHART0806(By Man) 5" xfId="24565"/>
    <cellStyle name="_GR10  FLOWCHART0806(By Man) 6" xfId="24566"/>
    <cellStyle name="_GR10  FLOWCHART0806(By Man) 7" xfId="24567"/>
    <cellStyle name="_GR10  FLOWCHART0806(By Man) 8" xfId="24568"/>
    <cellStyle name="_GR10  FLOWCHART0806(By Man) 9" xfId="24569"/>
    <cellStyle name="_GR10 BOM_AX-0419" xfId="24570"/>
    <cellStyle name="_GR10 BOM_AX-0419 2" xfId="24571"/>
    <cellStyle name="_GR10 BOM_AX-0419 3" xfId="24572"/>
    <cellStyle name="_GR10 BOM_AX-0419 4" xfId="24573"/>
    <cellStyle name="_GR10 BOM_AX-0419 5" xfId="24574"/>
    <cellStyle name="_GR10 BOM_AX-0419 6" xfId="24575"/>
    <cellStyle name="_GR10 BOM_AX-0419 7" xfId="24576"/>
    <cellStyle name="_GR10 BOM_AX-0419 8" xfId="24577"/>
    <cellStyle name="_GR10 BOM_AX-0419 9" xfId="24578"/>
    <cellStyle name="_GR10 BOM_BX-0511" xfId="24579"/>
    <cellStyle name="_GR10 BOM_BX-0511 2" xfId="24580"/>
    <cellStyle name="_GR10 BOM_BX-0511 3" xfId="24581"/>
    <cellStyle name="_GR10 BOM_BX-0511 4" xfId="24582"/>
    <cellStyle name="_GR10 BOM_BX-0511 5" xfId="24583"/>
    <cellStyle name="_GR10 BOM_BX-0511 6" xfId="24584"/>
    <cellStyle name="_GR10 BOM_BX-0511 7" xfId="24585"/>
    <cellStyle name="_GR10 BOM_BX-0511 8" xfId="24586"/>
    <cellStyle name="_GR10 BOM_BX-0511 9" xfId="24587"/>
    <cellStyle name="_GR10 I_O trim 表面處理制程開發規劃0603" xfId="24588"/>
    <cellStyle name="_GR10 I_O trim 表面處理制程開發規劃0603 2" xfId="24589"/>
    <cellStyle name="_GR10 I_O trim 表面處理制程開發規劃0603 3" xfId="24590"/>
    <cellStyle name="_GR10 I_O trim 表面處理制程開發規劃0603 4" xfId="24591"/>
    <cellStyle name="_GR10 I_O trim 表面處理制程開發規劃0603 5" xfId="24592"/>
    <cellStyle name="_GR10 I_O trim 表面處理制程開發規劃0603 6" xfId="24593"/>
    <cellStyle name="_GR10 I_O trim 表面處理制程開發規劃0603 7" xfId="24594"/>
    <cellStyle name="_GR10 I_O trim 表面處理制程開發規劃0603 8" xfId="24595"/>
    <cellStyle name="_GR10 I_O trim 表面處理制程開發規劃0603 9" xfId="24596"/>
    <cellStyle name="_GR10 Ramp plan AX版0429" xfId="24597"/>
    <cellStyle name="_GR10 Ramp plan AX版0429 2" xfId="24598"/>
    <cellStyle name="_GR10 Ramp plan AX版0429 3" xfId="24599"/>
    <cellStyle name="_GR10 Ramp plan AX版0429 4" xfId="24600"/>
    <cellStyle name="_GR10 Ramp plan AX版0429 5" xfId="24601"/>
    <cellStyle name="_GR10 Ramp plan AX版0429 6" xfId="24602"/>
    <cellStyle name="_GR10 Ramp plan AX版0429 7" xfId="24603"/>
    <cellStyle name="_GR10 Ramp plan AX版0429 8" xfId="24604"/>
    <cellStyle name="_GR10 Ramp plan AX版0429 9" xfId="24605"/>
    <cellStyle name="_GR10 專  案" xfId="24606"/>
    <cellStyle name="_GR10 專  案 2" xfId="24607"/>
    <cellStyle name="_GR10 專  案 3" xfId="24608"/>
    <cellStyle name="_GR10 專  案 4" xfId="24609"/>
    <cellStyle name="_GR10 專  案 5" xfId="24610"/>
    <cellStyle name="_GR10 專  案 6" xfId="24611"/>
    <cellStyle name="_GR10 專  案 7" xfId="24612"/>
    <cellStyle name="_GR10 專  案 8" xfId="24613"/>
    <cellStyle name="_GR10 專  案 9" xfId="24614"/>
    <cellStyle name="_GR10塑件 Ramp plan-0426" xfId="24633"/>
    <cellStyle name="_GR10塑件 Ramp plan-0426 2" xfId="24634"/>
    <cellStyle name="_GR10塑件 Ramp plan-0426 3" xfId="24635"/>
    <cellStyle name="_GR10塑件 Ramp plan-0426 4" xfId="24636"/>
    <cellStyle name="_GR10塑件 Ramp plan-0426 5" xfId="24637"/>
    <cellStyle name="_GR10塑件 Ramp plan-0426 6" xfId="24638"/>
    <cellStyle name="_GR10塑件 Ramp plan-0426 7" xfId="24639"/>
    <cellStyle name="_GR10塑件 Ramp plan-0426 8" xfId="24640"/>
    <cellStyle name="_GR10塑件 Ramp plan-0426 9" xfId="24641"/>
    <cellStyle name="_GR10沖壓廠各部門展開進度表" xfId="24615"/>
    <cellStyle name="_GR10沖壓廠各部門展開進度表 2" xfId="24616"/>
    <cellStyle name="_GR10沖壓廠各部門展開進度表 3" xfId="24617"/>
    <cellStyle name="_GR10沖壓廠各部門展開進度表 4" xfId="24618"/>
    <cellStyle name="_GR10沖壓廠各部門展開進度表 5" xfId="24619"/>
    <cellStyle name="_GR10沖壓廠各部門展開進度表 6" xfId="24620"/>
    <cellStyle name="_GR10沖壓廠各部門展開進度表 7" xfId="24621"/>
    <cellStyle name="_GR10沖壓廠各部門展開進度表 8" xfId="24622"/>
    <cellStyle name="_GR10沖壓廠各部門展開進度表 9" xfId="24623"/>
    <cellStyle name="_GR10進度" xfId="24624"/>
    <cellStyle name="_GR10進度 2" xfId="24625"/>
    <cellStyle name="_GR10進度 3" xfId="24626"/>
    <cellStyle name="_GR10進度 4" xfId="24627"/>
    <cellStyle name="_GR10進度 5" xfId="24628"/>
    <cellStyle name="_GR10進度 6" xfId="24629"/>
    <cellStyle name="_GR10進度 7" xfId="24630"/>
    <cellStyle name="_GR10進度 8" xfId="24631"/>
    <cellStyle name="_GR10進度 9" xfId="24632"/>
    <cellStyle name="_HZBG 0630 應收賬款連絡單" xfId="24642"/>
    <cellStyle name="_HZBG 0630 應收賬款連絡單 2" xfId="24643"/>
    <cellStyle name="_HZBG 0630 應收賬款連絡單 3" xfId="24644"/>
    <cellStyle name="_HZBG 0630 應收賬款連絡單 4" xfId="24645"/>
    <cellStyle name="_HZBG 0630 應收賬款連絡單 5" xfId="24646"/>
    <cellStyle name="_HZBG 0630 應收賬款連絡單 6" xfId="24647"/>
    <cellStyle name="_HZBG 0630 應收賬款連絡單 7" xfId="24648"/>
    <cellStyle name="_HZBG 0630 應收賬款連絡單 8" xfId="24649"/>
    <cellStyle name="_HZBG 0630 應收賬款連絡單 9" xfId="24650"/>
    <cellStyle name="_HZBG 2月應收賬款連絡單" xfId="24651"/>
    <cellStyle name="_HZBG 2月應收賬款連絡單 2" xfId="24652"/>
    <cellStyle name="_HZBG 2月應收賬款連絡單 3" xfId="24653"/>
    <cellStyle name="_HZBG 2月應收賬款連絡單 4" xfId="24654"/>
    <cellStyle name="_HZBG 2月應收賬款連絡單 5" xfId="24655"/>
    <cellStyle name="_HZBG 2月應收賬款連絡單 6" xfId="24656"/>
    <cellStyle name="_HZBG 2月應收賬款連絡單 7" xfId="24657"/>
    <cellStyle name="_HZBG 2月應收賬款連絡單 8" xfId="24658"/>
    <cellStyle name="_HZBG 2月應收賬款連絡單 9" xfId="24659"/>
    <cellStyle name="_IC traing plan" xfId="24660"/>
    <cellStyle name="_IC traing plan 2" xfId="24661"/>
    <cellStyle name="_IC traing plan 3" xfId="24662"/>
    <cellStyle name="_IC traing plan 4" xfId="24663"/>
    <cellStyle name="_IC traing plan 5" xfId="24664"/>
    <cellStyle name="_IC traing plan 6" xfId="24665"/>
    <cellStyle name="_IC traing plan 7" xfId="24666"/>
    <cellStyle name="_IC traing plan 8" xfId="24667"/>
    <cellStyle name="_IC traing plan 9" xfId="24668"/>
    <cellStyle name="_IE Plan-WK39" xfId="24669"/>
    <cellStyle name="_IE Plan-WK39 2" xfId="24670"/>
    <cellStyle name="_IE Plan-WK39 3" xfId="24671"/>
    <cellStyle name="_IE Plan-WK39 4" xfId="24672"/>
    <cellStyle name="_IE Plan-WK39 5" xfId="24673"/>
    <cellStyle name="_IE Plan-WK39 6" xfId="24674"/>
    <cellStyle name="_IE Plan-WK39 7" xfId="24675"/>
    <cellStyle name="_IE Plan-WK39 8" xfId="24676"/>
    <cellStyle name="_IE Plan-WK39 9" xfId="24677"/>
    <cellStyle name="_IE培訓計畫" xfId="24678"/>
    <cellStyle name="_IE培訓計畫 2" xfId="24679"/>
    <cellStyle name="_IE培訓計畫 3" xfId="24680"/>
    <cellStyle name="_IE培訓計畫 4" xfId="24681"/>
    <cellStyle name="_IE培訓計畫 5" xfId="24682"/>
    <cellStyle name="_IE培訓計畫 6" xfId="24683"/>
    <cellStyle name="_IE培訓計畫 7" xfId="24684"/>
    <cellStyle name="_IE培訓計畫 8" xfId="24685"/>
    <cellStyle name="_IE培訓計畫 9" xfId="24686"/>
    <cellStyle name="_IML 呆滯比較表" xfId="24687"/>
    <cellStyle name="_IML 呆滯比較表 2" xfId="24688"/>
    <cellStyle name="_IML 呆滯比較表 3" xfId="24689"/>
    <cellStyle name="_IML 呆滯比較表 4" xfId="24690"/>
    <cellStyle name="_IML 呆滯比較表 5" xfId="24691"/>
    <cellStyle name="_IML 呆滯比較表 6" xfId="24692"/>
    <cellStyle name="_IML 呆滯比較表 7" xfId="24693"/>
    <cellStyle name="_IML 呆滯比較表 8" xfId="24694"/>
    <cellStyle name="_IML 呆滯比較表 9" xfId="24695"/>
    <cellStyle name="_IML 風險庫存及呆滯表" xfId="24696"/>
    <cellStyle name="_IML 風險庫存及呆滯表 2" xfId="24697"/>
    <cellStyle name="_IML 風險庫存及呆滯表 3" xfId="24698"/>
    <cellStyle name="_IML 風險庫存及呆滯表 4" xfId="24699"/>
    <cellStyle name="_IML 風險庫存及呆滯表 5" xfId="24700"/>
    <cellStyle name="_IML 風險庫存及呆滯表 6" xfId="24701"/>
    <cellStyle name="_IML 風險庫存及呆滯表 7" xfId="24702"/>
    <cellStyle name="_IML 風險庫存及呆滯表 8" xfId="24703"/>
    <cellStyle name="_IML 風險庫存及呆滯表 9" xfId="24704"/>
    <cellStyle name="_IML庫存及應收" xfId="24705"/>
    <cellStyle name="_IML庫存及應收 2" xfId="24706"/>
    <cellStyle name="_IML庫存及應收 3" xfId="24707"/>
    <cellStyle name="_IML庫存及應收 4" xfId="24708"/>
    <cellStyle name="_IML庫存及應收 5" xfId="24709"/>
    <cellStyle name="_IML庫存及應收 6" xfId="24710"/>
    <cellStyle name="_IML庫存及應收 7" xfId="24711"/>
    <cellStyle name="_IML庫存及應收 8" xfId="24712"/>
    <cellStyle name="_IML庫存及應收 9" xfId="24713"/>
    <cellStyle name="_Integration Checklist for  CNC project-2009.10.5" xfId="24714"/>
    <cellStyle name="_Integration Checklist for  CNC project-2009.10.5 2" xfId="24715"/>
    <cellStyle name="_Integration Checklist for  CNC project-2009.10.5 3" xfId="24716"/>
    <cellStyle name="_Integration Checklist for  CNC project-2009.10.5 4" xfId="24717"/>
    <cellStyle name="_Integration Checklist for  CNC project-2009.10.5 5" xfId="24718"/>
    <cellStyle name="_Integration Checklist for  CNC project-2009.10.5 6" xfId="24719"/>
    <cellStyle name="_Integration Checklist for  CNC project-2009.10.5 7" xfId="24720"/>
    <cellStyle name="_Integration Checklist for  CNC project-2009.10.5 8" xfId="24721"/>
    <cellStyle name="_Integration Checklist for  CNC project-2009.10.5 9" xfId="24722"/>
    <cellStyle name="_IPEG各廠區工時明細" xfId="24750"/>
    <cellStyle name="_IPEG各廠區工時明細 2" xfId="24751"/>
    <cellStyle name="_IPEG各廠區工時明細 3" xfId="24752"/>
    <cellStyle name="_IPEG各廠區工時明細 4" xfId="24753"/>
    <cellStyle name="_IPEG各廠區工時明細 5" xfId="24754"/>
    <cellStyle name="_IPEG各廠區工時明細 6" xfId="24755"/>
    <cellStyle name="_IPEG各廠區工時明細 7" xfId="24756"/>
    <cellStyle name="_IPEG各廠區工時明細 8" xfId="24757"/>
    <cellStyle name="_IPEG各廠區工時明細 9" xfId="24758"/>
    <cellStyle name="_iPEG投效益分析050304" xfId="24759"/>
    <cellStyle name="_iPEG投效益分析050304 2" xfId="24760"/>
    <cellStyle name="_iPEG投效益分析050304 3" xfId="24761"/>
    <cellStyle name="_iPEG投效益分析050304 4" xfId="24762"/>
    <cellStyle name="_iPEG投效益分析050304 5" xfId="24763"/>
    <cellStyle name="_iPEG投效益分析050304 6" xfId="24764"/>
    <cellStyle name="_iPEG投效益分析050304 7" xfId="24765"/>
    <cellStyle name="_iPEG投效益分析050304 8" xfId="24766"/>
    <cellStyle name="_iPEG投效益分析050304 9" xfId="24767"/>
    <cellStyle name="_iPEG投資效益分析(新)20050304" xfId="24768"/>
    <cellStyle name="_iPEG投資效益分析(新)20050304 2" xfId="24769"/>
    <cellStyle name="_iPEG投資效益分析(新)20050304 3" xfId="24770"/>
    <cellStyle name="_iPEG投資效益分析(新)20050304 4" xfId="24771"/>
    <cellStyle name="_iPEG投資效益分析(新)20050304 5" xfId="24772"/>
    <cellStyle name="_iPEG投資效益分析(新)20050304 6" xfId="24773"/>
    <cellStyle name="_iPEG投資效益分析(新)20050304 7" xfId="24774"/>
    <cellStyle name="_iPEG投資效益分析(新)20050304 8" xfId="24775"/>
    <cellStyle name="_iPEG投資效益分析(新)20050304 9" xfId="24776"/>
    <cellStyle name="_iPEG產品處2005年新增設備投資規划書(李昌記)" xfId="24723"/>
    <cellStyle name="_iPEG產品處2005年新增設備投資規划書(李昌記) 2" xfId="24724"/>
    <cellStyle name="_iPEG產品處2005年新增設備投資規划書(李昌記) 3" xfId="24725"/>
    <cellStyle name="_iPEG產品處2005年新增設備投資規划書(李昌記) 4" xfId="24726"/>
    <cellStyle name="_iPEG產品處2005年新增設備投資規划書(李昌記) 5" xfId="24727"/>
    <cellStyle name="_iPEG產品處2005年新增設備投資規划書(李昌記) 6" xfId="24728"/>
    <cellStyle name="_iPEG產品處2005年新增設備投資規划書(李昌記) 7" xfId="24729"/>
    <cellStyle name="_iPEG產品處2005年新增設備投資規划書(李昌記) 8" xfId="24730"/>
    <cellStyle name="_iPEG產品處2005年新增設備投資規划書(李昌記) 9" xfId="24731"/>
    <cellStyle name="_iPEG產品處2005年新增設備投資規划書20050306(B版)" xfId="24732"/>
    <cellStyle name="_iPEG產品處2005年新增設備投資規划書20050306(B版) 2" xfId="24733"/>
    <cellStyle name="_iPEG產品處2005年新增設備投資規划書20050306(B版) 3" xfId="24734"/>
    <cellStyle name="_iPEG產品處2005年新增設備投資規划書20050306(B版) 4" xfId="24735"/>
    <cellStyle name="_iPEG產品處2005年新增設備投資規划書20050306(B版) 5" xfId="24736"/>
    <cellStyle name="_iPEG產品處2005年新增設備投資規划書20050306(B版) 6" xfId="24737"/>
    <cellStyle name="_iPEG產品處2005年新增設備投資規划書20050306(B版) 7" xfId="24738"/>
    <cellStyle name="_iPEG產品處2005年新增設備投資規划書20050306(B版) 8" xfId="24739"/>
    <cellStyle name="_iPEG產品處2005年新增設備投資規划書20050306(B版) 9" xfId="24740"/>
    <cellStyle name="_iPEG產品處2005年新增設備投資規划書20050308(A版)" xfId="24741"/>
    <cellStyle name="_iPEG產品處2005年新增設備投資規划書20050308(A版) 2" xfId="24742"/>
    <cellStyle name="_iPEG產品處2005年新增設備投資規划書20050308(A版) 3" xfId="24743"/>
    <cellStyle name="_iPEG產品處2005年新增設備投資規划書20050308(A版) 4" xfId="24744"/>
    <cellStyle name="_iPEG產品處2005年新增設備投資規划書20050308(A版) 5" xfId="24745"/>
    <cellStyle name="_iPEG產品處2005年新增設備投資規划書20050308(A版) 6" xfId="24746"/>
    <cellStyle name="_iPEG產品處2005年新增設備投資規划書20050308(A版) 7" xfId="24747"/>
    <cellStyle name="_iPEG產品處2005年新增設備投資規划書20050308(A版) 8" xfId="24748"/>
    <cellStyle name="_iPEG產品處2005年新增設備投資規划書20050308(A版) 9" xfId="24749"/>
    <cellStyle name="_IPQC7產線規劃方案" xfId="24777"/>
    <cellStyle name="_IPQC7產線規劃方案 2" xfId="24778"/>
    <cellStyle name="_IPQC7產線規劃方案 3" xfId="24779"/>
    <cellStyle name="_IPQC7產線規劃方案 4" xfId="24780"/>
    <cellStyle name="_IPQC7產線規劃方案 5" xfId="24781"/>
    <cellStyle name="_IPQC7產線規劃方案 6" xfId="24782"/>
    <cellStyle name="_IPQC7產線規劃方案 7" xfId="24783"/>
    <cellStyle name="_IPQC7產線規劃方案 8" xfId="24784"/>
    <cellStyle name="_IPQC7產線規劃方案 9" xfId="24785"/>
    <cellStyle name="_Jovin Project List 20060125" xfId="24786"/>
    <cellStyle name="_Jovin Project List 20060125 2" xfId="24787"/>
    <cellStyle name="_Jovin Project List 20060125 3" xfId="24788"/>
    <cellStyle name="_Jovin Project List 20060125 4" xfId="24789"/>
    <cellStyle name="_Jovin Project List 20060125 5" xfId="24790"/>
    <cellStyle name="_Jovin Project List 20060125 6" xfId="24791"/>
    <cellStyle name="_Jovin Project List 20060125 7" xfId="24792"/>
    <cellStyle name="_Jovin Project List 20060125 8" xfId="24793"/>
    <cellStyle name="_Jovin Project List 20060125 9" xfId="24794"/>
    <cellStyle name="_LCD重新計算設備需求050322" xfId="24795"/>
    <cellStyle name="_LCD重新計算設備需求050322 2" xfId="24796"/>
    <cellStyle name="_LCD重新計算設備需求050322 3" xfId="24797"/>
    <cellStyle name="_LCD重新計算設備需求050322 4" xfId="24798"/>
    <cellStyle name="_LCD重新計算設備需求050322 5" xfId="24799"/>
    <cellStyle name="_LCD重新計算設備需求050322 6" xfId="24800"/>
    <cellStyle name="_LCD重新計算設備需求050322 7" xfId="24801"/>
    <cellStyle name="_LCD重新計算設備需求050322 8" xfId="24802"/>
    <cellStyle name="_LCD重新計算設備需求050322 9" xfId="24803"/>
    <cellStyle name="_LCM制程資料" xfId="24804"/>
    <cellStyle name="_LCM制程資料 2" xfId="24805"/>
    <cellStyle name="_LCM制程資料 3" xfId="24806"/>
    <cellStyle name="_LCM制程資料 4" xfId="24807"/>
    <cellStyle name="_LCM制程資料 5" xfId="24808"/>
    <cellStyle name="_LCM制程資料 6" xfId="24809"/>
    <cellStyle name="_LCM制程資料 7" xfId="24810"/>
    <cellStyle name="_LCM制程資料 8" xfId="24811"/>
    <cellStyle name="_LCM制程資料 9" xfId="24812"/>
    <cellStyle name="_LCM綜合規劃" xfId="24813"/>
    <cellStyle name="_LCM綜合規劃 2" xfId="24814"/>
    <cellStyle name="_LCM綜合規劃 3" xfId="24815"/>
    <cellStyle name="_LCM綜合規劃 4" xfId="24816"/>
    <cellStyle name="_LCM綜合規劃 5" xfId="24817"/>
    <cellStyle name="_LCM綜合規劃 6" xfId="24818"/>
    <cellStyle name="_LCM綜合規劃 7" xfId="24819"/>
    <cellStyle name="_LCM綜合規劃 8" xfId="24820"/>
    <cellStyle name="_LCM綜合規劃 9" xfId="24821"/>
    <cellStyle name="_Libra專案進度表0823" xfId="24822"/>
    <cellStyle name="_Libra專案進度表0823 2" xfId="24823"/>
    <cellStyle name="_Libra專案進度表0823 3" xfId="24824"/>
    <cellStyle name="_Libra專案進度表0823 4" xfId="24825"/>
    <cellStyle name="_Libra專案進度表0823 5" xfId="24826"/>
    <cellStyle name="_Libra專案進度表0823 6" xfId="24827"/>
    <cellStyle name="_Libra專案進度表0823 7" xfId="24828"/>
    <cellStyle name="_Libra專案進度表0823 8" xfId="24829"/>
    <cellStyle name="_Libra專案進度表0823 9" xfId="24830"/>
    <cellStyle name="_M16-bom050509" xfId="24831"/>
    <cellStyle name="_M16-bom050509 2" xfId="24832"/>
    <cellStyle name="_M16-bom050509 3" xfId="24833"/>
    <cellStyle name="_M16-bom050509 4" xfId="24834"/>
    <cellStyle name="_M16-bom050509 5" xfId="24835"/>
    <cellStyle name="_M16-bom050509 6" xfId="24836"/>
    <cellStyle name="_M16-bom050509 7" xfId="24837"/>
    <cellStyle name="_M16-bom050509 8" xfId="24838"/>
    <cellStyle name="_M16-bom050509 9" xfId="24839"/>
    <cellStyle name="_M16schedule" xfId="24840"/>
    <cellStyle name="_M16schedule 2" xfId="24841"/>
    <cellStyle name="_M16schedule 3" xfId="24842"/>
    <cellStyle name="_M16schedule 4" xfId="24843"/>
    <cellStyle name="_M16schedule 5" xfId="24844"/>
    <cellStyle name="_M16schedule 6" xfId="24845"/>
    <cellStyle name="_M16schedule 7" xfId="24846"/>
    <cellStyle name="_M16schedule 8" xfId="24847"/>
    <cellStyle name="_M16schedule 9" xfId="24848"/>
    <cellStyle name="_M16制程開發" xfId="24849"/>
    <cellStyle name="_M16制程開發 2" xfId="24850"/>
    <cellStyle name="_M16制程開發 3" xfId="24851"/>
    <cellStyle name="_M16制程開發 4" xfId="24852"/>
    <cellStyle name="_M16制程開發 5" xfId="24853"/>
    <cellStyle name="_M16制程開發 6" xfId="24854"/>
    <cellStyle name="_M16制程開發 7" xfId="24855"/>
    <cellStyle name="_M16制程開發 8" xfId="24856"/>
    <cellStyle name="_M16制程開發 9" xfId="24857"/>
    <cellStyle name="_M16專案組織" xfId="24858"/>
    <cellStyle name="_M16專案組織 2" xfId="24859"/>
    <cellStyle name="_M16專案組織 3" xfId="24860"/>
    <cellStyle name="_M16專案組織 4" xfId="24861"/>
    <cellStyle name="_M16專案組織 5" xfId="24862"/>
    <cellStyle name="_M16專案組織 6" xfId="24863"/>
    <cellStyle name="_M16專案組織 7" xfId="24864"/>
    <cellStyle name="_M16專案組織 8" xfId="24865"/>
    <cellStyle name="_M16專案組織 9" xfId="24866"/>
    <cellStyle name="_M23專案0517" xfId="24867"/>
    <cellStyle name="_M23專案0517 2" xfId="24868"/>
    <cellStyle name="_M23專案0517 3" xfId="24869"/>
    <cellStyle name="_M23專案0517 4" xfId="24870"/>
    <cellStyle name="_M23專案0517 5" xfId="24871"/>
    <cellStyle name="_M23專案0517 6" xfId="24872"/>
    <cellStyle name="_M23專案0517 7" xfId="24873"/>
    <cellStyle name="_M23專案0517 8" xfId="24874"/>
    <cellStyle name="_M23專案0517 9" xfId="24875"/>
    <cellStyle name="_M25  沖件FLOWCHART" xfId="24876"/>
    <cellStyle name="_M25  沖件FLOWCHART 2" xfId="24877"/>
    <cellStyle name="_M25  沖件FLOWCHART 3" xfId="24878"/>
    <cellStyle name="_M25  沖件FLOWCHART 4" xfId="24879"/>
    <cellStyle name="_M25  沖件FLOWCHART 5" xfId="24880"/>
    <cellStyle name="_M25  沖件FLOWCHART 6" xfId="24881"/>
    <cellStyle name="_M25  沖件FLOWCHART 7" xfId="24882"/>
    <cellStyle name="_M25  沖件FLOWCHART 8" xfId="24883"/>
    <cellStyle name="_M25  沖件FLOWCHART 9" xfId="24884"/>
    <cellStyle name="_M25 flowchart  1226" xfId="24885"/>
    <cellStyle name="_M25 flowchart  1226 2" xfId="24886"/>
    <cellStyle name="_M25 flowchart  1226 3" xfId="24887"/>
    <cellStyle name="_M25 flowchart  1226 4" xfId="24888"/>
    <cellStyle name="_M25 flowchart  1226 5" xfId="24889"/>
    <cellStyle name="_M25 flowchart  1226 6" xfId="24890"/>
    <cellStyle name="_M25 flowchart  1226 7" xfId="24891"/>
    <cellStyle name="_M25 flowchart  1226 8" xfId="24892"/>
    <cellStyle name="_M25 flowchart  1226 9" xfId="24893"/>
    <cellStyle name="_M25專案資料0104" xfId="24912"/>
    <cellStyle name="_M25專案資料0104 2" xfId="24913"/>
    <cellStyle name="_M25專案資料0104 3" xfId="24914"/>
    <cellStyle name="_M25專案資料0104 4" xfId="24915"/>
    <cellStyle name="_M25專案資料0104 5" xfId="24916"/>
    <cellStyle name="_M25專案資料0104 6" xfId="24917"/>
    <cellStyle name="_M25專案資料0104 7" xfId="24918"/>
    <cellStyle name="_M25專案資料0104 8" xfId="24919"/>
    <cellStyle name="_M25專案資料0104 9" xfId="24920"/>
    <cellStyle name="_M25沖件量產方案比較0827" xfId="24894"/>
    <cellStyle name="_M25沖件量產方案比較0827 2" xfId="24895"/>
    <cellStyle name="_M25沖件量產方案比較0827 3" xfId="24896"/>
    <cellStyle name="_M25沖件量產方案比較0827 4" xfId="24897"/>
    <cellStyle name="_M25沖件量產方案比較0827 5" xfId="24898"/>
    <cellStyle name="_M25沖件量產方案比較0827 6" xfId="24899"/>
    <cellStyle name="_M25沖件量產方案比較0827 7" xfId="24900"/>
    <cellStyle name="_M25沖件量產方案比較0827 8" xfId="24901"/>
    <cellStyle name="_M25沖件量產方案比較0827 9" xfId="24902"/>
    <cellStyle name="_M25規划案" xfId="24903"/>
    <cellStyle name="_M25規划案 2" xfId="24904"/>
    <cellStyle name="_M25規划案 3" xfId="24905"/>
    <cellStyle name="_M25規划案 4" xfId="24906"/>
    <cellStyle name="_M25規划案 5" xfId="24907"/>
    <cellStyle name="_M25規划案 6" xfId="24908"/>
    <cellStyle name="_M25規划案 7" xfId="24909"/>
    <cellStyle name="_M25規划案 8" xfId="24910"/>
    <cellStyle name="_M25規划案 9" xfId="24911"/>
    <cellStyle name="_M26 Bottom Case estimate cost update" xfId="24921"/>
    <cellStyle name="_M26 Bottom Case estimate cost update 2" xfId="24922"/>
    <cellStyle name="_M26 Bottom Case estimate cost update 3" xfId="24923"/>
    <cellStyle name="_M26 Bottom Case estimate cost update 4" xfId="24924"/>
    <cellStyle name="_M26 Bottom Case estimate cost update 5" xfId="24925"/>
    <cellStyle name="_M26 Bottom Case estimate cost update 6" xfId="24926"/>
    <cellStyle name="_M26 Bottom Case estimate cost update 7" xfId="24927"/>
    <cellStyle name="_M26 Bottom Case estimate cost update 8" xfId="24928"/>
    <cellStyle name="_M26 Bottom Case estimate cost update 9" xfId="24929"/>
    <cellStyle name="_M26Q88投資規划書" xfId="24930"/>
    <cellStyle name="_M26Q88投資規划書 2" xfId="24931"/>
    <cellStyle name="_M26Q88投資規划書 3" xfId="24932"/>
    <cellStyle name="_M26Q88投資規划書 4" xfId="24933"/>
    <cellStyle name="_M26Q88投資規划書 5" xfId="24934"/>
    <cellStyle name="_M26Q88投資規划書 6" xfId="24935"/>
    <cellStyle name="_M26Q88投資規划書 7" xfId="24936"/>
    <cellStyle name="_M26Q88投資規划書 8" xfId="24937"/>
    <cellStyle name="_M26Q88投資規划書 9" xfId="24938"/>
    <cellStyle name="_M26專案" xfId="24957"/>
    <cellStyle name="_M26專案 2" xfId="24958"/>
    <cellStyle name="_M26專案 3" xfId="24959"/>
    <cellStyle name="_M26專案 4" xfId="24960"/>
    <cellStyle name="_M26專案 5" xfId="24961"/>
    <cellStyle name="_M26專案 6" xfId="24962"/>
    <cellStyle name="_M26專案 7" xfId="24963"/>
    <cellStyle name="_M26專案 8" xfId="24964"/>
    <cellStyle name="_M26專案 9" xfId="24965"/>
    <cellStyle name="_M26等機種投資規劃書(3.4)" xfId="24939"/>
    <cellStyle name="_M26等機種投資規劃書(3.4) 2" xfId="24940"/>
    <cellStyle name="_M26等機種投資規劃書(3.4) 3" xfId="24941"/>
    <cellStyle name="_M26等機種投資規劃書(3.4) 4" xfId="24942"/>
    <cellStyle name="_M26等機種投資規劃書(3.4) 5" xfId="24943"/>
    <cellStyle name="_M26等機種投資規劃書(3.4) 6" xfId="24944"/>
    <cellStyle name="_M26等機種投資規劃書(3.4) 7" xfId="24945"/>
    <cellStyle name="_M26等機種投資規劃書(3.4) 8" xfId="24946"/>
    <cellStyle name="_M26等機種投資規劃書(3.4) 9" xfId="24947"/>
    <cellStyle name="_M26規划案" xfId="24948"/>
    <cellStyle name="_M26規划案 2" xfId="24949"/>
    <cellStyle name="_M26規划案 3" xfId="24950"/>
    <cellStyle name="_M26規划案 4" xfId="24951"/>
    <cellStyle name="_M26規划案 5" xfId="24952"/>
    <cellStyle name="_M26規划案 6" xfId="24953"/>
    <cellStyle name="_M26規划案 7" xfId="24954"/>
    <cellStyle name="_M26規划案 8" xfId="24955"/>
    <cellStyle name="_M26規划案 9" xfId="24956"/>
    <cellStyle name="_M40  master schedule1" xfId="24966"/>
    <cellStyle name="_M40  master schedule1 2" xfId="24967"/>
    <cellStyle name="_M40  master schedule1 3" xfId="24968"/>
    <cellStyle name="_M40  master schedule1 4" xfId="24969"/>
    <cellStyle name="_M40  master schedule1 5" xfId="24970"/>
    <cellStyle name="_M40  master schedule1 6" xfId="24971"/>
    <cellStyle name="_M40  master schedule1 7" xfId="24972"/>
    <cellStyle name="_M40  master schedule1 8" xfId="24973"/>
    <cellStyle name="_M40  master schedule1 9" xfId="24974"/>
    <cellStyle name="_M62 N36規劃資料0119DX" xfId="24975"/>
    <cellStyle name="_M62 N36規劃資料0119DX 2" xfId="24976"/>
    <cellStyle name="_M62 N36規劃資料0119DX 3" xfId="24977"/>
    <cellStyle name="_M62 N36規劃資料0119DX 4" xfId="24978"/>
    <cellStyle name="_M62 N36規劃資料0119DX 5" xfId="24979"/>
    <cellStyle name="_M62 N36規劃資料0119DX 6" xfId="24980"/>
    <cellStyle name="_M62 N36規劃資料0119DX 7" xfId="24981"/>
    <cellStyle name="_M62 N36規劃資料0119DX 8" xfId="24982"/>
    <cellStyle name="_M62 N36規劃資料0119DX 9" xfId="24983"/>
    <cellStyle name="_M62 N36規劃資料0121EX" xfId="24984"/>
    <cellStyle name="_M62 N36規劃資料0121EX 2" xfId="24985"/>
    <cellStyle name="_M62 N36規劃資料0121EX 3" xfId="24986"/>
    <cellStyle name="_M62 N36規劃資料0121EX 4" xfId="24987"/>
    <cellStyle name="_M62 N36規劃資料0121EX 5" xfId="24988"/>
    <cellStyle name="_M62 N36規劃資料0121EX 6" xfId="24989"/>
    <cellStyle name="_M62 N36規劃資料0121EX 7" xfId="24990"/>
    <cellStyle name="_M62 N36規劃資料0121EX 8" xfId="24991"/>
    <cellStyle name="_M62 N36規劃資料0121EX 9" xfId="24992"/>
    <cellStyle name="_M62 N36規劃資料0121FX-振動研磨" xfId="25002"/>
    <cellStyle name="_M62 N36規劃資料0121FX-振動研磨 2" xfId="25003"/>
    <cellStyle name="_M62 N36規劃資料0121FX-振動研磨 3" xfId="25004"/>
    <cellStyle name="_M62 N36規劃資料0121FX-振動研磨 4" xfId="25005"/>
    <cellStyle name="_M62 N36規劃資料0121FX-振動研磨 5" xfId="25006"/>
    <cellStyle name="_M62 N36規劃資料0121FX-振動研磨 6" xfId="25007"/>
    <cellStyle name="_M62 N36規劃資料0121FX-振動研磨 7" xfId="25008"/>
    <cellStyle name="_M62 N36規劃資料0121FX-振動研磨 8" xfId="25009"/>
    <cellStyle name="_M62 N36規劃資料0121FX-振動研磨 9" xfId="25010"/>
    <cellStyle name="_M62 N36規劃資料0121FX-電磁研磨" xfId="24993"/>
    <cellStyle name="_M62 N36規劃資料0121FX-電磁研磨 2" xfId="24994"/>
    <cellStyle name="_M62 N36規劃資料0121FX-電磁研磨 3" xfId="24995"/>
    <cellStyle name="_M62 N36規劃資料0121FX-電磁研磨 4" xfId="24996"/>
    <cellStyle name="_M62 N36規劃資料0121FX-電磁研磨 5" xfId="24997"/>
    <cellStyle name="_M62 N36規劃資料0121FX-電磁研磨 6" xfId="24998"/>
    <cellStyle name="_M62 N36規劃資料0121FX-電磁研磨 7" xfId="24999"/>
    <cellStyle name="_M62 N36規劃資料0121FX-電磁研磨 8" xfId="25000"/>
    <cellStyle name="_M62 N36規劃資料0121FX-電磁研磨 9" xfId="25001"/>
    <cellStyle name="_M62專案資料0120AX" xfId="25020"/>
    <cellStyle name="_M62專案資料0120AX 2" xfId="25021"/>
    <cellStyle name="_M62專案資料0120AX 3" xfId="25022"/>
    <cellStyle name="_M62專案資料0120AX 4" xfId="25023"/>
    <cellStyle name="_M62專案資料0120AX 5" xfId="25024"/>
    <cellStyle name="_M62專案資料0120AX 6" xfId="25025"/>
    <cellStyle name="_M62專案資料0120AX 7" xfId="25026"/>
    <cellStyle name="_M62專案資料0120AX 8" xfId="25027"/>
    <cellStyle name="_M62專案資料0120AX 9" xfId="25028"/>
    <cellStyle name="_M62沖件 flowchart 0112" xfId="25011"/>
    <cellStyle name="_M62沖件 flowchart 0112 2" xfId="25012"/>
    <cellStyle name="_M62沖件 flowchart 0112 3" xfId="25013"/>
    <cellStyle name="_M62沖件 flowchart 0112 4" xfId="25014"/>
    <cellStyle name="_M62沖件 flowchart 0112 5" xfId="25015"/>
    <cellStyle name="_M62沖件 flowchart 0112 6" xfId="25016"/>
    <cellStyle name="_M62沖件 flowchart 0112 7" xfId="25017"/>
    <cellStyle name="_M62沖件 flowchart 0112 8" xfId="25018"/>
    <cellStyle name="_M62沖件 flowchart 0112 9" xfId="25019"/>
    <cellStyle name="_M68 Housing FLOWCHART-AX-0725(方案二)" xfId="25029"/>
    <cellStyle name="_M68 Housing FLOWCHART-AX-0725(方案二) 2" xfId="25030"/>
    <cellStyle name="_M68 Housing FLOWCHART-AX-0725(方案二) 3" xfId="25031"/>
    <cellStyle name="_M68 Housing FLOWCHART-AX-0725(方案二) 4" xfId="25032"/>
    <cellStyle name="_M68 Housing FLOWCHART-AX-0725(方案二) 5" xfId="25033"/>
    <cellStyle name="_M68 Housing FLOWCHART-AX-0725(方案二) 6" xfId="25034"/>
    <cellStyle name="_M68 Housing FLOWCHART-AX-0725(方案二) 7" xfId="25035"/>
    <cellStyle name="_M68 Housing FLOWCHART-AX-0725(方案二) 8" xfId="25036"/>
    <cellStyle name="_M68 Housing FLOWCHART-AX-0725(方案二) 9" xfId="25037"/>
    <cellStyle name="_M68 Housing FLOWCHART-旋A-0926" xfId="25038"/>
    <cellStyle name="_M68 Housing FLOWCHART-旋A-0926 2" xfId="25039"/>
    <cellStyle name="_M68 Housing FLOWCHART-旋A-0926 3" xfId="25040"/>
    <cellStyle name="_M68 Housing FLOWCHART-旋A-0926 4" xfId="25041"/>
    <cellStyle name="_M68 Housing FLOWCHART-旋A-0926 5" xfId="25042"/>
    <cellStyle name="_M68 Housing FLOWCHART-旋A-0926 6" xfId="25043"/>
    <cellStyle name="_M68 Housing FLOWCHART-旋A-0926 7" xfId="25044"/>
    <cellStyle name="_M68 Housing FLOWCHART-旋A-0926 8" xfId="25045"/>
    <cellStyle name="_M68 Housing FLOWCHART-旋A-0926 9" xfId="25046"/>
    <cellStyle name="_M68 Housing 制程方案評估" xfId="25047"/>
    <cellStyle name="_M68 Housing 制程方案評估 2" xfId="25048"/>
    <cellStyle name="_M68 Housing 制程方案評估 3" xfId="25049"/>
    <cellStyle name="_M68 Housing 制程方案評估 4" xfId="25050"/>
    <cellStyle name="_M68 Housing 制程方案評估 5" xfId="25051"/>
    <cellStyle name="_M68 Housing 制程方案評估 6" xfId="25052"/>
    <cellStyle name="_M68 Housing 制程方案評估 7" xfId="25053"/>
    <cellStyle name="_M68 Housing 制程方案評估 8" xfId="25054"/>
    <cellStyle name="_M68 Housing 制程方案評估 9" xfId="25055"/>
    <cellStyle name="_manpower plan for new output_0924" xfId="25056"/>
    <cellStyle name="_manpower plan for new output_0924 2" xfId="25057"/>
    <cellStyle name="_manpower plan for new output_0924 3" xfId="25058"/>
    <cellStyle name="_manpower plan for new output_0924 4" xfId="25059"/>
    <cellStyle name="_manpower plan for new output_0924 5" xfId="25060"/>
    <cellStyle name="_manpower plan for new output_0924 6" xfId="25061"/>
    <cellStyle name="_manpower plan for new output_0924 7" xfId="25062"/>
    <cellStyle name="_manpower plan for new output_0924 8" xfId="25063"/>
    <cellStyle name="_manpower plan for new output_0924 9" xfId="25064"/>
    <cellStyle name="_Material Liability _Corolla_20090630" xfId="25065"/>
    <cellStyle name="_Material Liability _Corolla_20090630 2" xfId="25066"/>
    <cellStyle name="_Material Liability _Corolla_20090630 3" xfId="25067"/>
    <cellStyle name="_Material Liability _Corolla_20090630 4" xfId="25068"/>
    <cellStyle name="_Material Liability _Corolla_20090630 5" xfId="25069"/>
    <cellStyle name="_Material Liability _Corolla_20090630 6" xfId="25070"/>
    <cellStyle name="_Material Liability _Corolla_20090630 7" xfId="25071"/>
    <cellStyle name="_Material Liability _Corolla_20090630 8" xfId="25072"/>
    <cellStyle name="_Material Liability _Corolla_20090630 9" xfId="25073"/>
    <cellStyle name="_MGS-模具狀況-060506" xfId="25074"/>
    <cellStyle name="_MGS-模具狀況-060506 2" xfId="25075"/>
    <cellStyle name="_MGS-模具狀況-060506 3" xfId="25076"/>
    <cellStyle name="_MGS-模具狀況-060506 4" xfId="25077"/>
    <cellStyle name="_MGS-模具狀況-060506 5" xfId="25078"/>
    <cellStyle name="_MGS-模具狀況-060506 6" xfId="25079"/>
    <cellStyle name="_MGS-模具狀況-060506 7" xfId="25080"/>
    <cellStyle name="_MGS-模具狀況-060506 8" xfId="25081"/>
    <cellStyle name="_MGS-模具狀況-060506 9" xfId="25082"/>
    <cellStyle name="_MHS截止6月20日非關系人應收帳款分析" xfId="25083"/>
    <cellStyle name="_MHS截止6月20日非關系人應收帳款分析 2" xfId="25084"/>
    <cellStyle name="_MHS截止6月20日非關系人應收帳款分析 3" xfId="25085"/>
    <cellStyle name="_MHS截止6月20日非關系人應收帳款分析 4" xfId="25086"/>
    <cellStyle name="_MHS截止6月20日非關系人應收帳款分析 5" xfId="25087"/>
    <cellStyle name="_MHS截止6月20日非關系人應收帳款分析 6" xfId="25088"/>
    <cellStyle name="_MHS截止6月20日非關系人應收帳款分析 7" xfId="25089"/>
    <cellStyle name="_MHS截止6月20日非關系人應收帳款分析 8" xfId="25090"/>
    <cellStyle name="_MHS截止6月20日非關系人應收帳款分析 9" xfId="25091"/>
    <cellStyle name="_mini PC schedule" xfId="25092"/>
    <cellStyle name="_mini PC schedule 2" xfId="25093"/>
    <cellStyle name="_mini PC schedule 3" xfId="25094"/>
    <cellStyle name="_mini PC schedule 4" xfId="25095"/>
    <cellStyle name="_mini PC schedule 5" xfId="25096"/>
    <cellStyle name="_mini PC schedule 6" xfId="25097"/>
    <cellStyle name="_mini PC schedule 7" xfId="25098"/>
    <cellStyle name="_mini PC schedule 8" xfId="25099"/>
    <cellStyle name="_mini PC schedule 9" xfId="25100"/>
    <cellStyle name="_MINI_PC  B1 機箱次總成BOM BX版" xfId="25101"/>
    <cellStyle name="_MINI_PC  B1 機箱次總成BOM BX版 2" xfId="25102"/>
    <cellStyle name="_MINI_PC  B1 機箱次總成BOM BX版 3" xfId="25103"/>
    <cellStyle name="_MINI_PC  B1 機箱次總成BOM BX版 4" xfId="25104"/>
    <cellStyle name="_MINI_PC  B1 機箱次總成BOM BX版 5" xfId="25105"/>
    <cellStyle name="_MINI_PC  B1 機箱次總成BOM BX版 6" xfId="25106"/>
    <cellStyle name="_MINI_PC  B1 機箱次總成BOM BX版 7" xfId="25107"/>
    <cellStyle name="_MINI_PC  B1 機箱次總成BOM BX版 8" xfId="25108"/>
    <cellStyle name="_MINI_PC  B1 機箱次總成BOM BX版 9" xfId="25109"/>
    <cellStyle name="_Morpheus Project management list" xfId="25110"/>
    <cellStyle name="_Morpheus Project management list 2" xfId="25111"/>
    <cellStyle name="_Morpheus Project management list 3" xfId="25112"/>
    <cellStyle name="_Morpheus Project management list 4" xfId="25113"/>
    <cellStyle name="_Morpheus Project management list 5" xfId="25114"/>
    <cellStyle name="_Morpheus Project management list 6" xfId="25115"/>
    <cellStyle name="_Morpheus Project management list 7" xfId="25116"/>
    <cellStyle name="_Morpheus Project management list 8" xfId="25117"/>
    <cellStyle name="_Morpheus Project management list 9" xfId="25118"/>
    <cellStyle name="_Moto Pro-2 0519-Moto" xfId="25119"/>
    <cellStyle name="_Moto Pro-2 0519-Moto 2" xfId="25120"/>
    <cellStyle name="_Moto Pro-2 0519-Moto 3" xfId="25121"/>
    <cellStyle name="_Moto Pro-2 0519-Moto 4" xfId="25122"/>
    <cellStyle name="_Moto Pro-2 0519-Moto 5" xfId="25123"/>
    <cellStyle name="_Moto Pro-2 0519-Moto 6" xfId="25124"/>
    <cellStyle name="_Moto Pro-2 0519-Moto 7" xfId="25125"/>
    <cellStyle name="_Moto Pro-2 0519-Moto 8" xfId="25126"/>
    <cellStyle name="_Moto Pro-2 0519-Moto 9" xfId="25127"/>
    <cellStyle name="_Motorola forecast history_Nov 19" xfId="25128"/>
    <cellStyle name="_Motorola forecast history_Nov 19 2" xfId="25129"/>
    <cellStyle name="_Motorola forecast history_Nov 19 3" xfId="25130"/>
    <cellStyle name="_Motorola forecast history_Nov 19 4" xfId="25131"/>
    <cellStyle name="_Motorola forecast history_Nov 19 5" xfId="25132"/>
    <cellStyle name="_Motorola forecast history_Nov 19 6" xfId="25133"/>
    <cellStyle name="_Motorola forecast history_Nov 19 7" xfId="25134"/>
    <cellStyle name="_Motorola forecast history_Nov 19 8" xfId="25135"/>
    <cellStyle name="_Motorola forecast history_Nov 19 9" xfId="25136"/>
    <cellStyle name="_Motorola forecast history_Nov 19_Moto forecast history 04" xfId="25137"/>
    <cellStyle name="_Motorola forecast history_Nov 19_Moto forecast history 04 2" xfId="25138"/>
    <cellStyle name="_Motorola forecast history_Nov 19_Moto forecast history 04 3" xfId="25139"/>
    <cellStyle name="_Motorola forecast history_Nov 19_Moto forecast history 04 4" xfId="25140"/>
    <cellStyle name="_Motorola forecast history_Nov 19_Moto forecast history 04 5" xfId="25141"/>
    <cellStyle name="_Motorola forecast history_Nov 19_Moto forecast history 04 6" xfId="25142"/>
    <cellStyle name="_Motorola forecast history_Nov 19_Moto forecast history 04 7" xfId="25143"/>
    <cellStyle name="_Motorola forecast history_Nov 19_Moto forecast history 04 8" xfId="25144"/>
    <cellStyle name="_Motorola forecast history_Nov 19_Moto forecast history 04 9" xfId="25145"/>
    <cellStyle name="_Motorola forecast history_Nov 19_Moto forecast history 04_WK09" xfId="25146"/>
    <cellStyle name="_Motorola forecast history_Nov 19_Moto forecast history 04_WK09 2" xfId="25147"/>
    <cellStyle name="_Motorola forecast history_Nov 19_Moto forecast history 04_WK09 3" xfId="25148"/>
    <cellStyle name="_Motorola forecast history_Nov 19_Moto forecast history 04_WK09 4" xfId="25149"/>
    <cellStyle name="_Motorola forecast history_Nov 19_Moto forecast history 04_WK09 5" xfId="25150"/>
    <cellStyle name="_Motorola forecast history_Nov 19_Moto forecast history 04_WK09 6" xfId="25151"/>
    <cellStyle name="_Motorola forecast history_Nov 19_Moto forecast history 04_WK09 7" xfId="25152"/>
    <cellStyle name="_Motorola forecast history_Nov 19_Moto forecast history 04_WK09 8" xfId="25153"/>
    <cellStyle name="_Motorola forecast history_Nov 19_Moto forecast history 04_WK09 9" xfId="25154"/>
    <cellStyle name="_Motorola forecast history_Nov 19_Moto forecast history 05" xfId="25155"/>
    <cellStyle name="_Motorola forecast history_Nov 19_Moto forecast history 05 2" xfId="25156"/>
    <cellStyle name="_Motorola forecast history_Nov 19_Moto forecast history 05 3" xfId="25157"/>
    <cellStyle name="_Motorola forecast history_Nov 19_Moto forecast history 05 4" xfId="25158"/>
    <cellStyle name="_Motorola forecast history_Nov 19_Moto forecast history 05 5" xfId="25159"/>
    <cellStyle name="_Motorola forecast history_Nov 19_Moto forecast history 05 6" xfId="25160"/>
    <cellStyle name="_Motorola forecast history_Nov 19_Moto forecast history 05 7" xfId="25161"/>
    <cellStyle name="_Motorola forecast history_Nov 19_Moto forecast history 05 8" xfId="25162"/>
    <cellStyle name="_Motorola forecast history_Nov 19_Moto forecast history 05 9" xfId="25163"/>
    <cellStyle name="_Motorola forecast history_Nov 19_Moto forecast history 05_WK09" xfId="25164"/>
    <cellStyle name="_Motorola forecast history_Nov 19_Moto forecast history 05_WK09 2" xfId="25165"/>
    <cellStyle name="_Motorola forecast history_Nov 19_Moto forecast history 05_WK09 3" xfId="25166"/>
    <cellStyle name="_Motorola forecast history_Nov 19_Moto forecast history 05_WK09 4" xfId="25167"/>
    <cellStyle name="_Motorola forecast history_Nov 19_Moto forecast history 05_WK09 5" xfId="25168"/>
    <cellStyle name="_Motorola forecast history_Nov 19_Moto forecast history 05_WK09 6" xfId="25169"/>
    <cellStyle name="_Motorola forecast history_Nov 19_Moto forecast history 05_WK09 7" xfId="25170"/>
    <cellStyle name="_Motorola forecast history_Nov 19_Moto forecast history 05_WK09 8" xfId="25171"/>
    <cellStyle name="_Motorola forecast history_Nov 19_Moto forecast history 05_WK09 9" xfId="25172"/>
    <cellStyle name="_Motorola forecast history_Nov 19_WK09" xfId="25173"/>
    <cellStyle name="_Motorola forecast history_Nov 19_WK09 2" xfId="25174"/>
    <cellStyle name="_Motorola forecast history_Nov 19_WK09 3" xfId="25175"/>
    <cellStyle name="_Motorola forecast history_Nov 19_WK09 4" xfId="25176"/>
    <cellStyle name="_Motorola forecast history_Nov 19_WK09 5" xfId="25177"/>
    <cellStyle name="_Motorola forecast history_Nov 19_WK09 6" xfId="25178"/>
    <cellStyle name="_Motorola forecast history_Nov 19_WK09 7" xfId="25179"/>
    <cellStyle name="_Motorola forecast history_Nov 19_WK09 8" xfId="25180"/>
    <cellStyle name="_Motorola forecast history_Nov 19_WK09 9" xfId="25181"/>
    <cellStyle name="_Motorola forecast history_Nov17" xfId="25182"/>
    <cellStyle name="_Motorola forecast history_Nov17 2" xfId="25183"/>
    <cellStyle name="_Motorola forecast history_Nov17 3" xfId="25184"/>
    <cellStyle name="_Motorola forecast history_Nov17 4" xfId="25185"/>
    <cellStyle name="_Motorola forecast history_Nov17 5" xfId="25186"/>
    <cellStyle name="_Motorola forecast history_Nov17 6" xfId="25187"/>
    <cellStyle name="_Motorola forecast history_Nov17 7" xfId="25188"/>
    <cellStyle name="_Motorola forecast history_Nov17 8" xfId="25189"/>
    <cellStyle name="_Motorola forecast history_Nov17 9" xfId="25190"/>
    <cellStyle name="_Motorola forecast history_Nov17_Moto forecast history 04" xfId="25191"/>
    <cellStyle name="_Motorola forecast history_Nov17_Moto forecast history 04 2" xfId="25192"/>
    <cellStyle name="_Motorola forecast history_Nov17_Moto forecast history 04 3" xfId="25193"/>
    <cellStyle name="_Motorola forecast history_Nov17_Moto forecast history 04 4" xfId="25194"/>
    <cellStyle name="_Motorola forecast history_Nov17_Moto forecast history 04 5" xfId="25195"/>
    <cellStyle name="_Motorola forecast history_Nov17_Moto forecast history 04 6" xfId="25196"/>
    <cellStyle name="_Motorola forecast history_Nov17_Moto forecast history 04 7" xfId="25197"/>
    <cellStyle name="_Motorola forecast history_Nov17_Moto forecast history 04 8" xfId="25198"/>
    <cellStyle name="_Motorola forecast history_Nov17_Moto forecast history 04 9" xfId="25199"/>
    <cellStyle name="_Motorola forecast history_Nov17_Moto forecast history 04_WK09" xfId="25200"/>
    <cellStyle name="_Motorola forecast history_Nov17_Moto forecast history 04_WK09 2" xfId="25201"/>
    <cellStyle name="_Motorola forecast history_Nov17_Moto forecast history 04_WK09 3" xfId="25202"/>
    <cellStyle name="_Motorola forecast history_Nov17_Moto forecast history 04_WK09 4" xfId="25203"/>
    <cellStyle name="_Motorola forecast history_Nov17_Moto forecast history 04_WK09 5" xfId="25204"/>
    <cellStyle name="_Motorola forecast history_Nov17_Moto forecast history 04_WK09 6" xfId="25205"/>
    <cellStyle name="_Motorola forecast history_Nov17_Moto forecast history 04_WK09 7" xfId="25206"/>
    <cellStyle name="_Motorola forecast history_Nov17_Moto forecast history 04_WK09 8" xfId="25207"/>
    <cellStyle name="_Motorola forecast history_Nov17_Moto forecast history 04_WK09 9" xfId="25208"/>
    <cellStyle name="_Motorola forecast history_Nov17_Moto forecast history 05" xfId="25209"/>
    <cellStyle name="_Motorola forecast history_Nov17_Moto forecast history 05 2" xfId="25210"/>
    <cellStyle name="_Motorola forecast history_Nov17_Moto forecast history 05 3" xfId="25211"/>
    <cellStyle name="_Motorola forecast history_Nov17_Moto forecast history 05 4" xfId="25212"/>
    <cellStyle name="_Motorola forecast history_Nov17_Moto forecast history 05 5" xfId="25213"/>
    <cellStyle name="_Motorola forecast history_Nov17_Moto forecast history 05 6" xfId="25214"/>
    <cellStyle name="_Motorola forecast history_Nov17_Moto forecast history 05 7" xfId="25215"/>
    <cellStyle name="_Motorola forecast history_Nov17_Moto forecast history 05 8" xfId="25216"/>
    <cellStyle name="_Motorola forecast history_Nov17_Moto forecast history 05 9" xfId="25217"/>
    <cellStyle name="_Motorola forecast history_Nov17_Moto forecast history 05_WK09" xfId="25218"/>
    <cellStyle name="_Motorola forecast history_Nov17_Moto forecast history 05_WK09 2" xfId="25219"/>
    <cellStyle name="_Motorola forecast history_Nov17_Moto forecast history 05_WK09 3" xfId="25220"/>
    <cellStyle name="_Motorola forecast history_Nov17_Moto forecast history 05_WK09 4" xfId="25221"/>
    <cellStyle name="_Motorola forecast history_Nov17_Moto forecast history 05_WK09 5" xfId="25222"/>
    <cellStyle name="_Motorola forecast history_Nov17_Moto forecast history 05_WK09 6" xfId="25223"/>
    <cellStyle name="_Motorola forecast history_Nov17_Moto forecast history 05_WK09 7" xfId="25224"/>
    <cellStyle name="_Motorola forecast history_Nov17_Moto forecast history 05_WK09 8" xfId="25225"/>
    <cellStyle name="_Motorola forecast history_Nov17_Moto forecast history 05_WK09 9" xfId="25226"/>
    <cellStyle name="_Motorola forecast history_Nov17_WK09" xfId="25227"/>
    <cellStyle name="_Motorola forecast history_Nov17_WK09 2" xfId="25228"/>
    <cellStyle name="_Motorola forecast history_Nov17_WK09 3" xfId="25229"/>
    <cellStyle name="_Motorola forecast history_Nov17_WK09 4" xfId="25230"/>
    <cellStyle name="_Motorola forecast history_Nov17_WK09 5" xfId="25231"/>
    <cellStyle name="_Motorola forecast history_Nov17_WK09 6" xfId="25232"/>
    <cellStyle name="_Motorola forecast history_Nov17_WK09 7" xfId="25233"/>
    <cellStyle name="_Motorola forecast history_Nov17_WK09 8" xfId="25234"/>
    <cellStyle name="_Motorola forecast history_Nov17_WK09 9" xfId="25235"/>
    <cellStyle name="_MP新增設備投資規划書BX060911" xfId="25236"/>
    <cellStyle name="_MP新增設備投資規划書BX060911 2" xfId="25237"/>
    <cellStyle name="_MP新增設備投資規划書BX060911 3" xfId="25238"/>
    <cellStyle name="_MP新增設備投資規划書BX060911 4" xfId="25239"/>
    <cellStyle name="_MP新增設備投資規划書BX060911 5" xfId="25240"/>
    <cellStyle name="_MP新增設備投資規划書BX060911 6" xfId="25241"/>
    <cellStyle name="_MP新增設備投資規划書BX060911 7" xfId="25242"/>
    <cellStyle name="_MP新增設備投資規划書BX060911 8" xfId="25243"/>
    <cellStyle name="_MP新增設備投資規划書BX060911 9" xfId="25244"/>
    <cellStyle name="_MT Racer Weekly Report 0910" xfId="25245"/>
    <cellStyle name="_MT Racer Weekly Report 0910 2" xfId="25246"/>
    <cellStyle name="_MT Racer Weekly Report 0910 3" xfId="25247"/>
    <cellStyle name="_MT Racer Weekly Report 0910 4" xfId="25248"/>
    <cellStyle name="_MT Racer Weekly Report 0910 5" xfId="25249"/>
    <cellStyle name="_MT Racer Weekly Report 0910 6" xfId="25250"/>
    <cellStyle name="_MT Racer Weekly Report 0910 7" xfId="25251"/>
    <cellStyle name="_MT Racer Weekly Report 0910 8" xfId="25252"/>
    <cellStyle name="_MT Racer Weekly Report 0910 9" xfId="25253"/>
    <cellStyle name="_N22 需求導向 ramp plan x" xfId="25254"/>
    <cellStyle name="_N22 需求導向 ramp plan x 2" xfId="25255"/>
    <cellStyle name="_N22 需求導向 ramp plan x 3" xfId="25256"/>
    <cellStyle name="_N22 需求導向 ramp plan x 4" xfId="25257"/>
    <cellStyle name="_N22 需求導向 ramp plan x 5" xfId="25258"/>
    <cellStyle name="_N22 需求導向 ramp plan x 6" xfId="25259"/>
    <cellStyle name="_N22 需求導向 ramp plan x 7" xfId="25260"/>
    <cellStyle name="_N22 需求導向 ramp plan x 8" xfId="25261"/>
    <cellStyle name="_N22 需求導向 ramp plan x 9" xfId="25262"/>
    <cellStyle name="_N36 metal part list20060215" xfId="25263"/>
    <cellStyle name="_N36 metal part list20060215 2" xfId="25264"/>
    <cellStyle name="_N36 metal part list20060215 3" xfId="25265"/>
    <cellStyle name="_N36 metal part list20060215 4" xfId="25266"/>
    <cellStyle name="_N36 metal part list20060215 5" xfId="25267"/>
    <cellStyle name="_N36 metal part list20060215 6" xfId="25268"/>
    <cellStyle name="_N36 metal part list20060215 7" xfId="25269"/>
    <cellStyle name="_N36 metal part list20060215 8" xfId="25270"/>
    <cellStyle name="_N36 metal part list20060215 9" xfId="25271"/>
    <cellStyle name="_N36-EVT量試問題點匯總Tracking List" xfId="25272"/>
    <cellStyle name="_N36-EVT量試問題點匯總Tracking List 2" xfId="25273"/>
    <cellStyle name="_N36-EVT量試問題點匯總Tracking List 3" xfId="25274"/>
    <cellStyle name="_N36-EVT量試問題點匯總Tracking List 4" xfId="25275"/>
    <cellStyle name="_N36-EVT量試問題點匯總Tracking List 5" xfId="25276"/>
    <cellStyle name="_N36-EVT量試問題點匯總Tracking List 6" xfId="25277"/>
    <cellStyle name="_N36-EVT量試問題點匯總Tracking List 7" xfId="25278"/>
    <cellStyle name="_N36-EVT量試問題點匯總Tracking List 8" xfId="25279"/>
    <cellStyle name="_N36-EVT量試問題點匯總Tracking List 9" xfId="25280"/>
    <cellStyle name="_N36專案資料0120AX" xfId="25317"/>
    <cellStyle name="_N36專案資料0120AX 2" xfId="25318"/>
    <cellStyle name="_N36專案資料0120AX 3" xfId="25319"/>
    <cellStyle name="_N36專案資料0120AX 4" xfId="25320"/>
    <cellStyle name="_N36專案資料0120AX 5" xfId="25321"/>
    <cellStyle name="_N36專案資料0120AX 6" xfId="25322"/>
    <cellStyle name="_N36專案資料0120AX 7" xfId="25323"/>
    <cellStyle name="_N36專案資料0120AX 8" xfId="25324"/>
    <cellStyle name="_N36專案資料0120AX 9" xfId="25325"/>
    <cellStyle name="_N36專案資料0304 AX PRE-EVT" xfId="25326"/>
    <cellStyle name="_N36專案資料0304 AX PRE-EVT 2" xfId="25327"/>
    <cellStyle name="_N36專案資料0304 AX PRE-EVT 3" xfId="25328"/>
    <cellStyle name="_N36專案資料0304 AX PRE-EVT 4" xfId="25329"/>
    <cellStyle name="_N36專案資料0304 AX PRE-EVT 5" xfId="25330"/>
    <cellStyle name="_N36專案資料0304 AX PRE-EVT 6" xfId="25331"/>
    <cellStyle name="_N36專案資料0304 AX PRE-EVT 7" xfId="25332"/>
    <cellStyle name="_N36專案資料0304 AX PRE-EVT 8" xfId="25333"/>
    <cellStyle name="_N36專案資料0304 AX PRE-EVT 9" xfId="25334"/>
    <cellStyle name="_N36沖件FLOWCHART-AX" xfId="25281"/>
    <cellStyle name="_N36沖件FLOWCHART-AX 2" xfId="25282"/>
    <cellStyle name="_N36沖件FLOWCHART-AX 3" xfId="25283"/>
    <cellStyle name="_N36沖件FLOWCHART-AX 4" xfId="25284"/>
    <cellStyle name="_N36沖件FLOWCHART-AX 5" xfId="25285"/>
    <cellStyle name="_N36沖件FLOWCHART-AX 6" xfId="25286"/>
    <cellStyle name="_N36沖件FLOWCHART-AX 7" xfId="25287"/>
    <cellStyle name="_N36沖件FLOWCHART-AX 8" xfId="25288"/>
    <cellStyle name="_N36沖件FLOWCHART-AX 9" xfId="25289"/>
    <cellStyle name="_N36沖件FLOWCHART-CX" xfId="25290"/>
    <cellStyle name="_N36沖件FLOWCHART-CX 2" xfId="25291"/>
    <cellStyle name="_N36沖件FLOWCHART-CX 3" xfId="25292"/>
    <cellStyle name="_N36沖件FLOWCHART-CX 4" xfId="25293"/>
    <cellStyle name="_N36沖件FLOWCHART-CX 5" xfId="25294"/>
    <cellStyle name="_N36沖件FLOWCHART-CX 6" xfId="25295"/>
    <cellStyle name="_N36沖件FLOWCHART-CX 7" xfId="25296"/>
    <cellStyle name="_N36沖件FLOWCHART-CX 8" xfId="25297"/>
    <cellStyle name="_N36沖件FLOWCHART-CX 9" xfId="25298"/>
    <cellStyle name="_N36規格及問題點" xfId="25299"/>
    <cellStyle name="_N36規格及問題點 2" xfId="25300"/>
    <cellStyle name="_N36規格及問題點 3" xfId="25301"/>
    <cellStyle name="_N36規格及問題點 4" xfId="25302"/>
    <cellStyle name="_N36規格及問題點 5" xfId="25303"/>
    <cellStyle name="_N36規格及問題點 6" xfId="25304"/>
    <cellStyle name="_N36規格及問題點 7" xfId="25305"/>
    <cellStyle name="_N36規格及問題點 8" xfId="25306"/>
    <cellStyle name="_N36規格及問題點 9" xfId="25307"/>
    <cellStyle name="_N36資訊匯總0506" xfId="25335"/>
    <cellStyle name="_N36資訊匯總0506 2" xfId="25336"/>
    <cellStyle name="_N36資訊匯總0506 3" xfId="25337"/>
    <cellStyle name="_N36資訊匯總0506 4" xfId="25338"/>
    <cellStyle name="_N36資訊匯總0506 5" xfId="25339"/>
    <cellStyle name="_N36資訊匯總0506 6" xfId="25340"/>
    <cellStyle name="_N36資訊匯總0506 7" xfId="25341"/>
    <cellStyle name="_N36資訊匯總0506 8" xfId="25342"/>
    <cellStyle name="_N36資訊匯總0506 9" xfId="25343"/>
    <cellStyle name="_N36金屬件最新狀況20060213" xfId="25308"/>
    <cellStyle name="_N36金屬件最新狀況20060213 2" xfId="25309"/>
    <cellStyle name="_N36金屬件最新狀況20060213 3" xfId="25310"/>
    <cellStyle name="_N36金屬件最新狀況20060213 4" xfId="25311"/>
    <cellStyle name="_N36金屬件最新狀況20060213 5" xfId="25312"/>
    <cellStyle name="_N36金屬件最新狀況20060213 6" xfId="25313"/>
    <cellStyle name="_N36金屬件最新狀況20060213 7" xfId="25314"/>
    <cellStyle name="_N36金屬件最新狀況20060213 8" xfId="25315"/>
    <cellStyle name="_N36金屬件最新狀況20060213 9" xfId="25316"/>
    <cellStyle name="_N41 檢具進度狀態1" xfId="25344"/>
    <cellStyle name="_N82 bezel (new fixture)flowchart--- 1029" xfId="25345"/>
    <cellStyle name="_N82 bezel (new fixture)flowchart--- 1029 2" xfId="25346"/>
    <cellStyle name="_N82 bezel (new fixture)flowchart--- 1029 3" xfId="25347"/>
    <cellStyle name="_N82 bezel (new fixture)flowchart--- 1029 4" xfId="25348"/>
    <cellStyle name="_N82 bezel (new fixture)flowchart--- 1029 5" xfId="25349"/>
    <cellStyle name="_N82 bezel (new fixture)flowchart--- 1029 6" xfId="25350"/>
    <cellStyle name="_N82 bezel (new fixture)flowchart--- 1029 7" xfId="25351"/>
    <cellStyle name="_N82 bezel (new fixture)flowchart--- 1029 8" xfId="25352"/>
    <cellStyle name="_N82 bezel (new fixture)flowchart--- 1029 9" xfId="25353"/>
    <cellStyle name="_N82 bezel (new fixture)flowchart--- 1120" xfId="25354"/>
    <cellStyle name="_N82 bezel (new fixture)flowchart--- 1120 2" xfId="25355"/>
    <cellStyle name="_N82 bezel (new fixture)flowchart--- 1120 3" xfId="25356"/>
    <cellStyle name="_N82 bezel (new fixture)flowchart--- 1120 4" xfId="25357"/>
    <cellStyle name="_N82 bezel (new fixture)flowchart--- 1120 5" xfId="25358"/>
    <cellStyle name="_N82 bezel (new fixture)flowchart--- 1120 6" xfId="25359"/>
    <cellStyle name="_N82 bezel (new fixture)flowchart--- 1120 7" xfId="25360"/>
    <cellStyle name="_N82 bezel (new fixture)flowchart--- 1120 8" xfId="25361"/>
    <cellStyle name="_N82 bezel (new fixture)flowchart--- 1120 9" xfId="25362"/>
    <cellStyle name="_N82 bezel flowchart--- 1210" xfId="25363"/>
    <cellStyle name="_N82 bezel flowchart--- 1210 2" xfId="25364"/>
    <cellStyle name="_N82 bezel flowchart--- 1210 3" xfId="25365"/>
    <cellStyle name="_N82 bezel flowchart--- 1210 4" xfId="25366"/>
    <cellStyle name="_N82 bezel flowchart--- 1210 5" xfId="25367"/>
    <cellStyle name="_N82 bezel flowchart--- 1210 6" xfId="25368"/>
    <cellStyle name="_N82 bezel flowchart--- 1210 7" xfId="25369"/>
    <cellStyle name="_N82 bezel flowchart--- 1210 8" xfId="25370"/>
    <cellStyle name="_N82 bezel flowchart--- 1210 9" xfId="25371"/>
    <cellStyle name="_N82 Bezel Flowchart_(forEVT1)_r00-071029(1)" xfId="25372"/>
    <cellStyle name="_N82 Bezel Flowchart_(forEVT1)_r00-071029(1) 2" xfId="25373"/>
    <cellStyle name="_N82 Bezel Flowchart_(forEVT1)_r00-071029(1) 3" xfId="25374"/>
    <cellStyle name="_N82 Bezel Flowchart_(forEVT1)_r00-071029(1) 4" xfId="25375"/>
    <cellStyle name="_N82 Bezel Flowchart_(forEVT1)_r00-071029(1) 5" xfId="25376"/>
    <cellStyle name="_N82 Bezel Flowchart_(forEVT1)_r00-071029(1) 6" xfId="25377"/>
    <cellStyle name="_N82 Bezel Flowchart_(forEVT1)_r00-071029(1) 7" xfId="25378"/>
    <cellStyle name="_N82 Bezel Flowchart_(forEVT1)_r00-071029(1) 8" xfId="25379"/>
    <cellStyle name="_N82 Bezel Flowchart_(forEVT1)_r00-071029(1) 9" xfId="25380"/>
    <cellStyle name="_N82_Bezel_Flowchart_EVT1_20071203(1)" xfId="25381"/>
    <cellStyle name="_N82_Bezel_Flowchart_EVT1_20071203(1) 2" xfId="25382"/>
    <cellStyle name="_N82_Bezel_Flowchart_EVT1_20071203(1) 3" xfId="25383"/>
    <cellStyle name="_N82_Bezel_Flowchart_EVT1_20071203(1) 4" xfId="25384"/>
    <cellStyle name="_N82_Bezel_Flowchart_EVT1_20071203(1) 5" xfId="25385"/>
    <cellStyle name="_N82_Bezel_Flowchart_EVT1_20071203(1) 6" xfId="25386"/>
    <cellStyle name="_N82_Bezel_Flowchart_EVT1_20071203(1) 7" xfId="25387"/>
    <cellStyle name="_N82_Bezel_Flowchart_EVT1_20071203(1) 8" xfId="25388"/>
    <cellStyle name="_N82_Bezel_Flowchart_EVT1_20071203(1) 9" xfId="25389"/>
    <cellStyle name="_N82_Bezel制程良率_200712032007128102314" xfId="25390"/>
    <cellStyle name="_N82_Bezel制程良率_200712032007128102314 2" xfId="25391"/>
    <cellStyle name="_N82_Bezel制程良率_200712032007128102314 3" xfId="25392"/>
    <cellStyle name="_N82_Bezel制程良率_200712032007128102314 4" xfId="25393"/>
    <cellStyle name="_N82_Bezel制程良率_200712032007128102314 5" xfId="25394"/>
    <cellStyle name="_N82_Bezel制程良率_200712032007128102314 6" xfId="25395"/>
    <cellStyle name="_N82_Bezel制程良率_200712032007128102314 7" xfId="25396"/>
    <cellStyle name="_N82_Bezel制程良率_200712032007128102314 8" xfId="25397"/>
    <cellStyle name="_N82_Bezel制程良率_200712032007128102314 9" xfId="25398"/>
    <cellStyle name="_N90 BAREBAND  全製程 FLOW CHART_0826" xfId="25399"/>
    <cellStyle name="_N90 BAREBAND  全製程 FLOW CHART_0826 2" xfId="25400"/>
    <cellStyle name="_N90 BAREBAND  全製程 FLOW CHART_0826 3" xfId="25401"/>
    <cellStyle name="_N90 BAREBAND  全製程 FLOW CHART_0826 4" xfId="25402"/>
    <cellStyle name="_N90 BAREBAND  全製程 FLOW CHART_0826 5" xfId="25403"/>
    <cellStyle name="_N90 BAREBAND  全製程 FLOW CHART_0826 6" xfId="25404"/>
    <cellStyle name="_N90 BAREBAND  全製程 FLOW CHART_0826 7" xfId="25405"/>
    <cellStyle name="_N90 BAREBAND  全製程 FLOW CHART_0826 8" xfId="25406"/>
    <cellStyle name="_N90 BAREBAND  全製程 FLOW CHART_0826 9" xfId="25407"/>
    <cellStyle name="_N90 BAREBAND  全製程 FLOW CHART_0910 (2)" xfId="25408"/>
    <cellStyle name="_N90 BAREBAND  全製程 FLOW CHART_0910 (2) 2" xfId="25409"/>
    <cellStyle name="_N90 BAREBAND  全製程 FLOW CHART_0910 (2) 3" xfId="25410"/>
    <cellStyle name="_N90 BAREBAND  全製程 FLOW CHART_0910 (2) 4" xfId="25411"/>
    <cellStyle name="_N90 BAREBAND  全製程 FLOW CHART_0910 (2) 5" xfId="25412"/>
    <cellStyle name="_N90 BAREBAND  全製程 FLOW CHART_0910 (2) 6" xfId="25413"/>
    <cellStyle name="_N90 BAREBAND  全製程 FLOW CHART_0910 (2) 7" xfId="25414"/>
    <cellStyle name="_N90 BAREBAND  全製程 FLOW CHART_0910 (2) 8" xfId="25415"/>
    <cellStyle name="_N90 BAREBAND  全製程 FLOW CHART_0910 (2) 9" xfId="25416"/>
    <cellStyle name="_N90 MP NRE Summary Quote_JGP_20100316" xfId="25417"/>
    <cellStyle name="_N90 MP NRE Summary Quote_JGP_20100316 2" xfId="25418"/>
    <cellStyle name="_N90 MP NRE Summary Quote_JGP_20100316 3" xfId="25419"/>
    <cellStyle name="_N90 MP NRE Summary Quote_JGP_20100316 4" xfId="25420"/>
    <cellStyle name="_N90 MP NRE Summary Quote_JGP_20100316 5" xfId="25421"/>
    <cellStyle name="_N90 MP NRE Summary Quote_JGP_20100316 6" xfId="25422"/>
    <cellStyle name="_N90 MP NRE Summary Quote_JGP_20100316 7" xfId="25423"/>
    <cellStyle name="_N90 MP NRE Summary Quote_JGP_20100316 8" xfId="25424"/>
    <cellStyle name="_N90 MP NRE Summary Quote_JGP_20100316 9" xfId="25425"/>
    <cellStyle name="_N90 NRE Statement 0504_1" xfId="25426"/>
    <cellStyle name="_N90 NRE Statement 0504_1 2" xfId="25427"/>
    <cellStyle name="_N90_Ramp Plan-GPW_20090708" xfId="25428"/>
    <cellStyle name="_N90_Ramp Plan-GPW_20090708 2" xfId="25429"/>
    <cellStyle name="_N90_Ramp Plan-GPW_20090708 3" xfId="25430"/>
    <cellStyle name="_N90_Ramp Plan-GPW_20090708 4" xfId="25431"/>
    <cellStyle name="_N90_Ramp Plan-GPW_20090708 5" xfId="25432"/>
    <cellStyle name="_N90_Ramp Plan-GPW_20090708 6" xfId="25433"/>
    <cellStyle name="_N90_Ramp Plan-GPW_20090708 7" xfId="25434"/>
    <cellStyle name="_N90_Ramp Plan-GPW_20090708 8" xfId="25435"/>
    <cellStyle name="_N90_Ramp Plan-GPW_20090708 9" xfId="25436"/>
    <cellStyle name="_N94 BAREBAND  FLOW CHART_1025(CT) (3)" xfId="25437"/>
    <cellStyle name="_N94 BAREBAND  FLOW CHART_1025(CT) (3) 2" xfId="25438"/>
    <cellStyle name="_N94 BAREBAND  FLOW CHART_1025(CT) (3) 3" xfId="25439"/>
    <cellStyle name="_N94 BAREBAND  FLOW CHART_1025(CT) (3) 4" xfId="25440"/>
    <cellStyle name="_N94 BAREBAND  FLOW CHART_1025(CT) (3) 5" xfId="25441"/>
    <cellStyle name="_N94 BAREBAND  FLOW CHART_1025(CT) (3) 6" xfId="25442"/>
    <cellStyle name="_N94 BAREBAND  FLOW CHART_1025(CT) (3) 7" xfId="25443"/>
    <cellStyle name="_N94 BAREBAND  FLOW CHART_1025(CT) (3) 8" xfId="25444"/>
    <cellStyle name="_N94 BAREBAND  FLOW CHART_1025(CT) (3) 9" xfId="25445"/>
    <cellStyle name="_N94 CNC增加後治具需求數量-12 26" xfId="25446"/>
    <cellStyle name="_N94 CNC增加後治具需求數量-12 26 2" xfId="25447"/>
    <cellStyle name="_N94 CNC增加後治具需求數量-12 26 3" xfId="25448"/>
    <cellStyle name="_N94 CNC增加後治具需求數量-12 26 4" xfId="25449"/>
    <cellStyle name="_N94 CNC增加後治具需求數量-12 26 5" xfId="25450"/>
    <cellStyle name="_N94 CNC增加後治具需求數量-12 26 6" xfId="25451"/>
    <cellStyle name="_N94 CNC增加後治具需求數量-12 26 7" xfId="25452"/>
    <cellStyle name="_N94 CNC增加後治具需求數量-12 26 8" xfId="25453"/>
    <cellStyle name="_N94 CNC增加後治具需求數量-12 26 9" xfId="25454"/>
    <cellStyle name="_N94全制程標准工時表-20110509 " xfId="25455"/>
    <cellStyle name="_N94全制程標准工時表-20110509  2" xfId="25456"/>
    <cellStyle name="_N94全制程標准工時表-20110509  3" xfId="25457"/>
    <cellStyle name="_N94全制程標准工時表-20110509  4" xfId="25458"/>
    <cellStyle name="_N94全制程標准工時表-20110509  5" xfId="25459"/>
    <cellStyle name="_N94全制程標准工時表-20110509  6" xfId="25460"/>
    <cellStyle name="_N94全制程標准工時表-20110509  7" xfId="25461"/>
    <cellStyle name="_N94全制程標准工時表-20110509  8" xfId="25462"/>
    <cellStyle name="_N94全制程標准工時表-20110509  9" xfId="25463"/>
    <cellStyle name="_NBE 呆滯及風險庫存" xfId="25464"/>
    <cellStyle name="_NBE 呆滯及風險庫存 2" xfId="25465"/>
    <cellStyle name="_NBE 呆滯及風險庫存 3" xfId="25466"/>
    <cellStyle name="_NBE 呆滯及風險庫存 4" xfId="25467"/>
    <cellStyle name="_NBE 呆滯及風險庫存 5" xfId="25468"/>
    <cellStyle name="_NBE 呆滯及風險庫存 6" xfId="25469"/>
    <cellStyle name="_NBE 呆滯及風險庫存 7" xfId="25470"/>
    <cellStyle name="_NBE 呆滯及風險庫存 8" xfId="25471"/>
    <cellStyle name="_NBE 呆滯及風險庫存 9" xfId="25472"/>
    <cellStyle name="_NBE2005年03月風險庫存" xfId="25473"/>
    <cellStyle name="_NBE2005年03月風險庫存 2" xfId="25474"/>
    <cellStyle name="_NBE2005年03月風險庫存 3" xfId="25475"/>
    <cellStyle name="_NBE2005年03月風險庫存 4" xfId="25476"/>
    <cellStyle name="_NBE2005年03月風險庫存 5" xfId="25477"/>
    <cellStyle name="_NBE2005年03月風險庫存 6" xfId="25478"/>
    <cellStyle name="_NBE2005年03月風險庫存 7" xfId="25479"/>
    <cellStyle name="_NBE2005年03月風險庫存 8" xfId="25480"/>
    <cellStyle name="_NBE2005年03月風險庫存 9" xfId="25481"/>
    <cellStyle name="_NBE呆滯比較及風險庫存" xfId="25482"/>
    <cellStyle name="_NBE呆滯比較及風險庫存 2" xfId="25483"/>
    <cellStyle name="_NBE呆滯比較及風險庫存 3" xfId="25484"/>
    <cellStyle name="_NBE呆滯比較及風險庫存 4" xfId="25485"/>
    <cellStyle name="_NBE呆滯比較及風險庫存 5" xfId="25486"/>
    <cellStyle name="_NBE呆滯比較及風險庫存 6" xfId="25487"/>
    <cellStyle name="_NBE呆滯比較及風險庫存 7" xfId="25488"/>
    <cellStyle name="_NBE呆滯比較及風險庫存 8" xfId="25489"/>
    <cellStyle name="_NBE呆滯比較及風險庫存 9" xfId="25490"/>
    <cellStyle name="_NBE更新" xfId="25491"/>
    <cellStyle name="_NBE更新 2" xfId="25492"/>
    <cellStyle name="_NBE更新 3" xfId="25493"/>
    <cellStyle name="_NBE更新 4" xfId="25494"/>
    <cellStyle name="_NBE更新 5" xfId="25495"/>
    <cellStyle name="_NBE更新 6" xfId="25496"/>
    <cellStyle name="_NBE更新 7" xfId="25497"/>
    <cellStyle name="_NBE更新 8" xfId="25498"/>
    <cellStyle name="_NBE更新 9" xfId="25499"/>
    <cellStyle name="_Neo &amp; Morpheus Checking List--2006.01.16" xfId="25500"/>
    <cellStyle name="_Neo &amp; Morpheus Checking List--2006.01.16 2" xfId="25501"/>
    <cellStyle name="_Neo &amp; Morpheus Checking List--2006.01.16 3" xfId="25502"/>
    <cellStyle name="_Neo &amp; Morpheus Checking List--2006.01.16 4" xfId="25503"/>
    <cellStyle name="_Neo &amp; Morpheus Checking List--2006.01.16 5" xfId="25504"/>
    <cellStyle name="_Neo &amp; Morpheus Checking List--2006.01.16 6" xfId="25505"/>
    <cellStyle name="_Neo &amp; Morpheus Checking List--2006.01.16 7" xfId="25506"/>
    <cellStyle name="_Neo &amp; Morpheus Checking List--2006.01.16 8" xfId="25507"/>
    <cellStyle name="_Neo &amp; Morpheus Checking List--2006.01.16 9" xfId="25508"/>
    <cellStyle name="_Neo Project management list" xfId="25509"/>
    <cellStyle name="_Neo Project management list 2" xfId="25510"/>
    <cellStyle name="_Neo Project management list 3" xfId="25511"/>
    <cellStyle name="_Neo Project management list 4" xfId="25512"/>
    <cellStyle name="_Neo Project management list 5" xfId="25513"/>
    <cellStyle name="_Neo Project management list 6" xfId="25514"/>
    <cellStyle name="_Neo Project management list 7" xfId="25515"/>
    <cellStyle name="_Neo Project management list 8" xfId="25516"/>
    <cellStyle name="_Neo Project management list 9" xfId="25517"/>
    <cellStyle name="_New product  stamping process development schedule2" xfId="25518"/>
    <cellStyle name="_New product  stamping process development schedule2 2" xfId="25519"/>
    <cellStyle name="_New product  stamping process development schedule2 3" xfId="25520"/>
    <cellStyle name="_New product  stamping process development schedule2 4" xfId="25521"/>
    <cellStyle name="_New product  stamping process development schedule2 5" xfId="25522"/>
    <cellStyle name="_New product  stamping process development schedule2 6" xfId="25523"/>
    <cellStyle name="_New product  stamping process development schedule2 7" xfId="25524"/>
    <cellStyle name="_New product  stamping process development schedule2 8" xfId="25525"/>
    <cellStyle name="_New product  stamping process development schedule2 9" xfId="25526"/>
    <cellStyle name="_New product  stamping process development schedule-Q70" xfId="25527"/>
    <cellStyle name="_New product  stamping process development schedule-Q70 2" xfId="25528"/>
    <cellStyle name="_New product  stamping process development schedule-Q70 3" xfId="25529"/>
    <cellStyle name="_New product  stamping process development schedule-Q70 4" xfId="25530"/>
    <cellStyle name="_New product  stamping process development schedule-Q70 5" xfId="25531"/>
    <cellStyle name="_New product  stamping process development schedule-Q70 6" xfId="25532"/>
    <cellStyle name="_New product  stamping process development schedule-Q70 7" xfId="25533"/>
    <cellStyle name="_New product  stamping process development schedule-Q70 8" xfId="25534"/>
    <cellStyle name="_New product  stamping process development schedule-Q70 9" xfId="25535"/>
    <cellStyle name="_NWE(II)成型廠投資規划書E版" xfId="25536"/>
    <cellStyle name="_NWE(II)成型廠投資規划書E版 2" xfId="25537"/>
    <cellStyle name="_NWE(II)成型廠投資規划書E版 3" xfId="25538"/>
    <cellStyle name="_NWE(II)成型廠投資規划書E版 4" xfId="25539"/>
    <cellStyle name="_NWE(II)成型廠投資規划書E版 5" xfId="25540"/>
    <cellStyle name="_NWE(II)成型廠投資規划書E版 6" xfId="25541"/>
    <cellStyle name="_NWE(II)成型廠投資規划書E版 7" xfId="25542"/>
    <cellStyle name="_NWE(II)成型廠投資規划書E版 8" xfId="25543"/>
    <cellStyle name="_NWE(II)成型廠投資規划書E版 9" xfId="25544"/>
    <cellStyle name="_NWE(II)成型廠投資規划書F版" xfId="25545"/>
    <cellStyle name="_NWE(II)成型廠投資規划書F版 2" xfId="25546"/>
    <cellStyle name="_NWE(II)成型廠投資規划書F版 3" xfId="25547"/>
    <cellStyle name="_NWE(II)成型廠投資規划書F版 4" xfId="25548"/>
    <cellStyle name="_NWE(II)成型廠投資規划書F版 5" xfId="25549"/>
    <cellStyle name="_NWE(II)成型廠投資規划書F版 6" xfId="25550"/>
    <cellStyle name="_NWE(II)成型廠投資規划書F版 7" xfId="25551"/>
    <cellStyle name="_NWE(II)成型廠投資規划書F版 8" xfId="25552"/>
    <cellStyle name="_NWE(II)成型廠投資規划書F版 9" xfId="25553"/>
    <cellStyle name="_P86 HH Feb wk1 Plan" xfId="25554"/>
    <cellStyle name="_P86 HH Feb wk1 Plan 2" xfId="25555"/>
    <cellStyle name="_P86 HH Feb wk1 Plan 3" xfId="25556"/>
    <cellStyle name="_P86 HH Feb wk1 Plan 4" xfId="25557"/>
    <cellStyle name="_P86 HH Feb wk1 Plan 5" xfId="25558"/>
    <cellStyle name="_P86 HH Feb wk1 Plan 6" xfId="25559"/>
    <cellStyle name="_P86 HH Feb wk1 Plan 7" xfId="25560"/>
    <cellStyle name="_P86 HH Feb wk1 Plan 8" xfId="25561"/>
    <cellStyle name="_P86 HH Feb wk1 Plan 9" xfId="25562"/>
    <cellStyle name="_P86 HH Feb wk1 Plan_E區G區產品明細" xfId="25563"/>
    <cellStyle name="_P86 HH Feb wk1 Plan_E區G區產品明細 2" xfId="25564"/>
    <cellStyle name="_P86 HH Feb wk1 Plan_E區G區產品明細 3" xfId="25565"/>
    <cellStyle name="_P86 HH Feb wk1 Plan_E區G區產品明細 4" xfId="25566"/>
    <cellStyle name="_P86 HH Feb wk1 Plan_E區G區產品明細 5" xfId="25567"/>
    <cellStyle name="_P86 HH Feb wk1 Plan_E區G區產品明細 6" xfId="25568"/>
    <cellStyle name="_P86 HH Feb wk1 Plan_E區G區產品明細 7" xfId="25569"/>
    <cellStyle name="_P86 HH Feb wk1 Plan_E區G區產品明細 8" xfId="25570"/>
    <cellStyle name="_P86 HH Feb wk1 Plan_E區G區產品明細 9" xfId="25571"/>
    <cellStyle name="_P86 MPS Apr wk1 C" xfId="25572"/>
    <cellStyle name="_P86 MPS Apr wk1 C 2" xfId="25573"/>
    <cellStyle name="_P86 MPS Apr wk1 C 3" xfId="25574"/>
    <cellStyle name="_P86 MPS Apr wk1 C 4" xfId="25575"/>
    <cellStyle name="_P86 MPS Apr wk1 C 5" xfId="25576"/>
    <cellStyle name="_P86 MPS Apr wk1 C 6" xfId="25577"/>
    <cellStyle name="_P86 MPS Apr wk1 C 7" xfId="25578"/>
    <cellStyle name="_P86 MPS Apr wk1 C 8" xfId="25579"/>
    <cellStyle name="_P86 MPS Apr wk1 C 9" xfId="25580"/>
    <cellStyle name="_P86 MPS Apr wk1 C_E區G區產品明細" xfId="25581"/>
    <cellStyle name="_P86 MPS Apr wk1 C_E區G區產品明細 2" xfId="25582"/>
    <cellStyle name="_P86 MPS Apr wk1 C_E區G區產品明細 3" xfId="25583"/>
    <cellStyle name="_P86 MPS Apr wk1 C_E區G區產品明細 4" xfId="25584"/>
    <cellStyle name="_P86 MPS Apr wk1 C_E區G區產品明細 5" xfId="25585"/>
    <cellStyle name="_P86 MPS Apr wk1 C_E區G區產品明細 6" xfId="25586"/>
    <cellStyle name="_P86 MPS Apr wk1 C_E區G區產品明細 7" xfId="25587"/>
    <cellStyle name="_P86 MPS Apr wk1 C_E區G區產品明細 8" xfId="25588"/>
    <cellStyle name="_P86 MPS Apr wk1 C_E區G區產品明細 9" xfId="25589"/>
    <cellStyle name="_P86 MPS Apr wk3 A" xfId="25590"/>
    <cellStyle name="_P86 MPS Apr wk3 A 2" xfId="25591"/>
    <cellStyle name="_P86 MPS Apr wk3 A 3" xfId="25592"/>
    <cellStyle name="_P86 MPS Apr wk3 A 4" xfId="25593"/>
    <cellStyle name="_P86 MPS Apr wk3 A 5" xfId="25594"/>
    <cellStyle name="_P86 MPS Apr wk3 A 6" xfId="25595"/>
    <cellStyle name="_P86 MPS Apr wk3 A 7" xfId="25596"/>
    <cellStyle name="_P86 MPS Apr wk3 A 8" xfId="25597"/>
    <cellStyle name="_P86 MPS Apr wk3 A 9" xfId="25598"/>
    <cellStyle name="_P86 MPS Apr wk3 A_E區G區產品明細" xfId="25599"/>
    <cellStyle name="_P86 MPS Apr wk3 A_E區G區產品明細 2" xfId="25600"/>
    <cellStyle name="_P86 MPS Apr wk3 A_E區G區產品明細 3" xfId="25601"/>
    <cellStyle name="_P86 MPS Apr wk3 A_E區G區產品明細 4" xfId="25602"/>
    <cellStyle name="_P86 MPS Apr wk3 A_E區G區產品明細 5" xfId="25603"/>
    <cellStyle name="_P86 MPS Apr wk3 A_E區G區產品明細 6" xfId="25604"/>
    <cellStyle name="_P86 MPS Apr wk3 A_E區G區產品明細 7" xfId="25605"/>
    <cellStyle name="_P86 MPS Apr wk3 A_E區G區產品明細 8" xfId="25606"/>
    <cellStyle name="_P86 MPS Apr wk3 A_E區G區產品明細 9" xfId="25607"/>
    <cellStyle name="_P86 MPS Mar wk2 A" xfId="25608"/>
    <cellStyle name="_P86 MPS Mar wk2 A 2" xfId="25609"/>
    <cellStyle name="_P86 MPS Mar wk2 A 3" xfId="25610"/>
    <cellStyle name="_P86 MPS Mar wk2 A 4" xfId="25611"/>
    <cellStyle name="_P86 MPS Mar wk2 A 5" xfId="25612"/>
    <cellStyle name="_P86 MPS Mar wk2 A 6" xfId="25613"/>
    <cellStyle name="_P86 MPS Mar wk2 A 7" xfId="25614"/>
    <cellStyle name="_P86 MPS Mar wk2 A 8" xfId="25615"/>
    <cellStyle name="_P86 MPS Mar wk2 A 9" xfId="25616"/>
    <cellStyle name="_P86 MPS Mar wk2 A_E區G區產品明細" xfId="25617"/>
    <cellStyle name="_P86 MPS Mar wk2 A_E區G區產品明細 2" xfId="25618"/>
    <cellStyle name="_P86 MPS Mar wk2 A_E區G區產品明細 3" xfId="25619"/>
    <cellStyle name="_P86 MPS Mar wk2 A_E區G區產品明細 4" xfId="25620"/>
    <cellStyle name="_P86 MPS Mar wk2 A_E區G區產品明細 5" xfId="25621"/>
    <cellStyle name="_P86 MPS Mar wk2 A_E區G區產品明細 6" xfId="25622"/>
    <cellStyle name="_P86 MPS Mar wk2 A_E區G區產品明細 7" xfId="25623"/>
    <cellStyle name="_P86 MPS Mar wk2 A_E區G區產品明細 8" xfId="25624"/>
    <cellStyle name="_P86 MPS Mar wk2 A_E區G區產品明細 9" xfId="25625"/>
    <cellStyle name="_P86 MPS Mar wk2 B" xfId="25626"/>
    <cellStyle name="_P86 MPS Mar wk2 B 2" xfId="25627"/>
    <cellStyle name="_P86 MPS Mar wk2 B 3" xfId="25628"/>
    <cellStyle name="_P86 MPS Mar wk2 B 4" xfId="25629"/>
    <cellStyle name="_P86 MPS Mar wk2 B 5" xfId="25630"/>
    <cellStyle name="_P86 MPS Mar wk2 B 6" xfId="25631"/>
    <cellStyle name="_P86 MPS Mar wk2 B 7" xfId="25632"/>
    <cellStyle name="_P86 MPS Mar wk2 B 8" xfId="25633"/>
    <cellStyle name="_P86 MPS Mar wk2 B 9" xfId="25634"/>
    <cellStyle name="_P86 MPS Mar wk2 B_E區G區產品明細" xfId="25635"/>
    <cellStyle name="_P86 MPS Mar wk2 B_E區G區產品明細 2" xfId="25636"/>
    <cellStyle name="_P86 MPS Mar wk2 B_E區G區產品明細 3" xfId="25637"/>
    <cellStyle name="_P86 MPS Mar wk2 B_E區G區產品明細 4" xfId="25638"/>
    <cellStyle name="_P86 MPS Mar wk2 B_E區G區產品明細 5" xfId="25639"/>
    <cellStyle name="_P86 MPS Mar wk2 B_E區G區產品明細 6" xfId="25640"/>
    <cellStyle name="_P86 MPS Mar wk2 B_E區G區產品明細 7" xfId="25641"/>
    <cellStyle name="_P86 MPS Mar wk2 B_E區G區產品明細 8" xfId="25642"/>
    <cellStyle name="_P86 MPS Mar wk2 B_E區G區產品明細 9" xfId="25643"/>
    <cellStyle name="_P86 MPS May wk2 B" xfId="25644"/>
    <cellStyle name="_P86 MPS May wk2 B 2" xfId="25645"/>
    <cellStyle name="_P86 MPS May wk2 B 3" xfId="25646"/>
    <cellStyle name="_P86 MPS May wk2 B 4" xfId="25647"/>
    <cellStyle name="_P86 MPS May wk2 B 5" xfId="25648"/>
    <cellStyle name="_P86 MPS May wk2 B 6" xfId="25649"/>
    <cellStyle name="_P86 MPS May wk2 B 7" xfId="25650"/>
    <cellStyle name="_P86 MPS May wk2 B 8" xfId="25651"/>
    <cellStyle name="_P86 MPS May wk2 B 9" xfId="25652"/>
    <cellStyle name="_P86 MPS May wk2 B_E區G區產品明細" xfId="25653"/>
    <cellStyle name="_P86 MPS May wk2 B_E區G區產品明細 2" xfId="25654"/>
    <cellStyle name="_P86 MPS May wk2 B_E區G區產品明細 3" xfId="25655"/>
    <cellStyle name="_P86 MPS May wk2 B_E區G區產品明細 4" xfId="25656"/>
    <cellStyle name="_P86 MPS May wk2 B_E區G區產品明細 5" xfId="25657"/>
    <cellStyle name="_P86 MPS May wk2 B_E區G區產品明細 6" xfId="25658"/>
    <cellStyle name="_P86 MPS May wk2 B_E區G區產品明細 7" xfId="25659"/>
    <cellStyle name="_P86 MPS May wk2 B_E區G區產品明細 8" xfId="25660"/>
    <cellStyle name="_P86 MPS May wk2 B_E區G區產品明細 9" xfId="25661"/>
    <cellStyle name="_P86&amp;G4 MPS  Junwk25A" xfId="25662"/>
    <cellStyle name="_P86&amp;G4 MPS  Junwk25A 2" xfId="25663"/>
    <cellStyle name="_P86&amp;G4 MPS  Junwk25A 3" xfId="25664"/>
    <cellStyle name="_P86&amp;G4 MPS  Junwk25A 4" xfId="25665"/>
    <cellStyle name="_P86&amp;G4 MPS  Junwk25A 5" xfId="25666"/>
    <cellStyle name="_P86&amp;G4 MPS  Junwk25A 6" xfId="25667"/>
    <cellStyle name="_P86&amp;G4 MPS  Junwk25A 7" xfId="25668"/>
    <cellStyle name="_P86&amp;G4 MPS  Junwk25A 8" xfId="25669"/>
    <cellStyle name="_P86&amp;G4 MPS  Junwk25A 9" xfId="25670"/>
    <cellStyle name="_P86&amp;G4 MPS  Junwk25A_E區G區產品明細" xfId="25671"/>
    <cellStyle name="_P86&amp;G4 MPS  Junwk25A_E區G區產品明細 2" xfId="25672"/>
    <cellStyle name="_P86&amp;G4 MPS  Junwk25A_E區G區產品明細 3" xfId="25673"/>
    <cellStyle name="_P86&amp;G4 MPS  Junwk25A_E區G區產品明細 4" xfId="25674"/>
    <cellStyle name="_P86&amp;G4 MPS  Junwk25A_E區G區產品明細 5" xfId="25675"/>
    <cellStyle name="_P86&amp;G4 MPS  Junwk25A_E區G區產品明細 6" xfId="25676"/>
    <cellStyle name="_P86&amp;G4 MPS  Junwk25A_E區G區產品明細 7" xfId="25677"/>
    <cellStyle name="_P86&amp;G4 MPS  Junwk25A_E區G區產品明細 8" xfId="25678"/>
    <cellStyle name="_P86&amp;G4 MPS  Junwk25A_E區G區產品明細 9" xfId="25679"/>
    <cellStyle name="_P86&amp;G4 MPS  Junwk26B" xfId="25680"/>
    <cellStyle name="_P86&amp;G4 MPS  Junwk26B 2" xfId="25681"/>
    <cellStyle name="_P86&amp;G4 MPS  Junwk26B 3" xfId="25682"/>
    <cellStyle name="_P86&amp;G4 MPS  Junwk26B 4" xfId="25683"/>
    <cellStyle name="_P86&amp;G4 MPS  Junwk26B 5" xfId="25684"/>
    <cellStyle name="_P86&amp;G4 MPS  Junwk26B 6" xfId="25685"/>
    <cellStyle name="_P86&amp;G4 MPS  Junwk26B 7" xfId="25686"/>
    <cellStyle name="_P86&amp;G4 MPS  Junwk26B 8" xfId="25687"/>
    <cellStyle name="_P86&amp;G4 MPS  Junwk26B 9" xfId="25688"/>
    <cellStyle name="_P86&amp;G4 MPS  Junwk26B_E區G區產品明細" xfId="25689"/>
    <cellStyle name="_P86&amp;G4 MPS  Junwk26B_E區G區產品明細 2" xfId="25690"/>
    <cellStyle name="_P86&amp;G4 MPS  Junwk26B_E區G區產品明細 3" xfId="25691"/>
    <cellStyle name="_P86&amp;G4 MPS  Junwk26B_E區G區產品明細 4" xfId="25692"/>
    <cellStyle name="_P86&amp;G4 MPS  Junwk26B_E區G區產品明細 5" xfId="25693"/>
    <cellStyle name="_P86&amp;G4 MPS  Junwk26B_E區G區產品明細 6" xfId="25694"/>
    <cellStyle name="_P86&amp;G4 MPS  Junwk26B_E區G區產品明細 7" xfId="25695"/>
    <cellStyle name="_P86&amp;G4 MPS  Junwk26B_E區G區產品明細 8" xfId="25696"/>
    <cellStyle name="_P86&amp;G4 MPS  Junwk26B_E區G區產品明細 9" xfId="25697"/>
    <cellStyle name="_P86&amp;G4 MPS  Junwk27B" xfId="25698"/>
    <cellStyle name="_P86&amp;G4 MPS  Junwk27B 2" xfId="25699"/>
    <cellStyle name="_P86&amp;G4 MPS  Junwk27B 3" xfId="25700"/>
    <cellStyle name="_P86&amp;G4 MPS  Junwk27B 4" xfId="25701"/>
    <cellStyle name="_P86&amp;G4 MPS  Junwk27B 5" xfId="25702"/>
    <cellStyle name="_P86&amp;G4 MPS  Junwk27B 6" xfId="25703"/>
    <cellStyle name="_P86&amp;G4 MPS  Junwk27B 7" xfId="25704"/>
    <cellStyle name="_P86&amp;G4 MPS  Junwk27B 8" xfId="25705"/>
    <cellStyle name="_P86&amp;G4 MPS  Junwk27B 9" xfId="25706"/>
    <cellStyle name="_P86&amp;G4 MPS  Junwk27B_E區G區產品明細" xfId="25707"/>
    <cellStyle name="_P86&amp;G4 MPS  Junwk27B_E區G區產品明細 2" xfId="25708"/>
    <cellStyle name="_P86&amp;G4 MPS  Junwk27B_E區G區產品明細 3" xfId="25709"/>
    <cellStyle name="_P86&amp;G4 MPS  Junwk27B_E區G區產品明細 4" xfId="25710"/>
    <cellStyle name="_P86&amp;G4 MPS  Junwk27B_E區G區產品明細 5" xfId="25711"/>
    <cellStyle name="_P86&amp;G4 MPS  Junwk27B_E區G區產品明細 6" xfId="25712"/>
    <cellStyle name="_P86&amp;G4 MPS  Junwk27B_E區G區產品明細 7" xfId="25713"/>
    <cellStyle name="_P86&amp;G4 MPS  Junwk27B_E區G區產品明細 8" xfId="25714"/>
    <cellStyle name="_P86&amp;G4 MPS  Junwk27B_E區G區產品明細 9" xfId="25715"/>
    <cellStyle name="_P86&amp;G4 MPS Junwk1A" xfId="25716"/>
    <cellStyle name="_P86&amp;G4 MPS Junwk1A 2" xfId="25717"/>
    <cellStyle name="_P86&amp;G4 MPS Junwk1A 3" xfId="25718"/>
    <cellStyle name="_P86&amp;G4 MPS Junwk1A 4" xfId="25719"/>
    <cellStyle name="_P86&amp;G4 MPS Junwk1A 5" xfId="25720"/>
    <cellStyle name="_P86&amp;G4 MPS Junwk1A 6" xfId="25721"/>
    <cellStyle name="_P86&amp;G4 MPS Junwk1A 7" xfId="25722"/>
    <cellStyle name="_P86&amp;G4 MPS Junwk1A 8" xfId="25723"/>
    <cellStyle name="_P86&amp;G4 MPS Junwk1A 9" xfId="25724"/>
    <cellStyle name="_P86&amp;G4 MPS Junwk1A_E區G區產品明細" xfId="25725"/>
    <cellStyle name="_P86&amp;G4 MPS Junwk1A_E區G區產品明細 2" xfId="25726"/>
    <cellStyle name="_P86&amp;G4 MPS Junwk1A_E區G區產品明細 3" xfId="25727"/>
    <cellStyle name="_P86&amp;G4 MPS Junwk1A_E區G區產品明細 4" xfId="25728"/>
    <cellStyle name="_P86&amp;G4 MPS Junwk1A_E區G區產品明細 5" xfId="25729"/>
    <cellStyle name="_P86&amp;G4 MPS Junwk1A_E區G區產品明細 6" xfId="25730"/>
    <cellStyle name="_P86&amp;G4 MPS Junwk1A_E區G區產品明細 7" xfId="25731"/>
    <cellStyle name="_P86&amp;G4 MPS Junwk1A_E區G區產品明細 8" xfId="25732"/>
    <cellStyle name="_P86&amp;G4 MPS Junwk1A_E區G區產品明細 9" xfId="25733"/>
    <cellStyle name="_P86&amp;G4 MPS Junwk1B" xfId="25734"/>
    <cellStyle name="_P86&amp;G4 MPS Junwk1B 2" xfId="25735"/>
    <cellStyle name="_P86&amp;G4 MPS Junwk1B 3" xfId="25736"/>
    <cellStyle name="_P86&amp;G4 MPS Junwk1B 4" xfId="25737"/>
    <cellStyle name="_P86&amp;G4 MPS Junwk1B 5" xfId="25738"/>
    <cellStyle name="_P86&amp;G4 MPS Junwk1B 6" xfId="25739"/>
    <cellStyle name="_P86&amp;G4 MPS Junwk1B 7" xfId="25740"/>
    <cellStyle name="_P86&amp;G4 MPS Junwk1B 8" xfId="25741"/>
    <cellStyle name="_P86&amp;G4 MPS Junwk1B 9" xfId="25742"/>
    <cellStyle name="_P86&amp;G4 MPS Junwk1B_E區G區產品明細" xfId="25743"/>
    <cellStyle name="_P86&amp;G4 MPS Junwk1B_E區G區產品明細 2" xfId="25744"/>
    <cellStyle name="_P86&amp;G4 MPS Junwk1B_E區G區產品明細 3" xfId="25745"/>
    <cellStyle name="_P86&amp;G4 MPS Junwk1B_E區G區產品明細 4" xfId="25746"/>
    <cellStyle name="_P86&amp;G4 MPS Junwk1B_E區G區產品明細 5" xfId="25747"/>
    <cellStyle name="_P86&amp;G4 MPS Junwk1B_E區G區產品明細 6" xfId="25748"/>
    <cellStyle name="_P86&amp;G4 MPS Junwk1B_E區G區產品明細 7" xfId="25749"/>
    <cellStyle name="_P86&amp;G4 MPS Junwk1B_E區G區產品明細 8" xfId="25750"/>
    <cellStyle name="_P86&amp;G4 MPS Junwk1B_E區G區產品明細 9" xfId="25751"/>
    <cellStyle name="_P86&amp;G4 MPS May wk4D" xfId="25752"/>
    <cellStyle name="_P86&amp;G4 MPS May wk4D 2" xfId="25753"/>
    <cellStyle name="_P86&amp;G4 MPS May wk4D 3" xfId="25754"/>
    <cellStyle name="_P86&amp;G4 MPS May wk4D 4" xfId="25755"/>
    <cellStyle name="_P86&amp;G4 MPS May wk4D 5" xfId="25756"/>
    <cellStyle name="_P86&amp;G4 MPS May wk4D 6" xfId="25757"/>
    <cellStyle name="_P86&amp;G4 MPS May wk4D 7" xfId="25758"/>
    <cellStyle name="_P86&amp;G4 MPS May wk4D 8" xfId="25759"/>
    <cellStyle name="_P86&amp;G4 MPS May wk4D 9" xfId="25760"/>
    <cellStyle name="_P86&amp;G4 MPS May wk4D_E區G區產品明細" xfId="25761"/>
    <cellStyle name="_P86&amp;G4 MPS May wk4D_E區G區產品明細 2" xfId="25762"/>
    <cellStyle name="_P86&amp;G4 MPS May wk4D_E區G區產品明細 3" xfId="25763"/>
    <cellStyle name="_P86&amp;G4 MPS May wk4D_E區G區產品明細 4" xfId="25764"/>
    <cellStyle name="_P86&amp;G4 MPS May wk4D_E區G區產品明細 5" xfId="25765"/>
    <cellStyle name="_P86&amp;G4 MPS May wk4D_E區G區產品明細 6" xfId="25766"/>
    <cellStyle name="_P86&amp;G4 MPS May wk4D_E區G區產品明細 7" xfId="25767"/>
    <cellStyle name="_P86&amp;G4 MPS May wk4D_E區G區產品明細 8" xfId="25768"/>
    <cellStyle name="_P86&amp;G4 MPS May wk4D_E區G區產品明細 9" xfId="25769"/>
    <cellStyle name="_P86B PVT&amp;Ramp Issue Log0908" xfId="25770"/>
    <cellStyle name="_P86B PVT&amp;Ramp Issue Log0908 2" xfId="25771"/>
    <cellStyle name="_P86B PVT&amp;Ramp Issue Log0908 3" xfId="25772"/>
    <cellStyle name="_P86B PVT&amp;Ramp Issue Log0908 4" xfId="25773"/>
    <cellStyle name="_P86B PVT&amp;Ramp Issue Log0908 5" xfId="25774"/>
    <cellStyle name="_P86B PVT&amp;Ramp Issue Log0908 6" xfId="25775"/>
    <cellStyle name="_P86B PVT&amp;Ramp Issue Log0908 7" xfId="25776"/>
    <cellStyle name="_P86B PVT&amp;Ramp Issue Log0908 8" xfId="25777"/>
    <cellStyle name="_P86B PVT&amp;Ramp Issue Log0908 9" xfId="25778"/>
    <cellStyle name="_P86B PVT&amp;Ramp IssueLog0910A" xfId="25779"/>
    <cellStyle name="_P86B PVT&amp;Ramp IssueLog0910A 2" xfId="25780"/>
    <cellStyle name="_P86B PVT&amp;Ramp IssueLog0910A 3" xfId="25781"/>
    <cellStyle name="_P86B PVT&amp;Ramp IssueLog0910A 4" xfId="25782"/>
    <cellStyle name="_P86B PVT&amp;Ramp IssueLog0910A 5" xfId="25783"/>
    <cellStyle name="_P86B PVT&amp;Ramp IssueLog0910A 6" xfId="25784"/>
    <cellStyle name="_P86B PVT&amp;Ramp IssueLog0910A 7" xfId="25785"/>
    <cellStyle name="_P86B PVT&amp;Ramp IssueLog0910A 8" xfId="25786"/>
    <cellStyle name="_P86B PVT&amp;Ramp IssueLog0910A 9" xfId="25787"/>
    <cellStyle name="_Payment Schedule - B2 Project ( FIN ) 314" xfId="25788"/>
    <cellStyle name="_Payment Schedule - B2 Project ( FIN ) 314 2" xfId="25789"/>
    <cellStyle name="_Payment Schedule - B2 Project ( FIN ) 314 3" xfId="25790"/>
    <cellStyle name="_Payment Schedule - B2 Project ( FIN ) 314 4" xfId="25791"/>
    <cellStyle name="_Payment Schedule - B2 Project ( FIN ) 314 5" xfId="25792"/>
    <cellStyle name="_Payment Schedule - B2 Project ( FIN ) 314 6" xfId="25793"/>
    <cellStyle name="_Payment Schedule - B2 Project ( FIN ) 314 7" xfId="25794"/>
    <cellStyle name="_Payment Schedule - B2 Project ( FIN ) 314 8" xfId="25795"/>
    <cellStyle name="_Payment Schedule - B2 Project ( FIN ) 314 9" xfId="25796"/>
    <cellStyle name="_Personal Plan" xfId="25797"/>
    <cellStyle name="_Personal Plan 2" xfId="25798"/>
    <cellStyle name="_Personal Plan 3" xfId="25799"/>
    <cellStyle name="_Personal Plan 4" xfId="25800"/>
    <cellStyle name="_Personal Plan 5" xfId="25801"/>
    <cellStyle name="_Personal Plan 6" xfId="25802"/>
    <cellStyle name="_Personal Plan 7" xfId="25803"/>
    <cellStyle name="_Personal Plan 8" xfId="25804"/>
    <cellStyle name="_Personal Plan 9" xfId="25805"/>
    <cellStyle name="_PFMEA Format" xfId="25806"/>
    <cellStyle name="_PFMEA Format 2" xfId="25807"/>
    <cellStyle name="_PFMEA Format 3" xfId="25808"/>
    <cellStyle name="_PFMEA Format 4" xfId="25809"/>
    <cellStyle name="_PFMEA Format 5" xfId="25810"/>
    <cellStyle name="_PFMEA Format 6" xfId="25811"/>
    <cellStyle name="_PFMEA Format 7" xfId="25812"/>
    <cellStyle name="_PFMEA Format 8" xfId="25813"/>
    <cellStyle name="_PFMEA Format 9" xfId="25814"/>
    <cellStyle name="_PO &amp; Quotation 0528" xfId="25815"/>
    <cellStyle name="_PO &amp; Quotation 0528 2" xfId="25816"/>
    <cellStyle name="_PO &amp; Quotation 0528 3" xfId="25817"/>
    <cellStyle name="_PO &amp; Quotation 0528 4" xfId="25818"/>
    <cellStyle name="_PO &amp; Quotation 0528 5" xfId="25819"/>
    <cellStyle name="_PO &amp; Quotation 0528 6" xfId="25820"/>
    <cellStyle name="_PO &amp; Quotation 0528 7" xfId="25821"/>
    <cellStyle name="_PO &amp; Quotation 0528 8" xfId="25822"/>
    <cellStyle name="_PO &amp; Quotation 0528 9" xfId="25823"/>
    <cellStyle name="_PO &amp; Quotation 0622" xfId="25824"/>
    <cellStyle name="_PO &amp; Quotation 0622 2" xfId="25825"/>
    <cellStyle name="_PO &amp; Quotation 0622 3" xfId="25826"/>
    <cellStyle name="_PO &amp; Quotation 0622 4" xfId="25827"/>
    <cellStyle name="_PO &amp; Quotation 0622 5" xfId="25828"/>
    <cellStyle name="_PO &amp; Quotation 0622 6" xfId="25829"/>
    <cellStyle name="_PO &amp; Quotation 0622 7" xfId="25830"/>
    <cellStyle name="_PO &amp; Quotation 0622 8" xfId="25831"/>
    <cellStyle name="_PO &amp; Quotation 0622 9" xfId="25832"/>
    <cellStyle name="_PO &amp; Quotation 0624" xfId="25833"/>
    <cellStyle name="_PO &amp; Quotation 0624 2" xfId="25834"/>
    <cellStyle name="_PO &amp; Quotation 0624 3" xfId="25835"/>
    <cellStyle name="_PO &amp; Quotation 0624 4" xfId="25836"/>
    <cellStyle name="_PO &amp; Quotation 0624 5" xfId="25837"/>
    <cellStyle name="_PO &amp; Quotation 0624 6" xfId="25838"/>
    <cellStyle name="_PO &amp; Quotation 0624 7" xfId="25839"/>
    <cellStyle name="_PO &amp; Quotation 0624 8" xfId="25840"/>
    <cellStyle name="_PO &amp; Quotation 0624 9" xfId="25841"/>
    <cellStyle name="_PP" xfId="25842"/>
    <cellStyle name="_PP 2" xfId="25843"/>
    <cellStyle name="_PP 3" xfId="25844"/>
    <cellStyle name="_PP 4" xfId="25845"/>
    <cellStyle name="_PP 5" xfId="25846"/>
    <cellStyle name="_PP 6" xfId="25847"/>
    <cellStyle name="_PP 7" xfId="25848"/>
    <cellStyle name="_PP 8" xfId="25849"/>
    <cellStyle name="_PP 9" xfId="25850"/>
    <cellStyle name="_Pre Build Quote_Ivalo Sting B1_20080922" xfId="25851"/>
    <cellStyle name="_Pre Build Quote_Ivalo Sting B1_20080922 2" xfId="25852"/>
    <cellStyle name="_Pre Build Quote_Ivalo Sting B1_20080922 3" xfId="25853"/>
    <cellStyle name="_Pre Build Quote_Ivalo Sting B1_20080922 4" xfId="25854"/>
    <cellStyle name="_Pre Build Quote_Ivalo Sting B1_20080922 5" xfId="25855"/>
    <cellStyle name="_Pre Build Quote_Ivalo Sting B1_20080922 6" xfId="25856"/>
    <cellStyle name="_Pre Build Quote_Ivalo Sting B1_20080922 7" xfId="25857"/>
    <cellStyle name="_Pre Build Quote_Ivalo Sting B1_20080922 8" xfId="25858"/>
    <cellStyle name="_Pre Build Quote_Ivalo Sting B1_20080922 9" xfId="25859"/>
    <cellStyle name="_Project  Control" xfId="25860"/>
    <cellStyle name="_Project  Control 2" xfId="25861"/>
    <cellStyle name="_Project  Control 3" xfId="25862"/>
    <cellStyle name="_Project  Control 4" xfId="25863"/>
    <cellStyle name="_Project  Control 5" xfId="25864"/>
    <cellStyle name="_Project  Control 6" xfId="25865"/>
    <cellStyle name="_Project  Control 7" xfId="25866"/>
    <cellStyle name="_Project  Control 8" xfId="25867"/>
    <cellStyle name="_Project  Control 9" xfId="25868"/>
    <cellStyle name="_Project Control_reference" xfId="25869"/>
    <cellStyle name="_Project Control_reference 2" xfId="25870"/>
    <cellStyle name="_Project Control_reference 3" xfId="25871"/>
    <cellStyle name="_Project Control_reference 4" xfId="25872"/>
    <cellStyle name="_Project Control_reference 5" xfId="25873"/>
    <cellStyle name="_Project Control_reference 6" xfId="25874"/>
    <cellStyle name="_Project Control_reference 7" xfId="25875"/>
    <cellStyle name="_Project Control_reference 8" xfId="25876"/>
    <cellStyle name="_Project Control_reference 9" xfId="25877"/>
    <cellStyle name="_Project management_060908-A3" xfId="25878"/>
    <cellStyle name="_Project management_060908-A3 2" xfId="25879"/>
    <cellStyle name="_Project management_060908-A3 3" xfId="25880"/>
    <cellStyle name="_Project management_060908-A3 4" xfId="25881"/>
    <cellStyle name="_Project management_060908-A3 5" xfId="25882"/>
    <cellStyle name="_Project management_060908-A3 6" xfId="25883"/>
    <cellStyle name="_Project management_060908-A3 7" xfId="25884"/>
    <cellStyle name="_Project management_060908-A3 8" xfId="25885"/>
    <cellStyle name="_Project management_060908-A3 9" xfId="25886"/>
    <cellStyle name="_Project Track List" xfId="25887"/>
    <cellStyle name="_Project Track List 2" xfId="25888"/>
    <cellStyle name="_Project Track List 3" xfId="25889"/>
    <cellStyle name="_Project Track List 4" xfId="25890"/>
    <cellStyle name="_Project Track List 5" xfId="25891"/>
    <cellStyle name="_Project Track List 6" xfId="25892"/>
    <cellStyle name="_Project Track List 7" xfId="25893"/>
    <cellStyle name="_Project Track List 8" xfId="25894"/>
    <cellStyle name="_Project Track List 9" xfId="25895"/>
    <cellStyle name="_PUTime Frame" xfId="25896"/>
    <cellStyle name="_PUTime Frame 2" xfId="25897"/>
    <cellStyle name="_PUTime Frame 3" xfId="25898"/>
    <cellStyle name="_PUTime Frame 4" xfId="25899"/>
    <cellStyle name="_PUTime Frame 5" xfId="25900"/>
    <cellStyle name="_PUTime Frame 6" xfId="25901"/>
    <cellStyle name="_PUTime Frame 7" xfId="25902"/>
    <cellStyle name="_PUTime Frame 8" xfId="25903"/>
    <cellStyle name="_PUTime Frame 9" xfId="25904"/>
    <cellStyle name="_Q22 DPBG chart0830" xfId="25905"/>
    <cellStyle name="_Q22 DPBG chart0830 2" xfId="25906"/>
    <cellStyle name="_Q22 DPBG chart0830 3" xfId="25907"/>
    <cellStyle name="_Q22 DPBG chart0830 4" xfId="25908"/>
    <cellStyle name="_Q22 DPBG chart0830 5" xfId="25909"/>
    <cellStyle name="_Q22 DPBG chart0830 6" xfId="25910"/>
    <cellStyle name="_Q22 DPBG chart0830 7" xfId="25911"/>
    <cellStyle name="_Q22 DPBG chart0830 8" xfId="25912"/>
    <cellStyle name="_Q22 DPBG chart0830 9" xfId="25913"/>
    <cellStyle name="_Q3 YCM" xfId="25914"/>
    <cellStyle name="_Q3 YCM (2)" xfId="25915"/>
    <cellStyle name="_Q3 YCM (2) 2" xfId="25916"/>
    <cellStyle name="_Q3 YCM (2) 3" xfId="25917"/>
    <cellStyle name="_Q3 YCM (2) 4" xfId="25918"/>
    <cellStyle name="_Q3 YCM (2) 5" xfId="25919"/>
    <cellStyle name="_Q3 YCM (2) 6" xfId="25920"/>
    <cellStyle name="_Q3 YCM (2) 7" xfId="25921"/>
    <cellStyle name="_Q3 YCM (2) 8" xfId="25922"/>
    <cellStyle name="_Q3 YCM (2) 9" xfId="25923"/>
    <cellStyle name="_Q3 YCM (3)" xfId="25924"/>
    <cellStyle name="_Q3 YCM (3) 2" xfId="25925"/>
    <cellStyle name="_Q3 YCM (3) 3" xfId="25926"/>
    <cellStyle name="_Q3 YCM (3) 4" xfId="25927"/>
    <cellStyle name="_Q3 YCM (3) 5" xfId="25928"/>
    <cellStyle name="_Q3 YCM (3) 6" xfId="25929"/>
    <cellStyle name="_Q3 YCM (3) 7" xfId="25930"/>
    <cellStyle name="_Q3 YCM (3) 8" xfId="25931"/>
    <cellStyle name="_Q3 YCM (3) 9" xfId="25932"/>
    <cellStyle name="_Q3 YCM 2" xfId="25933"/>
    <cellStyle name="_Q3 YCM 3" xfId="25934"/>
    <cellStyle name="_Q3 YCM 4" xfId="25935"/>
    <cellStyle name="_Q3 YCM 5" xfId="25936"/>
    <cellStyle name="_Q3 YCM 6" xfId="25937"/>
    <cellStyle name="_Q3 YCM 7" xfId="25938"/>
    <cellStyle name="_Q3 YCM 8" xfId="25939"/>
    <cellStyle name="_Q3 YCM 9" xfId="25940"/>
    <cellStyle name="_Q3季應收賬款明細" xfId="25941"/>
    <cellStyle name="_Q3季應收賬款明細 2" xfId="25942"/>
    <cellStyle name="_Q3季應收賬款明細 3" xfId="25943"/>
    <cellStyle name="_Q3季應收賬款明細 4" xfId="25944"/>
    <cellStyle name="_Q3季應收賬款明細 5" xfId="25945"/>
    <cellStyle name="_Q3季應收賬款明細 6" xfId="25946"/>
    <cellStyle name="_Q3季應收賬款明細 7" xfId="25947"/>
    <cellStyle name="_Q3季應收賬款明細 8" xfId="25948"/>
    <cellStyle name="_Q3季應收賬款明細 9" xfId="25949"/>
    <cellStyle name="_Q4 風險庫存差異分析比較表" xfId="25950"/>
    <cellStyle name="_Q4 風險庫存差異分析比較表 2" xfId="25951"/>
    <cellStyle name="_Q4 風險庫存差異分析比較表 3" xfId="25952"/>
    <cellStyle name="_Q4 風險庫存差異分析比較表 4" xfId="25953"/>
    <cellStyle name="_Q4 風險庫存差異分析比較表 5" xfId="25954"/>
    <cellStyle name="_Q4 風險庫存差異分析比較表 6" xfId="25955"/>
    <cellStyle name="_Q4 風險庫存差異分析比較表 7" xfId="25956"/>
    <cellStyle name="_Q4 風險庫存差異分析比較表 8" xfId="25957"/>
    <cellStyle name="_Q4 風險庫存差異分析比較表 9" xfId="25958"/>
    <cellStyle name="_Q4產能分析" xfId="25959"/>
    <cellStyle name="_Q4產能分析 2" xfId="25960"/>
    <cellStyle name="_Q4產能分析 3" xfId="25961"/>
    <cellStyle name="_Q4產能分析 4" xfId="25962"/>
    <cellStyle name="_Q4產能分析 5" xfId="25963"/>
    <cellStyle name="_Q4產能分析 6" xfId="25964"/>
    <cellStyle name="_Q4產能分析 7" xfId="25965"/>
    <cellStyle name="_Q4產能分析 8" xfId="25966"/>
    <cellStyle name="_Q4產能分析 9" xfId="25967"/>
    <cellStyle name="_Q63 專案組織架構" xfId="25968"/>
    <cellStyle name="_Q63 專案組織架構 2" xfId="25969"/>
    <cellStyle name="_Q63 專案組織架構 3" xfId="25970"/>
    <cellStyle name="_Q63 專案組織架構 4" xfId="25971"/>
    <cellStyle name="_Q63 專案組織架構 5" xfId="25972"/>
    <cellStyle name="_Q63 專案組織架構 6" xfId="25973"/>
    <cellStyle name="_Q63 專案組織架構 7" xfId="25974"/>
    <cellStyle name="_Q63 專案組織架構 8" xfId="25975"/>
    <cellStyle name="_Q63 專案組織架構 9" xfId="25976"/>
    <cellStyle name="_Q63Schedule" xfId="25977"/>
    <cellStyle name="_Q63Schedule 2" xfId="25978"/>
    <cellStyle name="_Q63Schedule 3" xfId="25979"/>
    <cellStyle name="_Q63Schedule 4" xfId="25980"/>
    <cellStyle name="_Q63Schedule 5" xfId="25981"/>
    <cellStyle name="_Q63Schedule 6" xfId="25982"/>
    <cellStyle name="_Q63Schedule 7" xfId="25983"/>
    <cellStyle name="_Q63Schedule 8" xfId="25984"/>
    <cellStyle name="_Q63Schedule 9" xfId="25985"/>
    <cellStyle name="_Q88.Q22CNC投資損益分析(050310)" xfId="25995"/>
    <cellStyle name="_Q88.Q22CNC投資損益分析(050310) 2" xfId="25996"/>
    <cellStyle name="_Q88.Q22CNC投資損益分析(050310) 3" xfId="25997"/>
    <cellStyle name="_Q88.Q22CNC投資損益分析(050310) 4" xfId="25998"/>
    <cellStyle name="_Q88.Q22CNC投資損益分析(050310) 5" xfId="25999"/>
    <cellStyle name="_Q88.Q22CNC投資損益分析(050310) 6" xfId="26000"/>
    <cellStyle name="_Q88.Q22CNC投資損益分析(050310) 7" xfId="26001"/>
    <cellStyle name="_Q88.Q22CNC投資損益分析(050310) 8" xfId="26002"/>
    <cellStyle name="_Q88.Q22CNC投資損益分析(050310) 9" xfId="26003"/>
    <cellStyle name="_Q88.Q22CNC投資規划書0310" xfId="25986"/>
    <cellStyle name="_Q88.Q22CNC投資規划書0310 2" xfId="25987"/>
    <cellStyle name="_Q88.Q22CNC投資規划書0310 3" xfId="25988"/>
    <cellStyle name="_Q88.Q22CNC投資規划書0310 4" xfId="25989"/>
    <cellStyle name="_Q88.Q22CNC投資規划書0310 5" xfId="25990"/>
    <cellStyle name="_Q88.Q22CNC投資規划書0310 6" xfId="25991"/>
    <cellStyle name="_Q88.Q22CNC投資規划書0310 7" xfId="25992"/>
    <cellStyle name="_Q88.Q22CNC投資規划書0310 8" xfId="25993"/>
    <cellStyle name="_Q88.Q22CNC投資規划書0310 9" xfId="25994"/>
    <cellStyle name="_Q88組裝周生產排配" xfId="26004"/>
    <cellStyle name="_Q88組裝周生產排配 2" xfId="26005"/>
    <cellStyle name="_Q88組裝周生產排配 3" xfId="26006"/>
    <cellStyle name="_Q88組裝周生產排配 4" xfId="26007"/>
    <cellStyle name="_Q88組裝周生產排配 5" xfId="26008"/>
    <cellStyle name="_Q88組裝周生產排配 6" xfId="26009"/>
    <cellStyle name="_Q88組裝周生產排配 7" xfId="26010"/>
    <cellStyle name="_Q88組裝周生產排配 8" xfId="26011"/>
    <cellStyle name="_Q88組裝周生產排配 9" xfId="26012"/>
    <cellStyle name="_QA Equipment Hardness Quotation - 20090504" xfId="26013"/>
    <cellStyle name="_QA Equipment Hardness Quotation - 20090504 2" xfId="26014"/>
    <cellStyle name="_QA Equipment Hardness Quotation - 20090504 3" xfId="26015"/>
    <cellStyle name="_QA Equipment Hardness Quotation - 20090504 4" xfId="26016"/>
    <cellStyle name="_QA Equipment Hardness Quotation - 20090504 5" xfId="26017"/>
    <cellStyle name="_QA Equipment Hardness Quotation - 20090504 6" xfId="26018"/>
    <cellStyle name="_QA Equipment Hardness Quotation - 20090504 7" xfId="26019"/>
    <cellStyle name="_QA Equipment Hardness Quotation - 20090504 8" xfId="26020"/>
    <cellStyle name="_QA Equipment Hardness Quotation - 20090504 9" xfId="26021"/>
    <cellStyle name="_QA gague  5-7 _maya_0511" xfId="26022"/>
    <cellStyle name="_QA gague  5-7 _maya_0511 2" xfId="26023"/>
    <cellStyle name="_QA Time Frame rev2" xfId="26024"/>
    <cellStyle name="_QA Time Frame rev2 2" xfId="26025"/>
    <cellStyle name="_QA Time Frame rev2 3" xfId="26026"/>
    <cellStyle name="_QA Time Frame rev2 4" xfId="26027"/>
    <cellStyle name="_QA Time Frame rev2 5" xfId="26028"/>
    <cellStyle name="_QA Time Frame rev2 6" xfId="26029"/>
    <cellStyle name="_QA Time Frame rev2 7" xfId="26030"/>
    <cellStyle name="_QA Time Frame rev2 8" xfId="26031"/>
    <cellStyle name="_QA Time Frame rev2 9" xfId="26032"/>
    <cellStyle name="_Quote_Corolla_EO_MOQ issue_20090629" xfId="26033"/>
    <cellStyle name="_Quote_Corolla_EO_MOQ issue_20090629 2" xfId="26034"/>
    <cellStyle name="_Quote_Corolla_EO_MOQ issue_20090629 3" xfId="26035"/>
    <cellStyle name="_Quote_Corolla_EO_MOQ issue_20090629 4" xfId="26036"/>
    <cellStyle name="_Quote_Corolla_EO_MOQ issue_20090629 5" xfId="26037"/>
    <cellStyle name="_Quote_Corolla_EO_MOQ issue_20090629 6" xfId="26038"/>
    <cellStyle name="_Quote_Corolla_EO_MOQ issue_20090629 7" xfId="26039"/>
    <cellStyle name="_Quote_Corolla_EO_MOQ issue_20090629 8" xfId="26040"/>
    <cellStyle name="_Quote_Corolla_EO_MOQ issue_20090629 9" xfId="26041"/>
    <cellStyle name="_Racer and Racer camera  Project daily report-20070921" xfId="26042"/>
    <cellStyle name="_Racer and Racer camera  Project daily report-20070921 2" xfId="26043"/>
    <cellStyle name="_Racer and Racer camera  Project daily report-20070921 3" xfId="26044"/>
    <cellStyle name="_Racer and Racer camera  Project daily report-20070921 4" xfId="26045"/>
    <cellStyle name="_Racer and Racer camera  Project daily report-20070921 5" xfId="26046"/>
    <cellStyle name="_Racer and Racer camera  Project daily report-20070921 6" xfId="26047"/>
    <cellStyle name="_Racer and Racer camera  Project daily report-20070921 7" xfId="26048"/>
    <cellStyle name="_Racer and Racer camera  Project daily report-20070921 8" xfId="26049"/>
    <cellStyle name="_Racer and Racer camera  Project daily report-20070921 9" xfId="26050"/>
    <cellStyle name="_Racer and Racer camera  Project daily report-20071025" xfId="26051"/>
    <cellStyle name="_Racer and Racer camera  Project daily report-20071025 2" xfId="26052"/>
    <cellStyle name="_Racer and Racer camera  Project daily report-20071025 3" xfId="26053"/>
    <cellStyle name="_Racer and Racer camera  Project daily report-20071025 4" xfId="26054"/>
    <cellStyle name="_Racer and Racer camera  Project daily report-20071025 5" xfId="26055"/>
    <cellStyle name="_Racer and Racer camera  Project daily report-20071025 6" xfId="26056"/>
    <cellStyle name="_Racer and Racer camera  Project daily report-20071025 7" xfId="26057"/>
    <cellStyle name="_Racer and Racer camera  Project daily report-20071025 8" xfId="26058"/>
    <cellStyle name="_Racer and Racer camera  Project daily report-20071025 9" xfId="26059"/>
    <cellStyle name="_Racer daily report-20071109 " xfId="26060"/>
    <cellStyle name="_Racer daily report-20071109  2" xfId="26061"/>
    <cellStyle name="_Racer daily report-20071109  3" xfId="26062"/>
    <cellStyle name="_Racer daily report-20071109  4" xfId="26063"/>
    <cellStyle name="_Racer daily report-20071109  5" xfId="26064"/>
    <cellStyle name="_Racer daily report-20071109  6" xfId="26065"/>
    <cellStyle name="_Racer daily report-20071109  7" xfId="26066"/>
    <cellStyle name="_Racer daily report-20071109  8" xfId="26067"/>
    <cellStyle name="_Racer daily report-20071109  9" xfId="26068"/>
    <cellStyle name="_Racer daily report-20071115 " xfId="26069"/>
    <cellStyle name="_Racer daily report-20071115  2" xfId="26070"/>
    <cellStyle name="_Racer daily report-20071115  3" xfId="26071"/>
    <cellStyle name="_Racer daily report-20071115  4" xfId="26072"/>
    <cellStyle name="_Racer daily report-20071115  5" xfId="26073"/>
    <cellStyle name="_Racer daily report-20071115  6" xfId="26074"/>
    <cellStyle name="_Racer daily report-20071115  7" xfId="26075"/>
    <cellStyle name="_Racer daily report-20071115  8" xfId="26076"/>
    <cellStyle name="_Racer daily report-20071115  9" xfId="26077"/>
    <cellStyle name="_Racer Project daily report-20070704" xfId="26078"/>
    <cellStyle name="_Racer Project daily report-20070704 2" xfId="26079"/>
    <cellStyle name="_Racer Project daily report-20070704 3" xfId="26080"/>
    <cellStyle name="_Racer Project daily report-20070704 4" xfId="26081"/>
    <cellStyle name="_Racer Project daily report-20070704 5" xfId="26082"/>
    <cellStyle name="_Racer Project daily report-20070704 6" xfId="26083"/>
    <cellStyle name="_Racer Project daily report-20070704 7" xfId="26084"/>
    <cellStyle name="_Racer Project daily report-20070704 8" xfId="26085"/>
    <cellStyle name="_Racer Project daily report-20070704 9" xfId="26086"/>
    <cellStyle name="_Racer Project daily report-20070914" xfId="26087"/>
    <cellStyle name="_Racer Project daily report-20070914 2" xfId="26088"/>
    <cellStyle name="_Racer Project daily report-20070914 3" xfId="26089"/>
    <cellStyle name="_Racer Project daily report-20070914 4" xfId="26090"/>
    <cellStyle name="_Racer Project daily report-20070914 5" xfId="26091"/>
    <cellStyle name="_Racer Project daily report-20070914 6" xfId="26092"/>
    <cellStyle name="_Racer Project daily report-20070914 7" xfId="26093"/>
    <cellStyle name="_Racer Project daily report-20070914 8" xfId="26094"/>
    <cellStyle name="_Racer Project daily report-20070914 9" xfId="26095"/>
    <cellStyle name="_Resource RAMP PLANNED 0812" xfId="26096"/>
    <cellStyle name="_Resource RAMP PLANNED 0812 2" xfId="26097"/>
    <cellStyle name="_Resource RAMP PLANNED 0812 3" xfId="26098"/>
    <cellStyle name="_Resource RAMP PLANNED 0812 4" xfId="26099"/>
    <cellStyle name="_Resource RAMP PLANNED 0812 5" xfId="26100"/>
    <cellStyle name="_Resource RAMP PLANNED 0812 6" xfId="26101"/>
    <cellStyle name="_Resource RAMP PLANNED 0812 7" xfId="26102"/>
    <cellStyle name="_Resource RAMP PLANNED 0812 8" xfId="26103"/>
    <cellStyle name="_Resource RAMP PLANNED 0812 9" xfId="26104"/>
    <cellStyle name="_RFQ Checklist" xfId="26105"/>
    <cellStyle name="_RFQ Checklist 2" xfId="26106"/>
    <cellStyle name="_RFQ Checklist Rev-14.3" xfId="26107"/>
    <cellStyle name="_RFQ Checklist Rev-14.3 2" xfId="26108"/>
    <cellStyle name="_RFQ Checklist Rev-14.3_APPLE N94 Proto 3 NRE Quotation_20101118" xfId="26109"/>
    <cellStyle name="_RFQ Checklist Rev-14.3_APPLE N94 Proto 3 NRE Quotation_20101118 2" xfId="26110"/>
    <cellStyle name="_RFQ Checklist Rev-14.3_APPLE N94 Proto 3 NRE Quotation_20101119(v1.0)" xfId="26111"/>
    <cellStyle name="_RFQ Checklist Rev-14.3_APPLE N94 Proto 3 NRE Quotation_20101119(v1.0) 2" xfId="26112"/>
    <cellStyle name="_RFQ Checklist Rev-14.3_APPLE N94 Proto 3 NRE Quotation_20101123(v2.1)" xfId="26113"/>
    <cellStyle name="_RFQ Checklist Rev-14.3_APPLE N94 Proto 3 NRE Quotation_20101123(v2.1) 2" xfId="26114"/>
    <cellStyle name="_RFQ Checklist Rev-14.3_APPLE N94 Proto 3 NRE Quotation_20101125(v3.0)" xfId="26115"/>
    <cellStyle name="_RFQ Checklist Rev-14.3_APPLE N94 Proto 3 NRE Quotation_20101125(v3.0) 2" xfId="26116"/>
    <cellStyle name="_RFQ Checklist Rev-14.3_APPLE N94 Proto 3 NRE Quotation_20101203(v3.1)" xfId="26117"/>
    <cellStyle name="_RFQ Checklist Rev-14.3_APPLE N94 Proto 3 NRE Quotation_20101203(v3.1) 2" xfId="26118"/>
    <cellStyle name="_RFQ Checklist Rev-14.3_APPLE N94 Proto 3 NRE Quotation_20101203(v3.2)" xfId="26119"/>
    <cellStyle name="_RFQ Checklist Rev-14.3_APPLE N94 Proto 3 NRE Quotation_20101203(v3.2) 2" xfId="26120"/>
    <cellStyle name="_RFQ Checklist_APPLE N94 Proto 3 NRE Quotation_20101118" xfId="26121"/>
    <cellStyle name="_RFQ Checklist_APPLE N94 Proto 3 NRE Quotation_20101118 2" xfId="26122"/>
    <cellStyle name="_RFQ Checklist_APPLE N94 Proto 3 NRE Quotation_20101119(v1.0)" xfId="26123"/>
    <cellStyle name="_RFQ Checklist_APPLE N94 Proto 3 NRE Quotation_20101119(v1.0) 2" xfId="26124"/>
    <cellStyle name="_RFQ Checklist_APPLE N94 Proto 3 NRE Quotation_20101123(v2.1)" xfId="26125"/>
    <cellStyle name="_RFQ Checklist_APPLE N94 Proto 3 NRE Quotation_20101123(v2.1) 2" xfId="26126"/>
    <cellStyle name="_RFQ Checklist_APPLE N94 Proto 3 NRE Quotation_20101125(v3.0)" xfId="26127"/>
    <cellStyle name="_RFQ Checklist_APPLE N94 Proto 3 NRE Quotation_20101125(v3.0) 2" xfId="26128"/>
    <cellStyle name="_RFQ Checklist_APPLE N94 Proto 3 NRE Quotation_20101203(v3.1)" xfId="26129"/>
    <cellStyle name="_RFQ Checklist_APPLE N94 Proto 3 NRE Quotation_20101203(v3.1) 2" xfId="26130"/>
    <cellStyle name="_RFQ Checklist_APPLE N94 Proto 3 NRE Quotation_20101203(v3.2)" xfId="26131"/>
    <cellStyle name="_RFQ Checklist_APPLE N94 Proto 3 NRE Quotation_20101203(v3.2) 2" xfId="26132"/>
    <cellStyle name="_RFQ MSG0125 Checklist Rev-14.3" xfId="26133"/>
    <cellStyle name="_RFQ MSG0125 Checklist Rev-14.3 2" xfId="26134"/>
    <cellStyle name="_RFQ MSG0125 Checklist Rev-14.3_APPLE N94 Proto 3 NRE Quotation_20101118" xfId="26135"/>
    <cellStyle name="_RFQ MSG0125 Checklist Rev-14.3_APPLE N94 Proto 3 NRE Quotation_20101118 2" xfId="26136"/>
    <cellStyle name="_RFQ MSG0125 Checklist Rev-14.3_APPLE N94 Proto 3 NRE Quotation_20101119(v1.0)" xfId="26137"/>
    <cellStyle name="_RFQ MSG0125 Checklist Rev-14.3_APPLE N94 Proto 3 NRE Quotation_20101119(v1.0) 2" xfId="26138"/>
    <cellStyle name="_RFQ MSG0125 Checklist Rev-14.3_APPLE N94 Proto 3 NRE Quotation_20101123(v2.1)" xfId="26139"/>
    <cellStyle name="_RFQ MSG0125 Checklist Rev-14.3_APPLE N94 Proto 3 NRE Quotation_20101123(v2.1) 2" xfId="26140"/>
    <cellStyle name="_RFQ MSG0125 Checklist Rev-14.3_APPLE N94 Proto 3 NRE Quotation_20101125(v3.0)" xfId="26141"/>
    <cellStyle name="_RFQ MSG0125 Checklist Rev-14.3_APPLE N94 Proto 3 NRE Quotation_20101125(v3.0) 2" xfId="26142"/>
    <cellStyle name="_RFQ MSG0125 Checklist Rev-14.3_APPLE N94 Proto 3 NRE Quotation_20101203(v3.1)" xfId="26143"/>
    <cellStyle name="_RFQ MSG0125 Checklist Rev-14.3_APPLE N94 Proto 3 NRE Quotation_20101203(v3.1) 2" xfId="26144"/>
    <cellStyle name="_RFQ MSG0125 Checklist Rev-14.3_APPLE N94 Proto 3 NRE Quotation_20101203(v3.2)" xfId="26145"/>
    <cellStyle name="_RFQ MSG0125 Checklist Rev-14.3_APPLE N94 Proto 3 NRE Quotation_20101203(v3.2) 2" xfId="26146"/>
    <cellStyle name="_RFQ#SHA07-059" xfId="26147"/>
    <cellStyle name="_RFQ#SHA07-059 2" xfId="26148"/>
    <cellStyle name="_RFQ#SHA07-059_APPLE N94 Proto 3 NRE Quotation_20101118" xfId="26149"/>
    <cellStyle name="_RFQ#SHA07-059_APPLE N94 Proto 3 NRE Quotation_20101118 2" xfId="26150"/>
    <cellStyle name="_RFQ#SHA07-059_APPLE N94 Proto 3 NRE Quotation_20101119(v1.0)" xfId="26151"/>
    <cellStyle name="_RFQ#SHA07-059_APPLE N94 Proto 3 NRE Quotation_20101119(v1.0) 2" xfId="26152"/>
    <cellStyle name="_RFQ#SHA07-059_APPLE N94 Proto 3 NRE Quotation_20101123(v2.1)" xfId="26153"/>
    <cellStyle name="_RFQ#SHA07-059_APPLE N94 Proto 3 NRE Quotation_20101123(v2.1) 2" xfId="26154"/>
    <cellStyle name="_RFQ#SHA07-059_APPLE N94 Proto 3 NRE Quotation_20101125(v3.0)" xfId="26155"/>
    <cellStyle name="_RFQ#SHA07-059_APPLE N94 Proto 3 NRE Quotation_20101125(v3.0) 2" xfId="26156"/>
    <cellStyle name="_RFQ#SHA07-059_APPLE N94 Proto 3 NRE Quotation_20101203(v3.1)" xfId="26157"/>
    <cellStyle name="_RFQ#SHA07-059_APPLE N94 Proto 3 NRE Quotation_20101203(v3.1) 2" xfId="26158"/>
    <cellStyle name="_RFQ#SHA07-059_APPLE N94 Proto 3 NRE Quotation_20101203(v3.2)" xfId="26159"/>
    <cellStyle name="_RFQ#SHA07-059_APPLE N94 Proto 3 NRE Quotation_20101203(v3.2) 2" xfId="26160"/>
    <cellStyle name="_S7   BOM for MP 4-25(1)" xfId="26161"/>
    <cellStyle name="_S7   BOM for MP 4-25(1) 2" xfId="26162"/>
    <cellStyle name="_S7   BOM for MP 4-25(1) 3" xfId="26163"/>
    <cellStyle name="_S7   BOM for MP 4-25(1) 4" xfId="26164"/>
    <cellStyle name="_S7   BOM for MP 4-25(1) 5" xfId="26165"/>
    <cellStyle name="_S7   BOM for MP 4-25(1) 6" xfId="26166"/>
    <cellStyle name="_S7   BOM for MP 4-25(1) 7" xfId="26167"/>
    <cellStyle name="_S7   BOM for MP 4-25(1) 8" xfId="26168"/>
    <cellStyle name="_S7   BOM for MP 4-25(1) 9" xfId="26169"/>
    <cellStyle name="_S7   BOM for MP 4-29" xfId="26170"/>
    <cellStyle name="_S7   BOM for MP 4-29 2" xfId="26171"/>
    <cellStyle name="_S7   BOM for MP 4-29 3" xfId="26172"/>
    <cellStyle name="_S7   BOM for MP 4-29 4" xfId="26173"/>
    <cellStyle name="_S7   BOM for MP 4-29 5" xfId="26174"/>
    <cellStyle name="_S7   BOM for MP 4-29 6" xfId="26175"/>
    <cellStyle name="_S7   BOM for MP 4-29 7" xfId="26176"/>
    <cellStyle name="_S7   BOM for MP 4-29 8" xfId="26177"/>
    <cellStyle name="_S7   BOM for MP 4-29 9" xfId="26178"/>
    <cellStyle name="_scorpio專案進度表0622-A2" xfId="26179"/>
    <cellStyle name="_scorpio專案進度表0622-A2 2" xfId="26180"/>
    <cellStyle name="_scorpio專案進度表0622-A2 3" xfId="26181"/>
    <cellStyle name="_scorpio專案進度表0622-A2 4" xfId="26182"/>
    <cellStyle name="_scorpio專案進度表0622-A2 5" xfId="26183"/>
    <cellStyle name="_scorpio專案進度表0622-A2 6" xfId="26184"/>
    <cellStyle name="_scorpio專案進度表0622-A2 7" xfId="26185"/>
    <cellStyle name="_scorpio專案進度表0622-A2 8" xfId="26186"/>
    <cellStyle name="_scorpio專案進度表0622-A2 9" xfId="26187"/>
    <cellStyle name="_second process" xfId="26188"/>
    <cellStyle name="_second process 2" xfId="26189"/>
    <cellStyle name="_second process 3" xfId="26190"/>
    <cellStyle name="_second process 4" xfId="26191"/>
    <cellStyle name="_second process 5" xfId="26192"/>
    <cellStyle name="_second process 6" xfId="26193"/>
    <cellStyle name="_second process 7" xfId="26194"/>
    <cellStyle name="_second process 8" xfId="26195"/>
    <cellStyle name="_second process 9" xfId="26196"/>
    <cellStyle name="_sharaku tool requirement_rapidtool_RMB MP" xfId="26197"/>
    <cellStyle name="_sharaku tool requirement_rapidtool_RMB MP 2" xfId="26198"/>
    <cellStyle name="_sharaku tool requirement_rapidtool_RMB MP 3" xfId="26199"/>
    <cellStyle name="_sharaku tool requirement_rapidtool_RMB MP 4" xfId="26200"/>
    <cellStyle name="_sharaku tool requirement_rapidtool_RMB MP 5" xfId="26201"/>
    <cellStyle name="_sharaku tool requirement_rapidtool_RMB MP 6" xfId="26202"/>
    <cellStyle name="_sharaku tool requirement_rapidtool_RMB MP 7" xfId="26203"/>
    <cellStyle name="_sharaku tool requirement_rapidtool_RMB MP 8" xfId="26204"/>
    <cellStyle name="_sharaku tool requirement_rapidtool_RMB MP 9" xfId="26205"/>
    <cellStyle name="_Sheet1" xfId="26206"/>
    <cellStyle name="_Sheet1 2" xfId="26207"/>
    <cellStyle name="_Sheet1 3" xfId="26208"/>
    <cellStyle name="_Sheet1 4" xfId="26209"/>
    <cellStyle name="_Sheet1 5" xfId="26210"/>
    <cellStyle name="_Sheet1 6" xfId="26211"/>
    <cellStyle name="_Sheet1 7" xfId="26212"/>
    <cellStyle name="_Sheet1 8" xfId="26213"/>
    <cellStyle name="_Sheet1 9" xfId="26214"/>
    <cellStyle name="_SHZBG 05年9月與8月風險庫存﹑周轉天數及呆滯損失提列金額增加原因分析及對策說明表(格式)" xfId="26215"/>
    <cellStyle name="_SHZBG 05年9月與8月風險庫存﹑周轉天數及呆滯損失提列金額增加原因分析及對策說明表(格式) 2" xfId="26216"/>
    <cellStyle name="_SHZBG 05年9月與8月風險庫存﹑周轉天數及呆滯損失提列金額增加原因分析及對策說明表(格式) 3" xfId="26217"/>
    <cellStyle name="_SHZBG 05年9月與8月風險庫存﹑周轉天數及呆滯損失提列金額增加原因分析及對策說明表(格式) 4" xfId="26218"/>
    <cellStyle name="_SHZBG 05年9月與8月風險庫存﹑周轉天數及呆滯損失提列金額增加原因分析及對策說明表(格式) 5" xfId="26219"/>
    <cellStyle name="_SHZBG 05年9月與8月風險庫存﹑周轉天數及呆滯損失提列金額增加原因分析及對策說明表(格式) 6" xfId="26220"/>
    <cellStyle name="_SHZBG 05年9月與8月風險庫存﹑周轉天數及呆滯損失提列金額增加原因分析及對策說明表(格式) 7" xfId="26221"/>
    <cellStyle name="_SHZBG 05年9月與8月風險庫存﹑周轉天數及呆滯損失提列金額增加原因分析及對策說明表(格式) 8" xfId="26222"/>
    <cellStyle name="_SHZBG 05年9月與8月風險庫存﹑周轉天數及呆滯損失提列金額增加原因分析及對策說明表(格式) 9" xfId="26223"/>
    <cellStyle name="_SHZBG IPEG 2005年新增機種成本結構明細表" xfId="26224"/>
    <cellStyle name="_SHZBG IPEG 2005年新增機種成本結構明細表 2" xfId="26225"/>
    <cellStyle name="_SHZBG IPEG 2005年新增機種成本結構明細表 3" xfId="26226"/>
    <cellStyle name="_SHZBG IPEG 2005年新增機種成本結構明細表 4" xfId="26227"/>
    <cellStyle name="_SHZBG IPEG 2005年新增機種成本結構明細表 5" xfId="26228"/>
    <cellStyle name="_SHZBG IPEG 2005年新增機種成本結構明細表 6" xfId="26229"/>
    <cellStyle name="_SHZBG IPEG 2005年新增機種成本結構明細表 7" xfId="26230"/>
    <cellStyle name="_SHZBG IPEG 2005年新增機種成本結構明細表 8" xfId="26231"/>
    <cellStyle name="_SHZBG IPEG 2005年新增機種成本結構明細表 9" xfId="26232"/>
    <cellStyle name="_SHZBG-iPEG新增設備投資規划書之稼動率分析表050303" xfId="26233"/>
    <cellStyle name="_SHZBG-iPEG新增設備投資規划書之稼動率分析表050303 2" xfId="26234"/>
    <cellStyle name="_SHZBG-iPEG新增設備投資規划書之稼動率分析表050303 3" xfId="26235"/>
    <cellStyle name="_SHZBG-iPEG新增設備投資規划書之稼動率分析表050303 4" xfId="26236"/>
    <cellStyle name="_SHZBG-iPEG新增設備投資規划書之稼動率分析表050303 5" xfId="26237"/>
    <cellStyle name="_SHZBG-iPEG新增設備投資規划書之稼動率分析表050303 6" xfId="26238"/>
    <cellStyle name="_SHZBG-iPEG新增設備投資規划書之稼動率分析表050303 7" xfId="26239"/>
    <cellStyle name="_SHZBG-iPEG新增設備投資規划書之稼動率分析表050303 8" xfId="26240"/>
    <cellStyle name="_SHZBG-iPEG新增設備投資規划書之稼動率分析表050303 9" xfId="26241"/>
    <cellStyle name="_SHZBG華南模具更新" xfId="26242"/>
    <cellStyle name="_SHZBG華南模具更新 2" xfId="26243"/>
    <cellStyle name="_SHZBG華南模具更新 3" xfId="26244"/>
    <cellStyle name="_SHZBG華南模具更新 4" xfId="26245"/>
    <cellStyle name="_SHZBG華南模具更新 5" xfId="26246"/>
    <cellStyle name="_SHZBG華南模具更新 6" xfId="26247"/>
    <cellStyle name="_SHZBG華南模具更新 7" xfId="26248"/>
    <cellStyle name="_SHZBG華南模具更新 8" xfId="26249"/>
    <cellStyle name="_SHZBG華南模具更新 9" xfId="26250"/>
    <cellStyle name="_SHZG 各處截止12月31日應收賬款明細" xfId="26251"/>
    <cellStyle name="_SHZG 各處截止12月31日應收賬款明細 2" xfId="26252"/>
    <cellStyle name="_SHZG 各處截止12月31日應收賬款明細 3" xfId="26253"/>
    <cellStyle name="_SHZG 各處截止12月31日應收賬款明細 4" xfId="26254"/>
    <cellStyle name="_SHZG 各處截止12月31日應收賬款明細 5" xfId="26255"/>
    <cellStyle name="_SHZG 各處截止12月31日應收賬款明細 6" xfId="26256"/>
    <cellStyle name="_SHZG 各處截止12月31日應收賬款明細 7" xfId="26257"/>
    <cellStyle name="_SHZG 各處截止12月31日應收賬款明細 8" xfId="26258"/>
    <cellStyle name="_SHZG 各處截止12月31日應收賬款明細 9" xfId="26259"/>
    <cellStyle name="_stamping process development schedule 李真" xfId="26260"/>
    <cellStyle name="_stamping process development schedule 李真 2" xfId="26261"/>
    <cellStyle name="_stamping process development schedule 李真 3" xfId="26262"/>
    <cellStyle name="_stamping process development schedule 李真 4" xfId="26263"/>
    <cellStyle name="_stamping process development schedule 李真 5" xfId="26264"/>
    <cellStyle name="_stamping process development schedule 李真 6" xfId="26265"/>
    <cellStyle name="_stamping process development schedule 李真 7" xfId="26266"/>
    <cellStyle name="_stamping process development schedule 李真 8" xfId="26267"/>
    <cellStyle name="_stamping process development schedule 李真 9" xfId="26268"/>
    <cellStyle name="_stamping process development schedule(WK15)" xfId="26269"/>
    <cellStyle name="_stamping process development schedule(WK15) 2" xfId="26270"/>
    <cellStyle name="_stamping process development schedule(WK15) 3" xfId="26271"/>
    <cellStyle name="_stamping process development schedule(WK15) 4" xfId="26272"/>
    <cellStyle name="_stamping process development schedule(WK15) 5" xfId="26273"/>
    <cellStyle name="_stamping process development schedule(WK15) 6" xfId="26274"/>
    <cellStyle name="_stamping process development schedule(WK15) 7" xfId="26275"/>
    <cellStyle name="_stamping process development schedule(WK15) 8" xfId="26276"/>
    <cellStyle name="_stamping process development schedule(WK15) 9" xfId="26277"/>
    <cellStyle name="_Stamping R&amp;D Weekly(13)-020405" xfId="26278"/>
    <cellStyle name="_Stamping R&amp;D Weekly(13)-020405 2" xfId="26279"/>
    <cellStyle name="_Stamping R&amp;D Weekly(13)-020405 3" xfId="26280"/>
    <cellStyle name="_Stamping R&amp;D Weekly(13)-020405 4" xfId="26281"/>
    <cellStyle name="_Stamping R&amp;D Weekly(13)-020405 5" xfId="26282"/>
    <cellStyle name="_Stamping R&amp;D Weekly(13)-020405 6" xfId="26283"/>
    <cellStyle name="_Stamping R&amp;D Weekly(13)-020405 7" xfId="26284"/>
    <cellStyle name="_Stamping R&amp;D Weekly(13)-020405 8" xfId="26285"/>
    <cellStyle name="_Stamping R&amp;D Weekly(13)-020405 9" xfId="26286"/>
    <cellStyle name="_Stockorder status due to Corolla cancellation_20090630" xfId="26287"/>
    <cellStyle name="_Stockorder status due to Corolla cancellation_20090630 2" xfId="26288"/>
    <cellStyle name="_Stockorder status due to Corolla cancellation_20090630 3" xfId="26289"/>
    <cellStyle name="_Stockorder status due to Corolla cancellation_20090630 4" xfId="26290"/>
    <cellStyle name="_Stockorder status due to Corolla cancellation_20090630 5" xfId="26291"/>
    <cellStyle name="_Stockorder status due to Corolla cancellation_20090630 6" xfId="26292"/>
    <cellStyle name="_Stockorder status due to Corolla cancellation_20090630 7" xfId="26293"/>
    <cellStyle name="_Stockorder status due to Corolla cancellation_20090630 8" xfId="26294"/>
    <cellStyle name="_Stockorder status due to Corolla cancellation_20090630 9" xfId="26295"/>
    <cellStyle name="_Summary Cwk33.2-confirmed" xfId="26296"/>
    <cellStyle name="_Summary Cwk33.2-confirmed 2" xfId="26297"/>
    <cellStyle name="_Summary Cwk33.2-confirmed 3" xfId="26298"/>
    <cellStyle name="_Summary Cwk33.2-confirmed 4" xfId="26299"/>
    <cellStyle name="_Summary Cwk33.2-confirmed 5" xfId="26300"/>
    <cellStyle name="_Summary Cwk33.2-confirmed 6" xfId="26301"/>
    <cellStyle name="_Summary Cwk33.2-confirmed 7" xfId="26302"/>
    <cellStyle name="_Summary Cwk33.2-confirmed 8" xfId="26303"/>
    <cellStyle name="_Summary Cwk33.2-confirmed 9" xfId="26304"/>
    <cellStyle name="_Supporter list" xfId="26305"/>
    <cellStyle name="_Supporter list 2" xfId="26306"/>
    <cellStyle name="_Supporter list 3" xfId="26307"/>
    <cellStyle name="_Supporter list 4" xfId="26308"/>
    <cellStyle name="_Supporter list 5" xfId="26309"/>
    <cellStyle name="_Supporter list 6" xfId="26310"/>
    <cellStyle name="_Supporter list 7" xfId="26311"/>
    <cellStyle name="_Supporter list 8" xfId="26312"/>
    <cellStyle name="_Supporter list 9" xfId="26313"/>
    <cellStyle name="_Time Frame-IT(090930)-v2" xfId="26314"/>
    <cellStyle name="_Time Frame-IT(090930)-v2 2" xfId="26315"/>
    <cellStyle name="_Time Frame-IT(090930)-v2 3" xfId="26316"/>
    <cellStyle name="_Time Frame-IT(090930)-v2 4" xfId="26317"/>
    <cellStyle name="_Time Frame-IT(090930)-v2 5" xfId="26318"/>
    <cellStyle name="_Time Frame-IT(090930)-v2 6" xfId="26319"/>
    <cellStyle name="_Time Frame-IT(090930)-v2 7" xfId="26320"/>
    <cellStyle name="_Time Frame-IT(090930)-v2 8" xfId="26321"/>
    <cellStyle name="_Time Frame-IT(090930)-v2 9" xfId="26322"/>
    <cellStyle name="_To Do List" xfId="26323"/>
    <cellStyle name="_To Do List 2" xfId="26324"/>
    <cellStyle name="_To Do List 3" xfId="26325"/>
    <cellStyle name="_To Do List 4" xfId="26326"/>
    <cellStyle name="_To Do List 5" xfId="26327"/>
    <cellStyle name="_To Do List 6" xfId="26328"/>
    <cellStyle name="_To Do List 7" xfId="26329"/>
    <cellStyle name="_To Do List 8" xfId="26330"/>
    <cellStyle name="_To Do List 9" xfId="26331"/>
    <cellStyle name="_TO DO LIST_Personal Plan" xfId="26332"/>
    <cellStyle name="_TO DO LIST_Personal Plan 2" xfId="26333"/>
    <cellStyle name="_TO DO LIST_Personal Plan 3" xfId="26334"/>
    <cellStyle name="_TO DO LIST_Personal Plan 4" xfId="26335"/>
    <cellStyle name="_TO DO LIST_Personal Plan 5" xfId="26336"/>
    <cellStyle name="_TO DO LIST_Personal Plan 6" xfId="26337"/>
    <cellStyle name="_TO DO LIST_Personal Plan 7" xfId="26338"/>
    <cellStyle name="_TO DO LIST_Personal Plan 8" xfId="26339"/>
    <cellStyle name="_TO DO LIST_Personal Plan 9" xfId="26340"/>
    <cellStyle name="_TO DO LIST_Project Track List" xfId="26341"/>
    <cellStyle name="_TO DO LIST_Project Track List 2" xfId="26342"/>
    <cellStyle name="_TO DO LIST_Project Track List 3" xfId="26343"/>
    <cellStyle name="_TO DO LIST_Project Track List 4" xfId="26344"/>
    <cellStyle name="_TO DO LIST_Project Track List 5" xfId="26345"/>
    <cellStyle name="_TO DO LIST_Project Track List 6" xfId="26346"/>
    <cellStyle name="_TO DO LIST_Project Track List 7" xfId="26347"/>
    <cellStyle name="_TO DO LIST_Project Track List 8" xfId="26348"/>
    <cellStyle name="_TO DO LIST_Project Track List 9" xfId="26349"/>
    <cellStyle name="_TO DO LIST_Supporter list" xfId="26350"/>
    <cellStyle name="_TO DO LIST_Supporter list 2" xfId="26351"/>
    <cellStyle name="_TO DO LIST_Supporter list 3" xfId="26352"/>
    <cellStyle name="_TO DO LIST_Supporter list 4" xfId="26353"/>
    <cellStyle name="_TO DO LIST_Supporter list 5" xfId="26354"/>
    <cellStyle name="_TO DO LIST_Supporter list 6" xfId="26355"/>
    <cellStyle name="_TO DO LIST_Supporter list 7" xfId="26356"/>
    <cellStyle name="_TO DO LIST_Supporter list 8" xfId="26357"/>
    <cellStyle name="_TO DO LIST_Supporter list 9" xfId="26358"/>
    <cellStyle name="_To Do List_Weekly Report of GNN_WK29" xfId="26359"/>
    <cellStyle name="_To Do List_Weekly Report of GNN_WK29 2" xfId="26360"/>
    <cellStyle name="_To Do List_Weekly Report of GNN_WK29 3" xfId="26361"/>
    <cellStyle name="_To Do List_Weekly Report of GNN_WK29 4" xfId="26362"/>
    <cellStyle name="_To Do List_Weekly Report of GNN_WK29 5" xfId="26363"/>
    <cellStyle name="_To Do List_Weekly Report of GNN_WK29 6" xfId="26364"/>
    <cellStyle name="_To Do List_Weekly Report of GNN_WK29 7" xfId="26365"/>
    <cellStyle name="_To Do List_Weekly Report of GNN_WK29 8" xfId="26366"/>
    <cellStyle name="_To Do List_Weekly Report of GNN_WK29 9" xfId="26367"/>
    <cellStyle name="_ToolQual_Schedule.xls" xfId="26368"/>
    <cellStyle name="_ToolQual_Schedule.xls 2" xfId="26369"/>
    <cellStyle name="_ToolQual_Schedule.xls 3" xfId="26370"/>
    <cellStyle name="_ToolQual_Schedule.xls 4" xfId="26371"/>
    <cellStyle name="_ToolQual_Schedule.xls 5" xfId="26372"/>
    <cellStyle name="_ToolQual_Schedule.xls 6" xfId="26373"/>
    <cellStyle name="_ToolQual_Schedule.xls 7" xfId="26374"/>
    <cellStyle name="_ToolQual_Schedule.xls 8" xfId="26375"/>
    <cellStyle name="_ToolQual_Schedule.xls 9" xfId="26376"/>
    <cellStyle name="_Tracking list for Tooling Payment" xfId="26377"/>
    <cellStyle name="_Tracking list for Tooling Payment 2" xfId="26378"/>
    <cellStyle name="_Tracking list for Tooling Payment 3" xfId="26379"/>
    <cellStyle name="_Tracking list for Tooling Payment 4" xfId="26380"/>
    <cellStyle name="_Tracking list for Tooling Payment 5" xfId="26381"/>
    <cellStyle name="_Tracking list for Tooling Payment 6" xfId="26382"/>
    <cellStyle name="_Tracking list for Tooling Payment 7" xfId="26383"/>
    <cellStyle name="_Tracking list for Tooling Payment 8" xfId="26384"/>
    <cellStyle name="_Tracking list for Tooling Payment 9" xfId="26385"/>
    <cellStyle name="_Tracking List of Condor" xfId="26386"/>
    <cellStyle name="_Tracking List of Condor 2" xfId="26387"/>
    <cellStyle name="_Tracking List of Condor 3" xfId="26388"/>
    <cellStyle name="_Tracking List of Condor 4" xfId="26389"/>
    <cellStyle name="_Tracking List of Condor 5" xfId="26390"/>
    <cellStyle name="_Tracking List of Condor 6" xfId="26391"/>
    <cellStyle name="_Tracking List of Condor 7" xfId="26392"/>
    <cellStyle name="_Tracking List of Condor 8" xfId="26393"/>
    <cellStyle name="_Tracking List of Condor 9" xfId="26394"/>
    <cellStyle name="_Tracking List_GPB" xfId="26395"/>
    <cellStyle name="_Tracking List_GPB 2" xfId="26396"/>
    <cellStyle name="_Tracking List_GPB 3" xfId="26397"/>
    <cellStyle name="_Tracking List_GPB 4" xfId="26398"/>
    <cellStyle name="_Tracking List_GPB 5" xfId="26399"/>
    <cellStyle name="_Tracking List_GPB 6" xfId="26400"/>
    <cellStyle name="_Tracking List_GPB 7" xfId="26401"/>
    <cellStyle name="_Tracking List_GPB 8" xfId="26402"/>
    <cellStyle name="_Tracking List_GPB 9" xfId="26403"/>
    <cellStyle name="_Updated Philips DAP 2K GPB Team List 20070711" xfId="26404"/>
    <cellStyle name="_Updated Philips DAP 2K GPB Team List 20070711 2" xfId="26405"/>
    <cellStyle name="_Updated Philips DAP 2K GPB Team List 20070711 3" xfId="26406"/>
    <cellStyle name="_Updated Philips DAP 2K GPB Team List 20070711 4" xfId="26407"/>
    <cellStyle name="_Updated Philips DAP 2K GPB Team List 20070711 5" xfId="26408"/>
    <cellStyle name="_Updated Philips DAP 2K GPB Team List 20070711 6" xfId="26409"/>
    <cellStyle name="_Updated Philips DAP 2K GPB Team List 20070711 7" xfId="26410"/>
    <cellStyle name="_Updated Philips DAP 2K GPB Team List 20070711 8" xfId="26411"/>
    <cellStyle name="_Updated Philips DAP 2K GPB Team List 20070711 9" xfId="26412"/>
    <cellStyle name="_Vivien Action list_JGP_13308" xfId="26413"/>
    <cellStyle name="_Vivien Action list_JGP_13308 2" xfId="26414"/>
    <cellStyle name="_Vivien Action list_JGP_13308 3" xfId="26415"/>
    <cellStyle name="_Vivien Action list_JGP_13308 4" xfId="26416"/>
    <cellStyle name="_Vivien Action list_JGP_13308 5" xfId="26417"/>
    <cellStyle name="_Vivien Action list_JGP_13308 6" xfId="26418"/>
    <cellStyle name="_Vivien Action list_JGP_13308 7" xfId="26419"/>
    <cellStyle name="_Vivien Action list_JGP_13308 8" xfId="26420"/>
    <cellStyle name="_Vivien Action list_JGP_13308 9" xfId="26421"/>
    <cellStyle name="_Vivien Capacity Plan_080108_ver1" xfId="26422"/>
    <cellStyle name="_Vivien Capacity Plan_080108_ver1 2" xfId="26423"/>
    <cellStyle name="_Vivien Capacity Plan_080108_ver1 3" xfId="26424"/>
    <cellStyle name="_Vivien Capacity Plan_080108_ver1 4" xfId="26425"/>
    <cellStyle name="_Vivien Capacity Plan_080108_ver1 5" xfId="26426"/>
    <cellStyle name="_Vivien Capacity Plan_080108_ver1 6" xfId="26427"/>
    <cellStyle name="_Vivien Capacity Plan_080108_ver1 7" xfId="26428"/>
    <cellStyle name="_Vivien Capacity Plan_080108_ver1 8" xfId="26429"/>
    <cellStyle name="_Vivien Capacity Plan_080108_ver1 9" xfId="26430"/>
    <cellStyle name="_Vivien Sub-Splr Schedule 12 " xfId="26431"/>
    <cellStyle name="_Vivien Sub-Splr Schedule 12  2" xfId="26432"/>
    <cellStyle name="_Vivien Sub-Splr Schedule 12  3" xfId="26433"/>
    <cellStyle name="_Vivien Sub-Splr Schedule 12  4" xfId="26434"/>
    <cellStyle name="_Vivien Sub-Splr Schedule 12  5" xfId="26435"/>
    <cellStyle name="_Vivien Sub-Splr Schedule 12  6" xfId="26436"/>
    <cellStyle name="_Vivien Sub-Splr Schedule 12  7" xfId="26437"/>
    <cellStyle name="_Vivien Sub-Splr Schedule 12  8" xfId="26438"/>
    <cellStyle name="_Vivien Sub-Splr Schedule 12  9" xfId="26439"/>
    <cellStyle name="_WC1出勤明細 (5)" xfId="26440"/>
    <cellStyle name="_WC1出勤明細 (5) 2" xfId="26441"/>
    <cellStyle name="_WC1出勤明細 (5) 3" xfId="26442"/>
    <cellStyle name="_WC1出勤明細 (5) 4" xfId="26443"/>
    <cellStyle name="_WC1出勤明細 (5) 5" xfId="26444"/>
    <cellStyle name="_WC1出勤明細 (5) 6" xfId="26445"/>
    <cellStyle name="_WC1出勤明細 (5) 7" xfId="26446"/>
    <cellStyle name="_WC1出勤明細 (5) 8" xfId="26447"/>
    <cellStyle name="_WC1出勤明細 (5) 9" xfId="26448"/>
    <cellStyle name="_Weekly Report of GNN_WK29" xfId="26449"/>
    <cellStyle name="_Weekly Report of GNN_WK29 2" xfId="26450"/>
    <cellStyle name="_Weekly Report of GNN_WK29 3" xfId="26451"/>
    <cellStyle name="_Weekly Report of GNN_WK29 4" xfId="26452"/>
    <cellStyle name="_Weekly Report of GNN_WK29 5" xfId="26453"/>
    <cellStyle name="_Weekly Report of GNN_WK29 6" xfId="26454"/>
    <cellStyle name="_Weekly Report of GNN_WK29 7" xfId="26455"/>
    <cellStyle name="_Weekly Report of GNN_WK29 8" xfId="26456"/>
    <cellStyle name="_Weekly Report of GNN_WK29 9" xfId="26457"/>
    <cellStyle name="_Weekly Report of GNN_WK34" xfId="26458"/>
    <cellStyle name="_Weekly Report of GNN_WK34 2" xfId="26459"/>
    <cellStyle name="_Weekly Report of GNN_WK34 3" xfId="26460"/>
    <cellStyle name="_Weekly Report of GNN_WK34 4" xfId="26461"/>
    <cellStyle name="_Weekly Report of GNN_WK34 5" xfId="26462"/>
    <cellStyle name="_Weekly Report of GNN_WK34 6" xfId="26463"/>
    <cellStyle name="_Weekly Report of GNN_WK34 7" xfId="26464"/>
    <cellStyle name="_Weekly Report of GNN_WK34 8" xfId="26465"/>
    <cellStyle name="_Weekly Report of GNN_WK34 9" xfId="26466"/>
    <cellStyle name="_Weekly Report of MX860_WK21" xfId="26467"/>
    <cellStyle name="_Weekly Report of MX860_WK21 2" xfId="26468"/>
    <cellStyle name="_Weekly Report of MX860_WK21 3" xfId="26469"/>
    <cellStyle name="_Weekly Report of MX860_WK21 4" xfId="26470"/>
    <cellStyle name="_Weekly Report of MX860_WK21 5" xfId="26471"/>
    <cellStyle name="_Weekly Report of MX860_WK21 6" xfId="26472"/>
    <cellStyle name="_Weekly Report of MX860_WK21 7" xfId="26473"/>
    <cellStyle name="_Weekly Report of MX860_WK21 8" xfId="26474"/>
    <cellStyle name="_Weekly Report of MX860_WK21 9" xfId="26475"/>
    <cellStyle name="_weekly report_H80" xfId="26476"/>
    <cellStyle name="_weekly report_H80 2" xfId="26477"/>
    <cellStyle name="_weekly report_H80 3" xfId="26478"/>
    <cellStyle name="_weekly report_H80 4" xfId="26479"/>
    <cellStyle name="_weekly report_H80 5" xfId="26480"/>
    <cellStyle name="_weekly report_H80 6" xfId="26481"/>
    <cellStyle name="_weekly report_H80 7" xfId="26482"/>
    <cellStyle name="_weekly report_H80 8" xfId="26483"/>
    <cellStyle name="_weekly report_H80 9" xfId="26484"/>
    <cellStyle name="_WI-sales 0613" xfId="26485"/>
    <cellStyle name="_WI-sales 0613 2" xfId="26486"/>
    <cellStyle name="_WI-sales 0613 3" xfId="26487"/>
    <cellStyle name="_WI-sales 0613 4" xfId="26488"/>
    <cellStyle name="_WI-sales 0613 5" xfId="26489"/>
    <cellStyle name="_WI-sales 0613 6" xfId="26490"/>
    <cellStyle name="_WI-sales 0613 7" xfId="26491"/>
    <cellStyle name="_WI-sales 0613 8" xfId="26492"/>
    <cellStyle name="_WI-sales 0613 9" xfId="26493"/>
    <cellStyle name="_WI-sales_Rev.1" xfId="26494"/>
    <cellStyle name="_WI-sales_Rev.1 2" xfId="26495"/>
    <cellStyle name="_WI-sales_Rev.1 3" xfId="26496"/>
    <cellStyle name="_WI-sales_Rev.1 4" xfId="26497"/>
    <cellStyle name="_WI-sales_Rev.1 5" xfId="26498"/>
    <cellStyle name="_WI-sales_Rev.1 6" xfId="26499"/>
    <cellStyle name="_WI-sales_Rev.1 7" xfId="26500"/>
    <cellStyle name="_WI-sales_Rev.1 8" xfId="26501"/>
    <cellStyle name="_WI-sales_Rev.1 9" xfId="26502"/>
    <cellStyle name="_WK09" xfId="26503"/>
    <cellStyle name="_WK09 2" xfId="26504"/>
    <cellStyle name="_WK09 3" xfId="26505"/>
    <cellStyle name="_WK09 4" xfId="26506"/>
    <cellStyle name="_WK09 5" xfId="26507"/>
    <cellStyle name="_WK09 6" xfId="26508"/>
    <cellStyle name="_WK09 7" xfId="26509"/>
    <cellStyle name="_WK09 8" xfId="26510"/>
    <cellStyle name="_WK09 9" xfId="26511"/>
    <cellStyle name="_WK51 8wks rolling demand" xfId="26512"/>
    <cellStyle name="_WK51 8wks rolling demand 2" xfId="26513"/>
    <cellStyle name="_WK51 8wks rolling demand 3" xfId="26514"/>
    <cellStyle name="_WK51 8wks rolling demand 4" xfId="26515"/>
    <cellStyle name="_WK51 8wks rolling demand 5" xfId="26516"/>
    <cellStyle name="_WK51 8wks rolling demand 6" xfId="26517"/>
    <cellStyle name="_WK51 8wks rolling demand 7" xfId="26518"/>
    <cellStyle name="_WK51 8wks rolling demand 8" xfId="26519"/>
    <cellStyle name="_WK51 8wks rolling demand 9" xfId="26520"/>
    <cellStyle name="_WK51 8wks rolling demand_Moto forecast history 04" xfId="26521"/>
    <cellStyle name="_WK51 8wks rolling demand_Moto forecast history 04 2" xfId="26522"/>
    <cellStyle name="_WK51 8wks rolling demand_Moto forecast history 04 3" xfId="26523"/>
    <cellStyle name="_WK51 8wks rolling demand_Moto forecast history 04 4" xfId="26524"/>
    <cellStyle name="_WK51 8wks rolling demand_Moto forecast history 04 5" xfId="26525"/>
    <cellStyle name="_WK51 8wks rolling demand_Moto forecast history 04 6" xfId="26526"/>
    <cellStyle name="_WK51 8wks rolling demand_Moto forecast history 04 7" xfId="26527"/>
    <cellStyle name="_WK51 8wks rolling demand_Moto forecast history 04 8" xfId="26528"/>
    <cellStyle name="_WK51 8wks rolling demand_Moto forecast history 04 9" xfId="26529"/>
    <cellStyle name="_WK51 8wks rolling demand_Moto forecast history 04_WK09" xfId="26530"/>
    <cellStyle name="_WK51 8wks rolling demand_Moto forecast history 04_WK09 2" xfId="26531"/>
    <cellStyle name="_WK51 8wks rolling demand_Moto forecast history 04_WK09 3" xfId="26532"/>
    <cellStyle name="_WK51 8wks rolling demand_Moto forecast history 04_WK09 4" xfId="26533"/>
    <cellStyle name="_WK51 8wks rolling demand_Moto forecast history 04_WK09 5" xfId="26534"/>
    <cellStyle name="_WK51 8wks rolling demand_Moto forecast history 04_WK09 6" xfId="26535"/>
    <cellStyle name="_WK51 8wks rolling demand_Moto forecast history 04_WK09 7" xfId="26536"/>
    <cellStyle name="_WK51 8wks rolling demand_Moto forecast history 04_WK09 8" xfId="26537"/>
    <cellStyle name="_WK51 8wks rolling demand_Moto forecast history 04_WK09 9" xfId="26538"/>
    <cellStyle name="_WK51 8wks rolling demand_Moto forecast history 05" xfId="26539"/>
    <cellStyle name="_WK51 8wks rolling demand_Moto forecast history 05 2" xfId="26540"/>
    <cellStyle name="_WK51 8wks rolling demand_Moto forecast history 05 3" xfId="26541"/>
    <cellStyle name="_WK51 8wks rolling demand_Moto forecast history 05 4" xfId="26542"/>
    <cellStyle name="_WK51 8wks rolling demand_Moto forecast history 05 5" xfId="26543"/>
    <cellStyle name="_WK51 8wks rolling demand_Moto forecast history 05 6" xfId="26544"/>
    <cellStyle name="_WK51 8wks rolling demand_Moto forecast history 05 7" xfId="26545"/>
    <cellStyle name="_WK51 8wks rolling demand_Moto forecast history 05 8" xfId="26546"/>
    <cellStyle name="_WK51 8wks rolling demand_Moto forecast history 05 9" xfId="26547"/>
    <cellStyle name="_WK51 8wks rolling demand_Moto forecast history 05_WK09" xfId="26548"/>
    <cellStyle name="_WK51 8wks rolling demand_Moto forecast history 05_WK09 2" xfId="26549"/>
    <cellStyle name="_WK51 8wks rolling demand_Moto forecast history 05_WK09 3" xfId="26550"/>
    <cellStyle name="_WK51 8wks rolling demand_Moto forecast history 05_WK09 4" xfId="26551"/>
    <cellStyle name="_WK51 8wks rolling demand_Moto forecast history 05_WK09 5" xfId="26552"/>
    <cellStyle name="_WK51 8wks rolling demand_Moto forecast history 05_WK09 6" xfId="26553"/>
    <cellStyle name="_WK51 8wks rolling demand_Moto forecast history 05_WK09 7" xfId="26554"/>
    <cellStyle name="_WK51 8wks rolling demand_Moto forecast history 05_WK09 8" xfId="26555"/>
    <cellStyle name="_WK51 8wks rolling demand_Moto forecast history 05_WK09 9" xfId="26556"/>
    <cellStyle name="_WK51 8wks rolling demand_WK09" xfId="26557"/>
    <cellStyle name="_WK51 8wks rolling demand_WK09 2" xfId="26558"/>
    <cellStyle name="_WK51 8wks rolling demand_WK09 3" xfId="26559"/>
    <cellStyle name="_WK51 8wks rolling demand_WK09 4" xfId="26560"/>
    <cellStyle name="_WK51 8wks rolling demand_WK09 5" xfId="26561"/>
    <cellStyle name="_WK51 8wks rolling demand_WK09 6" xfId="26562"/>
    <cellStyle name="_WK51 8wks rolling demand_WK09 7" xfId="26563"/>
    <cellStyle name="_WK51 8wks rolling demand_WK09 8" xfId="26564"/>
    <cellStyle name="_WK51 8wks rolling demand_WK09 9" xfId="26565"/>
    <cellStyle name="_WLBG庫存水位及呆滯比較表" xfId="26575"/>
    <cellStyle name="_WLBG庫存水位及呆滯比較表 2" xfId="26576"/>
    <cellStyle name="_WLBG庫存水位及呆滯比較表 3" xfId="26577"/>
    <cellStyle name="_WLBG庫存水位及呆滯比較表 4" xfId="26578"/>
    <cellStyle name="_WLBG庫存水位及呆滯比較表 5" xfId="26579"/>
    <cellStyle name="_WLBG庫存水位及呆滯比較表 6" xfId="26580"/>
    <cellStyle name="_WLBG庫存水位及呆滯比較表 7" xfId="26581"/>
    <cellStyle name="_WLBG庫存水位及呆滯比較表 8" xfId="26582"/>
    <cellStyle name="_WLBG庫存水位及呆滯比較表 9" xfId="26583"/>
    <cellStyle name="_WLBG風險庫存及呆滯表" xfId="26566"/>
    <cellStyle name="_WLBG風險庫存及呆滯表 2" xfId="26567"/>
    <cellStyle name="_WLBG風險庫存及呆滯表 3" xfId="26568"/>
    <cellStyle name="_WLBG風險庫存及呆滯表 4" xfId="26569"/>
    <cellStyle name="_WLBG風險庫存及呆滯表 5" xfId="26570"/>
    <cellStyle name="_WLBG風險庫存及呆滯表 6" xfId="26571"/>
    <cellStyle name="_WLBG風險庫存及呆滯表 7" xfId="26572"/>
    <cellStyle name="_WLBG風險庫存及呆滯表 8" xfId="26573"/>
    <cellStyle name="_WLBG風險庫存及呆滯表 9" xfId="26574"/>
    <cellStyle name="_Z98Flow chart(1 20) (2)" xfId="26584"/>
    <cellStyle name="_Z98Flow chart(1 20) (2) 2" xfId="26585"/>
    <cellStyle name="_Z98Flow chart(1 20) (2) 3" xfId="26586"/>
    <cellStyle name="_Z98Flow chart(1 20) (2) 4" xfId="26587"/>
    <cellStyle name="_Z98Flow chart(1 20) (2) 5" xfId="26588"/>
    <cellStyle name="_Z98Flow chart(1 20) (2) 6" xfId="26589"/>
    <cellStyle name="_Z98Flow chart(1 20) (2) 7" xfId="26590"/>
    <cellStyle name="_Z98Flow chart(1 20) (2) 8" xfId="26591"/>
    <cellStyle name="_Z98Flow chart(1 20) (2) 9" xfId="26592"/>
    <cellStyle name="_Z98全製程標準工時及人力設備110119 (2)" xfId="26593"/>
    <cellStyle name="_Z98全製程標準工時及人力設備110119 (2) 2" xfId="26594"/>
    <cellStyle name="_Z98全製程標準工時及人力設備110119 (2) 3" xfId="26595"/>
    <cellStyle name="_Z98全製程標準工時及人力設備110119 (2) 4" xfId="26596"/>
    <cellStyle name="_Z98全製程標準工時及人力設備110119 (2) 5" xfId="26597"/>
    <cellStyle name="_Z98全製程標準工時及人力設備110119 (2) 6" xfId="26598"/>
    <cellStyle name="_Z98全製程標準工時及人力設備110119 (2) 7" xfId="26599"/>
    <cellStyle name="_Z98全製程標準工時及人力設備110119 (2) 8" xfId="26600"/>
    <cellStyle name="_Z98全製程標準工時及人力設備110119 (2) 9" xfId="26601"/>
    <cellStyle name="_不同產出需求時需新增的資源評估100928" xfId="26629"/>
    <cellStyle name="_不同產出需求時需新增的資源評估100928 2" xfId="26630"/>
    <cellStyle name="_不同產出需求時需新增的資源評估100928 3" xfId="26631"/>
    <cellStyle name="_不同產出需求時需新增的資源評估100928 4" xfId="26632"/>
    <cellStyle name="_不同產出需求時需新增的資源評估100928 5" xfId="26633"/>
    <cellStyle name="_不同產出需求時需新增的資源評估100928 6" xfId="26634"/>
    <cellStyle name="_不同產出需求時需新增的資源評估100928 7" xfId="26635"/>
    <cellStyle name="_不同產出需求時需新增的資源評估100928 8" xfId="26636"/>
    <cellStyle name="_不同產出需求時需新增的資源評估100928 9" xfId="26637"/>
    <cellStyle name="_人員分配" xfId="27126"/>
    <cellStyle name="_人員分配 2" xfId="27127"/>
    <cellStyle name="_人員分配 3" xfId="27128"/>
    <cellStyle name="_人員分配 4" xfId="27129"/>
    <cellStyle name="_人員分配 5" xfId="27130"/>
    <cellStyle name="_人員分配 6" xfId="27131"/>
    <cellStyle name="_人員分配 7" xfId="27132"/>
    <cellStyle name="_人員分配 8" xfId="27133"/>
    <cellStyle name="_人員分配 9" xfId="27134"/>
    <cellStyle name="_低值易耗1007" xfId="26746"/>
    <cellStyle name="_低值易耗1007 2" xfId="26747"/>
    <cellStyle name="_低值易耗1007 3" xfId="26748"/>
    <cellStyle name="_低值易耗1007 4" xfId="26749"/>
    <cellStyle name="_低值易耗1007 5" xfId="26750"/>
    <cellStyle name="_低值易耗1007 6" xfId="26751"/>
    <cellStyle name="_低值易耗1007 7" xfId="26752"/>
    <cellStyle name="_低值易耗1007 8" xfId="26753"/>
    <cellStyle name="_低值易耗1007 9" xfId="26754"/>
    <cellStyle name="_全製程標準工時(現狀)101117" xfId="27072"/>
    <cellStyle name="_全製程標準工時(現狀)101117 2" xfId="27073"/>
    <cellStyle name="_全製程標準工時(現狀)101117 3" xfId="27074"/>
    <cellStyle name="_全製程標準工時(現狀)101117 4" xfId="27075"/>
    <cellStyle name="_全製程標準工時(現狀)101117 5" xfId="27076"/>
    <cellStyle name="_全製程標準工時(現狀)101117 6" xfId="27077"/>
    <cellStyle name="_全製程標準工時(現狀)101117 7" xfId="27078"/>
    <cellStyle name="_全製程標準工時(現狀)101117 8" xfId="27079"/>
    <cellStyle name="_全製程標準工時(現狀)101117 9" xfId="27080"/>
    <cellStyle name="_全製程標準工時101117" xfId="27081"/>
    <cellStyle name="_全製程標準工時101117 2" xfId="27082"/>
    <cellStyle name="_全製程標準工時101117 3" xfId="27083"/>
    <cellStyle name="_全製程標準工時101117 4" xfId="27084"/>
    <cellStyle name="_全製程標準工時101117 5" xfId="27085"/>
    <cellStyle name="_全製程標準工時101117 6" xfId="27086"/>
    <cellStyle name="_全製程標準工時101117 7" xfId="27087"/>
    <cellStyle name="_全製程標準工時101117 8" xfId="27088"/>
    <cellStyle name="_全製程標準工時101117 9" xfId="27089"/>
    <cellStyle name="_全製程標準工時101130 v(100台F)" xfId="27090"/>
    <cellStyle name="_全製程標準工時101130 v(100台F) 2" xfId="27091"/>
    <cellStyle name="_全製程標準工時101130 v(100台F) 3" xfId="27092"/>
    <cellStyle name="_全製程標準工時101130 v(100台F) 4" xfId="27093"/>
    <cellStyle name="_全製程標準工時101130 v(100台F) 5" xfId="27094"/>
    <cellStyle name="_全製程標準工時101130 v(100台F) 6" xfId="27095"/>
    <cellStyle name="_全製程標準工時101130 v(100台F) 7" xfId="27096"/>
    <cellStyle name="_全製程標準工時101130 v(100台F) 8" xfId="27097"/>
    <cellStyle name="_全製程標準工時101130 v(100台F) 9" xfId="27098"/>
    <cellStyle name="_全製程標準工時101206" xfId="27099"/>
    <cellStyle name="_全製程標準工時101206 2" xfId="27100"/>
    <cellStyle name="_全製程標準工時101206 3" xfId="27101"/>
    <cellStyle name="_全製程標準工時101206 4" xfId="27102"/>
    <cellStyle name="_全製程標準工時101206 5" xfId="27103"/>
    <cellStyle name="_全製程標準工時101206 6" xfId="27104"/>
    <cellStyle name="_全製程標準工時101206 7" xfId="27105"/>
    <cellStyle name="_全製程標準工時101206 8" xfId="27106"/>
    <cellStyle name="_全製程標準工時101206 9" xfId="27107"/>
    <cellStyle name="_全製程標準工時101220" xfId="27108"/>
    <cellStyle name="_全製程標準工時101220 2" xfId="27109"/>
    <cellStyle name="_全製程標準工時101220 3" xfId="27110"/>
    <cellStyle name="_全製程標準工時101220 4" xfId="27111"/>
    <cellStyle name="_全製程標準工時101220 5" xfId="27112"/>
    <cellStyle name="_全製程標準工時101220 6" xfId="27113"/>
    <cellStyle name="_全製程標準工時101220 7" xfId="27114"/>
    <cellStyle name="_全製程標準工時101220 8" xfId="27115"/>
    <cellStyle name="_全製程標準工時101220 9" xfId="27116"/>
    <cellStyle name="_全製程標準工時110217" xfId="27117"/>
    <cellStyle name="_全製程標準工時110217 2" xfId="27118"/>
    <cellStyle name="_全製程標準工時110217 3" xfId="27119"/>
    <cellStyle name="_全製程標準工時110217 4" xfId="27120"/>
    <cellStyle name="_全製程標準工時110217 5" xfId="27121"/>
    <cellStyle name="_全製程標準工時110217 6" xfId="27122"/>
    <cellStyle name="_全製程標準工時110217 7" xfId="27123"/>
    <cellStyle name="_全製程標準工時110217 8" xfId="27124"/>
    <cellStyle name="_全製程標準工時110217 9" xfId="27125"/>
    <cellStyle name="_刀具Vendor List" xfId="26701"/>
    <cellStyle name="_刀具Vendor List 2" xfId="26702"/>
    <cellStyle name="_刀具Vendor List 3" xfId="26703"/>
    <cellStyle name="_刀具Vendor List 4" xfId="26704"/>
    <cellStyle name="_刀具Vendor List 5" xfId="26705"/>
    <cellStyle name="_刀具Vendor List 6" xfId="26706"/>
    <cellStyle name="_刀具Vendor List 7" xfId="26707"/>
    <cellStyle name="_刀具Vendor List 8" xfId="26708"/>
    <cellStyle name="_刀具Vendor List 9" xfId="26709"/>
    <cellStyle name="_刀具壽命總表-成本價格_10111301" xfId="26728"/>
    <cellStyle name="_刀具壽命總表-成本價格_10111301 2" xfId="26729"/>
    <cellStyle name="_刀具壽命總表-成本價格_10111301 3" xfId="26730"/>
    <cellStyle name="_刀具壽命總表-成本價格_10111301 4" xfId="26731"/>
    <cellStyle name="_刀具壽命總表-成本價格_10111301 5" xfId="26732"/>
    <cellStyle name="_刀具壽命總表-成本價格_10111301 6" xfId="26733"/>
    <cellStyle name="_刀具壽命總表-成本價格_10111301 7" xfId="26734"/>
    <cellStyle name="_刀具壽命總表-成本價格_10111301 8" xfId="26735"/>
    <cellStyle name="_刀具壽命總表-成本價格_10111301 9" xfId="26736"/>
    <cellStyle name="_刀具庫存10 13 (3)" xfId="26710"/>
    <cellStyle name="_刀具庫存10 13 (3) 2" xfId="26711"/>
    <cellStyle name="_刀具庫存10 13 (3) 3" xfId="26712"/>
    <cellStyle name="_刀具庫存10 13 (3) 4" xfId="26713"/>
    <cellStyle name="_刀具庫存10 13 (3) 5" xfId="26714"/>
    <cellStyle name="_刀具庫存10 13 (3) 6" xfId="26715"/>
    <cellStyle name="_刀具庫存10 13 (3) 7" xfId="26716"/>
    <cellStyle name="_刀具庫存10 13 (3) 8" xfId="26717"/>
    <cellStyle name="_刀具庫存10 13 (3) 9" xfId="26718"/>
    <cellStyle name="_刀具庫存10 15" xfId="26719"/>
    <cellStyle name="_刀具庫存10 15 2" xfId="26720"/>
    <cellStyle name="_刀具庫存10 15 3" xfId="26721"/>
    <cellStyle name="_刀具庫存10 15 4" xfId="26722"/>
    <cellStyle name="_刀具庫存10 15 5" xfId="26723"/>
    <cellStyle name="_刀具庫存10 15 6" xfId="26724"/>
    <cellStyle name="_刀具庫存10 15 7" xfId="26725"/>
    <cellStyle name="_刀具庫存10 15 8" xfId="26726"/>
    <cellStyle name="_刀具庫存10 15 9" xfId="26727"/>
    <cellStyle name="_刀具性價比" xfId="26737"/>
    <cellStyle name="_刀具性價比 2" xfId="26738"/>
    <cellStyle name="_刀具性價比 3" xfId="26739"/>
    <cellStyle name="_刀具性價比 4" xfId="26740"/>
    <cellStyle name="_刀具性價比 5" xfId="26741"/>
    <cellStyle name="_刀具性價比 6" xfId="26742"/>
    <cellStyle name="_刀具性價比 7" xfId="26743"/>
    <cellStyle name="_刀具性價比 8" xfId="26744"/>
    <cellStyle name="_刀具性價比 9" xfId="26745"/>
    <cellStyle name="_各廠產能調查表-11.22" xfId="26800"/>
    <cellStyle name="_各廠產能調查表-11.22 2" xfId="26801"/>
    <cellStyle name="_各廠產能調查表-11.22 3" xfId="26802"/>
    <cellStyle name="_各廠產能調查表-11.22 4" xfId="26803"/>
    <cellStyle name="_各廠產能調查表-11.22 5" xfId="26804"/>
    <cellStyle name="_各廠產能調查表-11.22 6" xfId="26805"/>
    <cellStyle name="_各廠產能調查表-11.22 7" xfId="26806"/>
    <cellStyle name="_各廠產能調查表-11.22 8" xfId="26807"/>
    <cellStyle name="_各廠產能調查表-11.22 9" xfId="26808"/>
    <cellStyle name="_各廠產能調查表1120" xfId="26809"/>
    <cellStyle name="_各廠產能調查表1120 2" xfId="26810"/>
    <cellStyle name="_各廠產能調查表1120 3" xfId="26811"/>
    <cellStyle name="_各廠產能調查表1120 4" xfId="26812"/>
    <cellStyle name="_各廠產能調查表1120 5" xfId="26813"/>
    <cellStyle name="_各廠產能調查表1120 6" xfId="26814"/>
    <cellStyle name="_各廠產能調查表1120 7" xfId="26815"/>
    <cellStyle name="_各廠產能調查表1120 8" xfId="26816"/>
    <cellStyle name="_各廠產能調查表1120 9" xfId="26817"/>
    <cellStyle name="_各廠產能調查表1120(產能不能提升至" xfId="26818"/>
    <cellStyle name="_各廠產能調查表1120(產能不能提升至 2" xfId="26819"/>
    <cellStyle name="_各廠產能調查表1120(產能不能提升至 3" xfId="26820"/>
    <cellStyle name="_各廠產能調查表1120(產能不能提升至 4" xfId="26821"/>
    <cellStyle name="_各廠產能調查表1120(產能不能提升至 5" xfId="26822"/>
    <cellStyle name="_各廠產能調查表1120(產能不能提升至 6" xfId="26823"/>
    <cellStyle name="_各廠產能調查表1120(產能不能提升至 7" xfId="26824"/>
    <cellStyle name="_各廠產能調查表1120(產能不能提升至 8" xfId="26825"/>
    <cellStyle name="_各廠產能調查表1120(產能不能提升至 9" xfId="26826"/>
    <cellStyle name="_各部門工作進度表---人機料法環內容參考(標准)" xfId="26791"/>
    <cellStyle name="_各部門工作進度表---人機料法環內容參考(標准) 2" xfId="26792"/>
    <cellStyle name="_各部門工作進度表---人機料法環內容參考(標准) 3" xfId="26793"/>
    <cellStyle name="_各部門工作進度表---人機料法環內容參考(標准) 4" xfId="26794"/>
    <cellStyle name="_各部門工作進度表---人機料法環內容參考(標准) 5" xfId="26795"/>
    <cellStyle name="_各部門工作進度表---人機料法環內容參考(標准) 6" xfId="26796"/>
    <cellStyle name="_各部門工作進度表---人機料法環內容參考(標准) 7" xfId="26797"/>
    <cellStyle name="_各部門工作進度表---人機料法環內容參考(標准) 8" xfId="26798"/>
    <cellStyle name="_各部門工作進度表---人機料法環內容參考(標准) 9" xfId="26799"/>
    <cellStyle name="_增加100台FANUC匯總表20101206" xfId="27361"/>
    <cellStyle name="_增加100台FANUC匯總表20101206 2" xfId="27362"/>
    <cellStyle name="_增加100台FANUC匯總表20101206 3" xfId="27363"/>
    <cellStyle name="_增加100台FANUC匯總表20101206 4" xfId="27364"/>
    <cellStyle name="_增加100台FANUC匯總表20101206 5" xfId="27365"/>
    <cellStyle name="_增加100台FANUC匯總表20101206 6" xfId="27366"/>
    <cellStyle name="_增加100台FANUC匯總表20101206 7" xfId="27367"/>
    <cellStyle name="_增加100台FANUC匯總表20101206 8" xfId="27368"/>
    <cellStyle name="_增加100台FANUC匯總表20101206 9" xfId="27369"/>
    <cellStyle name="_大型塑模庫存" xfId="26683"/>
    <cellStyle name="_大型塑模庫存 2" xfId="26684"/>
    <cellStyle name="_大型塑模庫存 3" xfId="26685"/>
    <cellStyle name="_大型塑模庫存 4" xfId="26686"/>
    <cellStyle name="_大型塑模庫存 5" xfId="26687"/>
    <cellStyle name="_大型塑模庫存 6" xfId="26688"/>
    <cellStyle name="_大型塑模庫存 7" xfId="26689"/>
    <cellStyle name="_大型塑模庫存 8" xfId="26690"/>
    <cellStyle name="_大型塑模庫存 9" xfId="26691"/>
    <cellStyle name="_大型塑模庫存水位及呆滯比較表" xfId="26692"/>
    <cellStyle name="_大型塑模庫存水位及呆滯比較表 2" xfId="26693"/>
    <cellStyle name="_大型塑模庫存水位及呆滯比較表 3" xfId="26694"/>
    <cellStyle name="_大型塑模庫存水位及呆滯比較表 4" xfId="26695"/>
    <cellStyle name="_大型塑模庫存水位及呆滯比較表 5" xfId="26696"/>
    <cellStyle name="_大型塑模庫存水位及呆滯比較表 6" xfId="26697"/>
    <cellStyle name="_大型塑模庫存水位及呆滯比較表 7" xfId="26698"/>
    <cellStyle name="_大型塑模庫存水位及呆滯比較表 8" xfId="26699"/>
    <cellStyle name="_大型塑模庫存水位及呆滯比較表 9" xfId="26700"/>
    <cellStyle name="_大型塑模風險庫存及呆滯比較表" xfId="26674"/>
    <cellStyle name="_大型塑模風險庫存及呆滯比較表 2" xfId="26675"/>
    <cellStyle name="_大型塑模風險庫存及呆滯比較表 3" xfId="26676"/>
    <cellStyle name="_大型塑模風險庫存及呆滯比較表 4" xfId="26677"/>
    <cellStyle name="_大型塑模風險庫存及呆滯比較表 5" xfId="26678"/>
    <cellStyle name="_大型塑模風險庫存及呆滯比較表 6" xfId="26679"/>
    <cellStyle name="_大型塑模風險庫存及呆滯比較表 7" xfId="26680"/>
    <cellStyle name="_大型塑模風險庫存及呆滯比較表 8" xfId="26681"/>
    <cellStyle name="_大型塑模風險庫存及呆滯比較表 9" xfId="26682"/>
    <cellStyle name="_太原3C庫存水位及呆滯比較表" xfId="27190"/>
    <cellStyle name="_太原3C庫存水位及呆滯比較表 2" xfId="27191"/>
    <cellStyle name="_太原3C庫存水位及呆滯比較表 3" xfId="27192"/>
    <cellStyle name="_太原3C庫存水位及呆滯比較表 4" xfId="27193"/>
    <cellStyle name="_太原3C庫存水位及呆滯比較表 5" xfId="27194"/>
    <cellStyle name="_太原3C庫存水位及呆滯比較表 6" xfId="27195"/>
    <cellStyle name="_太原3C庫存水位及呆滯比較表 7" xfId="27196"/>
    <cellStyle name="_太原3C庫存水位及呆滯比較表 8" xfId="27197"/>
    <cellStyle name="_太原3C庫存水位及呆滯比較表 9" xfId="27198"/>
    <cellStyle name="_太原3C風險庫存及呆滯表" xfId="27181"/>
    <cellStyle name="_太原3C風險庫存及呆滯表 2" xfId="27182"/>
    <cellStyle name="_太原3C風險庫存及呆滯表 3" xfId="27183"/>
    <cellStyle name="_太原3C風險庫存及呆滯表 4" xfId="27184"/>
    <cellStyle name="_太原3C風險庫存及呆滯表 5" xfId="27185"/>
    <cellStyle name="_太原3C風險庫存及呆滯表 6" xfId="27186"/>
    <cellStyle name="_太原3C風險庫存及呆滯表 7" xfId="27187"/>
    <cellStyle name="_太原3C風險庫存及呆滯表 8" xfId="27188"/>
    <cellStyle name="_太原3C風險庫存及呆滯表 9" xfId="27189"/>
    <cellStyle name="_宏訊" xfId="26845"/>
    <cellStyle name="_宏訊 2" xfId="26846"/>
    <cellStyle name="_宏訊 3" xfId="26847"/>
    <cellStyle name="_宏訊 4" xfId="26848"/>
    <cellStyle name="_宏訊 5" xfId="26849"/>
    <cellStyle name="_宏訊 6" xfId="26850"/>
    <cellStyle name="_宏訊 7" xfId="26851"/>
    <cellStyle name="_宏訊 8" xfId="26852"/>
    <cellStyle name="_宏訊 9" xfId="26853"/>
    <cellStyle name="_家動率" xfId="26935"/>
    <cellStyle name="_家動率 2" xfId="26936"/>
    <cellStyle name="_家動率 3" xfId="26937"/>
    <cellStyle name="_家動率 4" xfId="26938"/>
    <cellStyle name="_家動率 5" xfId="26939"/>
    <cellStyle name="_家動率 6" xfId="26940"/>
    <cellStyle name="_家動率 7" xfId="26941"/>
    <cellStyle name="_家動率 8" xfId="26942"/>
    <cellStyle name="_家動率 9" xfId="26943"/>
    <cellStyle name="_實際工時與全製程標準工時101109差 (3)" xfId="27163"/>
    <cellStyle name="_實際工時與全製程標準工時101109差 (3) 2" xfId="27164"/>
    <cellStyle name="_實際工時與全製程標準工時101109差 (3) 3" xfId="27165"/>
    <cellStyle name="_實際工時與全製程標準工時101109差 (3) 4" xfId="27166"/>
    <cellStyle name="_實際工時與全製程標準工時101109差 (3) 5" xfId="27167"/>
    <cellStyle name="_實際工時與全製程標準工時101109差 (3) 6" xfId="27168"/>
    <cellStyle name="_實際工時與全製程標準工時101109差 (3) 7" xfId="27169"/>
    <cellStyle name="_實際工時與全製程標準工時101109差 (3) 8" xfId="27170"/>
    <cellStyle name="_實際工時與全製程標準工時101109差 (3) 9" xfId="27171"/>
    <cellStyle name="_工作指標" xfId="26836"/>
    <cellStyle name="_工作指標 2" xfId="26837"/>
    <cellStyle name="_工作指標 3" xfId="26838"/>
    <cellStyle name="_工作指標 4" xfId="26839"/>
    <cellStyle name="_工作指標 5" xfId="26840"/>
    <cellStyle name="_工作指標 6" xfId="26841"/>
    <cellStyle name="_工作指標 7" xfId="26842"/>
    <cellStyle name="_工作指標 8" xfId="26843"/>
    <cellStyle name="_工作指標 9" xfId="26844"/>
    <cellStyle name="_工作進度表M23M33Q70Q81-0520" xfId="26827"/>
    <cellStyle name="_工作進度表M23M33Q70Q81-0520 2" xfId="26828"/>
    <cellStyle name="_工作進度表M23M33Q70Q81-0520 3" xfId="26829"/>
    <cellStyle name="_工作進度表M23M33Q70Q81-0520 4" xfId="26830"/>
    <cellStyle name="_工作進度表M23M33Q70Q81-0520 5" xfId="26831"/>
    <cellStyle name="_工作進度表M23M33Q70Q81-0520 6" xfId="26832"/>
    <cellStyle name="_工作進度表M23M33Q70Q81-0520 7" xfId="26833"/>
    <cellStyle name="_工作進度表M23M33Q70Q81-0520 8" xfId="26834"/>
    <cellStyle name="_工作進度表M23M33Q70Q81-0520 9" xfId="26835"/>
    <cellStyle name="_庫存水位" xfId="26989"/>
    <cellStyle name="_庫存水位 2" xfId="26990"/>
    <cellStyle name="_庫存水位 3" xfId="26991"/>
    <cellStyle name="_庫存水位 4" xfId="26992"/>
    <cellStyle name="_庫存水位 5" xfId="26993"/>
    <cellStyle name="_庫存水位 6" xfId="26994"/>
    <cellStyle name="_庫存水位 7" xfId="26995"/>
    <cellStyle name="_庫存水位 8" xfId="26996"/>
    <cellStyle name="_庫存水位 9" xfId="26997"/>
    <cellStyle name="_廠部損益表a" xfId="26647"/>
    <cellStyle name="_廠部損益表a 2" xfId="26648"/>
    <cellStyle name="_廠部損益表a 3" xfId="26649"/>
    <cellStyle name="_廠部損益表a 4" xfId="26650"/>
    <cellStyle name="_廠部損益表a 5" xfId="26651"/>
    <cellStyle name="_廠部損益表a 6" xfId="26652"/>
    <cellStyle name="_廠部損益表a 7" xfId="26653"/>
    <cellStyle name="_廠部損益表a 8" xfId="26654"/>
    <cellStyle name="_廠部損益表a 9" xfId="26655"/>
    <cellStyle name="_應收賬款 0400831 -HZBG(全部)" xfId="27352"/>
    <cellStyle name="_應收賬款 0400831 -HZBG(全部) 2" xfId="27353"/>
    <cellStyle name="_應收賬款 0400831 -HZBG(全部) 3" xfId="27354"/>
    <cellStyle name="_應收賬款 0400831 -HZBG(全部) 4" xfId="27355"/>
    <cellStyle name="_應收賬款 0400831 -HZBG(全部) 5" xfId="27356"/>
    <cellStyle name="_應收賬款 0400831 -HZBG(全部) 6" xfId="27357"/>
    <cellStyle name="_應收賬款 0400831 -HZBG(全部) 7" xfId="27358"/>
    <cellStyle name="_應收賬款 0400831 -HZBG(全部) 8" xfId="27359"/>
    <cellStyle name="_應收賬款 0400831 -HZBG(全部) 9" xfId="27360"/>
    <cellStyle name="_成型廠稼動率" xfId="26656"/>
    <cellStyle name="_成型廠稼動率 2" xfId="26657"/>
    <cellStyle name="_成型廠稼動率 3" xfId="26658"/>
    <cellStyle name="_成型廠稼動率 4" xfId="26659"/>
    <cellStyle name="_成型廠稼動率 5" xfId="26660"/>
    <cellStyle name="_成型廠稼動率 6" xfId="26661"/>
    <cellStyle name="_成型廠稼動率 7" xfId="26662"/>
    <cellStyle name="_成型廠稼動率 8" xfId="26663"/>
    <cellStyle name="_成型廠稼動率 9" xfId="26664"/>
    <cellStyle name="_截止到05年8月31日非關系人逾期應收帳款明細及原因分析與對策" xfId="26944"/>
    <cellStyle name="_截止到05年8月31日非關系人逾期應收帳款明細及原因分析與對策 2" xfId="26945"/>
    <cellStyle name="_截止到05年8月31日非關系人逾期應收帳款明細及原因分析與對策 3" xfId="26946"/>
    <cellStyle name="_截止到05年8月31日非關系人逾期應收帳款明細及原因分析與對策 4" xfId="26947"/>
    <cellStyle name="_截止到05年8月31日非關系人逾期應收帳款明細及原因分析與對策 5" xfId="26948"/>
    <cellStyle name="_截止到05年8月31日非關系人逾期應收帳款明細及原因分析與對策 6" xfId="26949"/>
    <cellStyle name="_截止到05年8月31日非關系人逾期應收帳款明細及原因分析與對策 7" xfId="26950"/>
    <cellStyle name="_截止到05年8月31日非關系人逾期應收帳款明細及原因分析與對策 8" xfId="26951"/>
    <cellStyle name="_截止到05年8月31日非關系人逾期應收帳款明細及原因分析與對策 9" xfId="26952"/>
    <cellStyle name="_技朮工程部工作周報WK13" xfId="26917"/>
    <cellStyle name="_技朮工程部工作周報WK13 2" xfId="26918"/>
    <cellStyle name="_技朮工程部工作周報WK13 3" xfId="26919"/>
    <cellStyle name="_技朮工程部工作周報WK13 4" xfId="26920"/>
    <cellStyle name="_技朮工程部工作周報WK13 5" xfId="26921"/>
    <cellStyle name="_技朮工程部工作周報WK13 6" xfId="26922"/>
    <cellStyle name="_技朮工程部工作周報WK13 7" xfId="26923"/>
    <cellStyle name="_技朮工程部工作周報WK13 8" xfId="26924"/>
    <cellStyle name="_技朮工程部工作周報WK13 9" xfId="26925"/>
    <cellStyle name="_技朮工程部工作周報WK14" xfId="26926"/>
    <cellStyle name="_技朮工程部工作周報WK14 2" xfId="26927"/>
    <cellStyle name="_技朮工程部工作周報WK14 3" xfId="26928"/>
    <cellStyle name="_技朮工程部工作周報WK14 4" xfId="26929"/>
    <cellStyle name="_技朮工程部工作周報WK14 5" xfId="26930"/>
    <cellStyle name="_技朮工程部工作周報WK14 6" xfId="26931"/>
    <cellStyle name="_技朮工程部工作周報WK14 7" xfId="26932"/>
    <cellStyle name="_技朮工程部工作周報WK14 8" xfId="26933"/>
    <cellStyle name="_技朮工程部工作周報WK14 9" xfId="26934"/>
    <cellStyle name="_投資規劃提報資料格式(format)" xfId="27199"/>
    <cellStyle name="_投資規劃提報資料格式(format) 2" xfId="27200"/>
    <cellStyle name="_投資規劃提報資料格式(format) 3" xfId="27201"/>
    <cellStyle name="_投資規劃提報資料格式(format) 4" xfId="27202"/>
    <cellStyle name="_投資規劃提報資料格式(format) 5" xfId="27203"/>
    <cellStyle name="_投資規劃提報資料格式(format) 6" xfId="27204"/>
    <cellStyle name="_投資規劃提報資料格式(format) 7" xfId="27205"/>
    <cellStyle name="_投資規劃提報資料格式(format) 8" xfId="27206"/>
    <cellStyle name="_投資規劃提報資料格式(format) 9" xfId="27207"/>
    <cellStyle name="_擴產治具&amp;檢具需求" xfId="26998"/>
    <cellStyle name="_擴產治具&amp;檢具需求 2" xfId="26999"/>
    <cellStyle name="_擴產治具&amp;檢具需求 3" xfId="27000"/>
    <cellStyle name="_擴產治具&amp;檢具需求 4" xfId="27001"/>
    <cellStyle name="_擴產治具&amp;檢具需求 5" xfId="27002"/>
    <cellStyle name="_擴產治具&amp;檢具需求 6" xfId="27003"/>
    <cellStyle name="_擴產治具&amp;檢具需求 7" xfId="27004"/>
    <cellStyle name="_擴產治具&amp;檢具需求 8" xfId="27005"/>
    <cellStyle name="_擴產治具&amp;檢具需求 9" xfId="27006"/>
    <cellStyle name="_擴產治具需求" xfId="27007"/>
    <cellStyle name="_擴產治具需求 2" xfId="27008"/>
    <cellStyle name="_擴產治具需求 3" xfId="27009"/>
    <cellStyle name="_擴產治具需求 4" xfId="27010"/>
    <cellStyle name="_擴產治具需求 5" xfId="27011"/>
    <cellStyle name="_擴產治具需求 6" xfId="27012"/>
    <cellStyle name="_擴產治具需求 7" xfId="27013"/>
    <cellStyle name="_擴產治具需求 8" xfId="27014"/>
    <cellStyle name="_擴產治具需求 9" xfId="27015"/>
    <cellStyle name="_新增加設備1210" xfId="27244"/>
    <cellStyle name="_新增加設備1210 2" xfId="27245"/>
    <cellStyle name="_新增加設備1210 3" xfId="27246"/>
    <cellStyle name="_新增加設備1210 4" xfId="27247"/>
    <cellStyle name="_新增加設備1210 5" xfId="27248"/>
    <cellStyle name="_新增加設備1210 6" xfId="27249"/>
    <cellStyle name="_新增加設備1210 7" xfId="27250"/>
    <cellStyle name="_新增加設備1210 8" xfId="27251"/>
    <cellStyle name="_新增加設備1210 9" xfId="27252"/>
    <cellStyle name="_新增設備投資規划書F(全自制)" xfId="27262"/>
    <cellStyle name="_新增設備投資規划書F(全自制) 2" xfId="27263"/>
    <cellStyle name="_新增設備投資規划書F(全自制) 3" xfId="27264"/>
    <cellStyle name="_新增設備投資規划書F(全自制) 4" xfId="27265"/>
    <cellStyle name="_新增設備投資規划書F(全自制) 5" xfId="27266"/>
    <cellStyle name="_新增設備投資規划書F(全自制) 6" xfId="27267"/>
    <cellStyle name="_新增設備投資規划書F(全自制) 7" xfId="27268"/>
    <cellStyle name="_新增設備投資規划書F(全自制) 8" xfId="27269"/>
    <cellStyle name="_新增設備投資規划書F(全自制) 9" xfId="27270"/>
    <cellStyle name="_新增設備投資規划書格式" xfId="27271"/>
    <cellStyle name="_新增設備投資規划書格式 2" xfId="27272"/>
    <cellStyle name="_新增設備投資規划書格式 3" xfId="27273"/>
    <cellStyle name="_新增設備投資規划書格式 4" xfId="27274"/>
    <cellStyle name="_新增設備投資規划書格式 5" xfId="27275"/>
    <cellStyle name="_新增設備投資規划書格式 6" xfId="27276"/>
    <cellStyle name="_新增設備投資規划書格式 7" xfId="27277"/>
    <cellStyle name="_新增設備投資規划書格式 8" xfId="27278"/>
    <cellStyle name="_新增設備投資規划書格式 9" xfId="27279"/>
    <cellStyle name="_新增設備稼動率(M26P98Q70Q81)" xfId="27253"/>
    <cellStyle name="_新增設備稼動率(M26P98Q70Q81) 2" xfId="27254"/>
    <cellStyle name="_新增設備稼動率(M26P98Q70Q81) 3" xfId="27255"/>
    <cellStyle name="_新增設備稼動率(M26P98Q70Q81) 4" xfId="27256"/>
    <cellStyle name="_新增設備稼動率(M26P98Q70Q81) 5" xfId="27257"/>
    <cellStyle name="_新增設備稼動率(M26P98Q70Q81) 6" xfId="27258"/>
    <cellStyle name="_新增設備稼動率(M26P98Q70Q81) 7" xfId="27259"/>
    <cellStyle name="_新增設備稼動率(M26P98Q70Q81) 8" xfId="27260"/>
    <cellStyle name="_新增設備稼動率(M26P98Q70Q81) 9" xfId="27261"/>
    <cellStyle name="_新產品制程發分析評估表" xfId="27235"/>
    <cellStyle name="_新產品制程發分析評估表 2" xfId="27236"/>
    <cellStyle name="_新產品制程發分析評估表 3" xfId="27237"/>
    <cellStyle name="_新產品制程發分析評估表 4" xfId="27238"/>
    <cellStyle name="_新產品制程發分析評估表 5" xfId="27239"/>
    <cellStyle name="_新產品制程發分析評估表 6" xfId="27240"/>
    <cellStyle name="_新產品制程發分析評估表 7" xfId="27241"/>
    <cellStyle name="_新產品制程發分析評估表 8" xfId="27242"/>
    <cellStyle name="_新產品制程發分析評估表 9" xfId="27243"/>
    <cellStyle name="_新產品進度" xfId="27226"/>
    <cellStyle name="_新產品進度 2" xfId="27227"/>
    <cellStyle name="_新產品進度 3" xfId="27228"/>
    <cellStyle name="_新產品進度 4" xfId="27229"/>
    <cellStyle name="_新產品進度 5" xfId="27230"/>
    <cellStyle name="_新產品進度 6" xfId="27231"/>
    <cellStyle name="_新產品進度 7" xfId="27232"/>
    <cellStyle name="_新產品進度 8" xfId="27233"/>
    <cellStyle name="_新產品進度 9" xfId="27234"/>
    <cellStyle name="_方案2-全製程標準工時110301(WC1大Cell 4軸調換)J" xfId="26755"/>
    <cellStyle name="_方案2-全製程標準工時110301(WC1大Cell 4軸調換)J 2" xfId="26756"/>
    <cellStyle name="_方案2-全製程標準工時110301(WC1大Cell 4軸調換)J 3" xfId="26757"/>
    <cellStyle name="_方案2-全製程標準工時110301(WC1大Cell 4軸調換)J 4" xfId="26758"/>
    <cellStyle name="_方案2-全製程標準工時110301(WC1大Cell 4軸調換)J 5" xfId="26759"/>
    <cellStyle name="_方案2-全製程標準工時110301(WC1大Cell 4軸調換)J 6" xfId="26760"/>
    <cellStyle name="_方案2-全製程標準工時110301(WC1大Cell 4軸調換)J 7" xfId="26761"/>
    <cellStyle name="_方案2-全製程標準工時110301(WC1大Cell 4軸調換)J 8" xfId="26762"/>
    <cellStyle name="_方案2-全製程標準工時110301(WC1大Cell 4軸調換)J 9" xfId="26763"/>
    <cellStyle name="_未來13周人力負荷分析及差異調整對策" xfId="27208"/>
    <cellStyle name="_未來13周人力負荷分析及差異調整對策 2" xfId="27209"/>
    <cellStyle name="_未來13周人力負荷分析及差異調整對策 3" xfId="27210"/>
    <cellStyle name="_未來13周人力負荷分析及差異調整對策 4" xfId="27211"/>
    <cellStyle name="_未來13周人力負荷分析及差異調整對策 5" xfId="27212"/>
    <cellStyle name="_未來13周人力負荷分析及差異調整對策 6" xfId="27213"/>
    <cellStyle name="_未來13周人力負荷分析及差異調整對策 7" xfId="27214"/>
    <cellStyle name="_未來13周人力負荷分析及差異調整對策 8" xfId="27215"/>
    <cellStyle name="_未來13周人力負荷分析及差異調整對策 9" xfId="27216"/>
    <cellStyle name="_未來13周設備負荷分析" xfId="27217"/>
    <cellStyle name="_未來13周設備負荷分析 2" xfId="27218"/>
    <cellStyle name="_未來13周設備負荷分析 3" xfId="27219"/>
    <cellStyle name="_未來13周設備負荷分析 4" xfId="27220"/>
    <cellStyle name="_未來13周設備負荷分析 5" xfId="27221"/>
    <cellStyle name="_未來13周設備負荷分析 6" xfId="27222"/>
    <cellStyle name="_未來13周設備負荷分析 7" xfId="27223"/>
    <cellStyle name="_未來13周設備負荷分析 8" xfId="27224"/>
    <cellStyle name="_未來13周設備負荷分析 9" xfId="27225"/>
    <cellStyle name="_業開項目進度匯總wk38.ex" xfId="27334"/>
    <cellStyle name="_業開項目進度匯總wk38.ex 2" xfId="27335"/>
    <cellStyle name="_業開項目進度匯總wk38.ex 3" xfId="27336"/>
    <cellStyle name="_業開項目進度匯總wk38.ex 4" xfId="27337"/>
    <cellStyle name="_業開項目進度匯總wk38.ex 5" xfId="27338"/>
    <cellStyle name="_業開項目進度匯總wk38.ex 6" xfId="27339"/>
    <cellStyle name="_業開項目進度匯總wk38.ex 7" xfId="27340"/>
    <cellStyle name="_業開項目進度匯總wk38.ex 8" xfId="27341"/>
    <cellStyle name="_業開項目進度匯總wk38.ex 9" xfId="27342"/>
    <cellStyle name="_模具一覽表061222-TGP" xfId="27045"/>
    <cellStyle name="_模具一覽表061222-TGP 2" xfId="27046"/>
    <cellStyle name="_模具一覽表061222-TGP 3" xfId="27047"/>
    <cellStyle name="_模具一覽表061222-TGP 4" xfId="27048"/>
    <cellStyle name="_模具一覽表061222-TGP 5" xfId="27049"/>
    <cellStyle name="_模具一覽表061222-TGP 6" xfId="27050"/>
    <cellStyle name="_模具一覽表061222-TGP 7" xfId="27051"/>
    <cellStyle name="_模具一覽表061222-TGP 8" xfId="27052"/>
    <cellStyle name="_模具一覽表061222-TGP 9" xfId="27053"/>
    <cellStyle name="_模具制造處明細" xfId="27054"/>
    <cellStyle name="_模具制造處明細 2" xfId="27055"/>
    <cellStyle name="_模具制造處明細 3" xfId="27056"/>
    <cellStyle name="_模具制造處明細 4" xfId="27057"/>
    <cellStyle name="_模具制造處明細 5" xfId="27058"/>
    <cellStyle name="_模具制造處明細 6" xfId="27059"/>
    <cellStyle name="_模具制造處明細 7" xfId="27060"/>
    <cellStyle name="_模具制造處明細 8" xfId="27061"/>
    <cellStyle name="_模具制造處明細 9" xfId="27062"/>
    <cellStyle name="_沖壓工時匯總表" xfId="26665"/>
    <cellStyle name="_沖壓工時匯總表 2" xfId="26666"/>
    <cellStyle name="_沖壓工時匯總表 3" xfId="26667"/>
    <cellStyle name="_沖壓工時匯總表 4" xfId="26668"/>
    <cellStyle name="_沖壓工時匯總表 5" xfId="26669"/>
    <cellStyle name="_沖壓工時匯總表 6" xfId="26670"/>
    <cellStyle name="_沖壓工時匯總表 7" xfId="26671"/>
    <cellStyle name="_沖壓工時匯總表 8" xfId="26672"/>
    <cellStyle name="_沖壓工時匯總表 9" xfId="26673"/>
    <cellStyle name="_產線負荷6天匯總" xfId="26638"/>
    <cellStyle name="_產線負荷6天匯總 2" xfId="26639"/>
    <cellStyle name="_產線負荷6天匯總 3" xfId="26640"/>
    <cellStyle name="_產線負荷6天匯總 4" xfId="26641"/>
    <cellStyle name="_產線負荷6天匯總 5" xfId="26642"/>
    <cellStyle name="_產線負荷6天匯總 6" xfId="26643"/>
    <cellStyle name="_產線負荷6天匯總 7" xfId="26644"/>
    <cellStyle name="_產線負荷6天匯總 8" xfId="26645"/>
    <cellStyle name="_產線負荷6天匯總 9" xfId="26646"/>
    <cellStyle name="_盤盈虧分析Q4" xfId="27063"/>
    <cellStyle name="_盤盈虧分析Q4 2" xfId="27064"/>
    <cellStyle name="_盤盈虧分析Q4 3" xfId="27065"/>
    <cellStyle name="_盤盈虧分析Q4 4" xfId="27066"/>
    <cellStyle name="_盤盈虧分析Q4 5" xfId="27067"/>
    <cellStyle name="_盤盈虧分析Q4 6" xfId="27068"/>
    <cellStyle name="_盤盈虧分析Q4 7" xfId="27069"/>
    <cellStyle name="_盤盈虧分析Q4 8" xfId="27070"/>
    <cellStyle name="_盤盈虧分析Q4 9" xfId="27071"/>
    <cellStyle name="_移交清單 (6)" xfId="27343"/>
    <cellStyle name="_移交清單 (6) 2" xfId="27344"/>
    <cellStyle name="_移交清單 (6) 3" xfId="27345"/>
    <cellStyle name="_移交清單 (6) 4" xfId="27346"/>
    <cellStyle name="_移交清單 (6) 5" xfId="27347"/>
    <cellStyle name="_移交清單 (6) 6" xfId="27348"/>
    <cellStyle name="_移交清單 (6) 7" xfId="27349"/>
    <cellStyle name="_移交清單 (6) 8" xfId="27350"/>
    <cellStyle name="_移交清單 (6) 9" xfId="27351"/>
    <cellStyle name="_精密零部件庫存水位及呆滯比較表" xfId="26953"/>
    <cellStyle name="_精密零部件庫存水位及呆滯比較表 2" xfId="26954"/>
    <cellStyle name="_精密零部件庫存水位及呆滯比較表 3" xfId="26955"/>
    <cellStyle name="_精密零部件庫存水位及呆滯比較表 4" xfId="26956"/>
    <cellStyle name="_精密零部件庫存水位及呆滯比較表 5" xfId="26957"/>
    <cellStyle name="_精密零部件庫存水位及呆滯比較表 6" xfId="26958"/>
    <cellStyle name="_精密零部件庫存水位及呆滯比較表 7" xfId="26959"/>
    <cellStyle name="_精密零部件庫存水位及呆滯比較表 8" xfId="26960"/>
    <cellStyle name="_精密零部件庫存水位及呆滯比較表 9" xfId="26961"/>
    <cellStyle name="_精密零配件庫存呆滯" xfId="26962"/>
    <cellStyle name="_精密零配件庫存呆滯 2" xfId="26963"/>
    <cellStyle name="_精密零配件庫存呆滯 3" xfId="26964"/>
    <cellStyle name="_精密零配件庫存呆滯 4" xfId="26965"/>
    <cellStyle name="_精密零配件庫存呆滯 5" xfId="26966"/>
    <cellStyle name="_精密零配件庫存呆滯 6" xfId="26967"/>
    <cellStyle name="_精密零配件庫存呆滯 7" xfId="26968"/>
    <cellStyle name="_精密零配件庫存呆滯 8" xfId="26969"/>
    <cellStyle name="_精密零配件庫存呆滯 9" xfId="26970"/>
    <cellStyle name="_精密零配件庫存呆滯表" xfId="26971"/>
    <cellStyle name="_精密零配件庫存呆滯表 2" xfId="26972"/>
    <cellStyle name="_精密零配件庫存呆滯表 3" xfId="26973"/>
    <cellStyle name="_精密零配件庫存呆滯表 4" xfId="26974"/>
    <cellStyle name="_精密零配件庫存呆滯表 5" xfId="26975"/>
    <cellStyle name="_精密零配件庫存呆滯表 6" xfId="26976"/>
    <cellStyle name="_精密零配件庫存呆滯表 7" xfId="26977"/>
    <cellStyle name="_精密零配件庫存呆滯表 8" xfId="26978"/>
    <cellStyle name="_精密零配件庫存呆滯表 9" xfId="26979"/>
    <cellStyle name="_組裝2005產能規劃案之人力需求分析WK23A" xfId="27397"/>
    <cellStyle name="_組裝2005產能規劃案之人力需求分析WK23A 2" xfId="27398"/>
    <cellStyle name="_組裝2005產能規劃案之人力需求分析WK23A 3" xfId="27399"/>
    <cellStyle name="_組裝2005產能規劃案之人力需求分析WK23A 4" xfId="27400"/>
    <cellStyle name="_組裝2005產能規劃案之人力需求分析WK23A 5" xfId="27401"/>
    <cellStyle name="_組裝2005產能規劃案之人力需求分析WK23A 6" xfId="27402"/>
    <cellStyle name="_組裝2005產能規劃案之人力需求分析WK23A 7" xfId="27403"/>
    <cellStyle name="_組裝2005產能規劃案之人力需求分析WK23A 8" xfId="27404"/>
    <cellStyle name="_組裝2005產能規劃案之人力需求分析WK23A 9" xfId="27405"/>
    <cellStyle name="_組裝工時" xfId="27415"/>
    <cellStyle name="_組裝工時 2" xfId="27416"/>
    <cellStyle name="_組裝工時 3" xfId="27417"/>
    <cellStyle name="_組裝工時 4" xfId="27418"/>
    <cellStyle name="_組裝工時 5" xfId="27419"/>
    <cellStyle name="_組裝工時 6" xfId="27420"/>
    <cellStyle name="_組裝工時 7" xfId="27421"/>
    <cellStyle name="_組裝工時 8" xfId="27422"/>
    <cellStyle name="_組裝工時 9" xfId="27423"/>
    <cellStyle name="_組裝廠設備負荷分析1221" xfId="27406"/>
    <cellStyle name="_組裝廠設備負荷分析1221 2" xfId="27407"/>
    <cellStyle name="_組裝廠設備負荷分析1221 3" xfId="27408"/>
    <cellStyle name="_組裝廠設備負荷分析1221 4" xfId="27409"/>
    <cellStyle name="_組裝廠設備負荷分析1221 5" xfId="27410"/>
    <cellStyle name="_組裝廠設備負荷分析1221 6" xfId="27411"/>
    <cellStyle name="_組裝廠設備負荷分析1221 7" xfId="27412"/>
    <cellStyle name="_組裝廠設備負荷分析1221 8" xfId="27413"/>
    <cellStyle name="_組裝廠設備負荷分析1221 9" xfId="27414"/>
    <cellStyle name="_組裝排配" xfId="27424"/>
    <cellStyle name="_組裝排配 2" xfId="27425"/>
    <cellStyle name="_組裝排配 3" xfId="27426"/>
    <cellStyle name="_組裝排配 4" xfId="27427"/>
    <cellStyle name="_組裝排配 5" xfId="27428"/>
    <cellStyle name="_組裝排配 6" xfId="27429"/>
    <cellStyle name="_組裝排配 7" xfId="27430"/>
    <cellStyle name="_組裝排配 8" xfId="27431"/>
    <cellStyle name="_組裝排配 9" xfId="27432"/>
    <cellStyle name="_組裝最新生產計劃排配" xfId="27433"/>
    <cellStyle name="_組裝最新生產計劃排配 2" xfId="27434"/>
    <cellStyle name="_組裝最新生產計劃排配 3" xfId="27435"/>
    <cellStyle name="_組裝最新生產計劃排配 4" xfId="27436"/>
    <cellStyle name="_組裝最新生產計劃排配 5" xfId="27437"/>
    <cellStyle name="_組裝最新生產計劃排配 6" xfId="27438"/>
    <cellStyle name="_組裝最新生產計劃排配 7" xfId="27439"/>
    <cellStyle name="_組裝最新生產計劃排配 8" xfId="27440"/>
    <cellStyle name="_組裝最新生產計劃排配 9" xfId="27441"/>
    <cellStyle name="_總表" xfId="27388"/>
    <cellStyle name="_總表 2" xfId="27389"/>
    <cellStyle name="_總表 3" xfId="27390"/>
    <cellStyle name="_總表 4" xfId="27391"/>
    <cellStyle name="_總表 5" xfId="27392"/>
    <cellStyle name="_總表 6" xfId="27393"/>
    <cellStyle name="_總表 7" xfId="27394"/>
    <cellStyle name="_總表 8" xfId="27395"/>
    <cellStyle name="_總表 9" xfId="27396"/>
    <cellStyle name="_聯絡窗口 (2) (3)" xfId="27018"/>
    <cellStyle name="_聯絡窗口 (2) (3) 2" xfId="27019"/>
    <cellStyle name="_聯絡窗口 (2) (3) 3" xfId="27020"/>
    <cellStyle name="_聯絡窗口 (2) (3) 4" xfId="27021"/>
    <cellStyle name="_聯絡窗口 (2) (3) 5" xfId="27022"/>
    <cellStyle name="_聯絡窗口 (2) (3) 6" xfId="27023"/>
    <cellStyle name="_聯絡窗口 (2) (3) 7" xfId="27024"/>
    <cellStyle name="_聯絡窗口 (2) (3) 8" xfId="27025"/>
    <cellStyle name="_聯絡窗口 (2) (3) 9" xfId="27026"/>
    <cellStyle name="_背光模組  呆滯表" xfId="26602"/>
    <cellStyle name="_背光模組  呆滯表 2" xfId="26603"/>
    <cellStyle name="_背光模組  呆滯表 3" xfId="26604"/>
    <cellStyle name="_背光模組  呆滯表 4" xfId="26605"/>
    <cellStyle name="_背光模組  呆滯表 5" xfId="26606"/>
    <cellStyle name="_背光模組  呆滯表 6" xfId="26607"/>
    <cellStyle name="_背光模組  呆滯表 7" xfId="26608"/>
    <cellStyle name="_背光模組  呆滯表 8" xfId="26609"/>
    <cellStyle name="_背光模組  呆滯表 9" xfId="26610"/>
    <cellStyle name="_背光模組呆滯" xfId="26611"/>
    <cellStyle name="_背光模組呆滯 2" xfId="26612"/>
    <cellStyle name="_背光模組呆滯 3" xfId="26613"/>
    <cellStyle name="_背光模組呆滯 4" xfId="26614"/>
    <cellStyle name="_背光模組呆滯 5" xfId="26615"/>
    <cellStyle name="_背光模組呆滯 6" xfId="26616"/>
    <cellStyle name="_背光模組呆滯 7" xfId="26617"/>
    <cellStyle name="_背光模組呆滯 8" xfId="26618"/>
    <cellStyle name="_背光模組呆滯 9" xfId="26619"/>
    <cellStyle name="_背光模組呆滯比較表" xfId="26620"/>
    <cellStyle name="_背光模組呆滯比較表 2" xfId="26621"/>
    <cellStyle name="_背光模組呆滯比較表 3" xfId="26622"/>
    <cellStyle name="_背光模組呆滯比較表 4" xfId="26623"/>
    <cellStyle name="_背光模組呆滯比較表 5" xfId="26624"/>
    <cellStyle name="_背光模組呆滯比較表 6" xfId="26625"/>
    <cellStyle name="_背光模組呆滯比較表 7" xfId="26626"/>
    <cellStyle name="_背光模組呆滯比較表 8" xfId="26627"/>
    <cellStyle name="_背光模組呆滯比較表 9" xfId="26628"/>
    <cellStyle name="_華南NWING模具庫存" xfId="26890"/>
    <cellStyle name="_華南NWING模具庫存 2" xfId="26891"/>
    <cellStyle name="_華南NWING模具庫存 3" xfId="26892"/>
    <cellStyle name="_華南NWING模具庫存 4" xfId="26893"/>
    <cellStyle name="_華南NWING模具庫存 5" xfId="26894"/>
    <cellStyle name="_華南NWING模具庫存 6" xfId="26895"/>
    <cellStyle name="_華南NWING模具庫存 7" xfId="26896"/>
    <cellStyle name="_華南NWING模具庫存 8" xfId="26897"/>
    <cellStyle name="_華南NWING模具庫存 9" xfId="26898"/>
    <cellStyle name="_華南庫存呆滯比較表" xfId="26899"/>
    <cellStyle name="_華南庫存呆滯比較表 2" xfId="26900"/>
    <cellStyle name="_華南庫存呆滯比較表 3" xfId="26901"/>
    <cellStyle name="_華南庫存呆滯比較表 4" xfId="26902"/>
    <cellStyle name="_華南庫存呆滯比較表 5" xfId="26903"/>
    <cellStyle name="_華南庫存呆滯比較表 6" xfId="26904"/>
    <cellStyle name="_華南庫存呆滯比較表 7" xfId="26905"/>
    <cellStyle name="_華南庫存呆滯比較表 8" xfId="26906"/>
    <cellStyle name="_華南庫存呆滯比較表 9" xfId="26907"/>
    <cellStyle name="_華南模具二處庫存水位及呆滯比較表" xfId="26908"/>
    <cellStyle name="_華南模具二處庫存水位及呆滯比較表 2" xfId="26909"/>
    <cellStyle name="_華南模具二處庫存水位及呆滯比較表 3" xfId="26910"/>
    <cellStyle name="_華南模具二處庫存水位及呆滯比較表 4" xfId="26911"/>
    <cellStyle name="_華南模具二處庫存水位及呆滯比較表 5" xfId="26912"/>
    <cellStyle name="_華南模具二處庫存水位及呆滯比較表 6" xfId="26913"/>
    <cellStyle name="_華南模具二處庫存水位及呆滯比較表 7" xfId="26914"/>
    <cellStyle name="_華南模具二處庫存水位及呆滯比較表 8" xfId="26915"/>
    <cellStyle name="_華南模具二處庫存水位及呆滯比較表 9" xfId="26916"/>
    <cellStyle name="_華東MHS風險庫存及呆滯" xfId="26854"/>
    <cellStyle name="_華東MHS風險庫存及呆滯 2" xfId="26855"/>
    <cellStyle name="_華東MHS風險庫存及呆滯 3" xfId="26856"/>
    <cellStyle name="_華東MHS風險庫存及呆滯 4" xfId="26857"/>
    <cellStyle name="_華東MHS風險庫存及呆滯 5" xfId="26858"/>
    <cellStyle name="_華東MHS風險庫存及呆滯 6" xfId="26859"/>
    <cellStyle name="_華東MHS風險庫存及呆滯 7" xfId="26860"/>
    <cellStyle name="_華東MHS風險庫存及呆滯 8" xfId="26861"/>
    <cellStyle name="_華東MHS風險庫存及呆滯 9" xfId="26862"/>
    <cellStyle name="_華東兩模具單位庫存" xfId="26863"/>
    <cellStyle name="_華東兩模具單位庫存 2" xfId="26864"/>
    <cellStyle name="_華東兩模具單位庫存 3" xfId="26865"/>
    <cellStyle name="_華東兩模具單位庫存 4" xfId="26866"/>
    <cellStyle name="_華東兩模具單位庫存 5" xfId="26867"/>
    <cellStyle name="_華東兩模具單位庫存 6" xfId="26868"/>
    <cellStyle name="_華東兩模具單位庫存 7" xfId="26869"/>
    <cellStyle name="_華東兩模具單位庫存 8" xfId="26870"/>
    <cellStyle name="_華東兩模具單位庫存 9" xfId="26871"/>
    <cellStyle name="_華東模具二處庫存水位及呆滯比較表" xfId="26872"/>
    <cellStyle name="_華東模具二處庫存水位及呆滯比較表 2" xfId="26873"/>
    <cellStyle name="_華東模具二處庫存水位及呆滯比較表 3" xfId="26874"/>
    <cellStyle name="_華東模具二處庫存水位及呆滯比較表 4" xfId="26875"/>
    <cellStyle name="_華東模具二處庫存水位及呆滯比較表 5" xfId="26876"/>
    <cellStyle name="_華東模具二處庫存水位及呆滯比較表 6" xfId="26877"/>
    <cellStyle name="_華東模具二處庫存水位及呆滯比較表 7" xfId="26878"/>
    <cellStyle name="_華東模具二處庫存水位及呆滯比較表 8" xfId="26879"/>
    <cellStyle name="_華東模具二處庫存水位及呆滯比較表 9" xfId="26880"/>
    <cellStyle name="_華東模具風險庫存及呆滯比較表" xfId="26881"/>
    <cellStyle name="_華東模具風險庫存及呆滯比較表 2" xfId="26882"/>
    <cellStyle name="_華東模具風險庫存及呆滯比較表 3" xfId="26883"/>
    <cellStyle name="_華東模具風險庫存及呆滯比較表 4" xfId="26884"/>
    <cellStyle name="_華東模具風險庫存及呆滯比較表 5" xfId="26885"/>
    <cellStyle name="_華東模具風險庫存及呆滯比較表 6" xfId="26886"/>
    <cellStyle name="_華東模具風險庫存及呆滯比較表 7" xfId="26887"/>
    <cellStyle name="_華東模具風險庫存及呆滯比較表 8" xfId="26888"/>
    <cellStyle name="_華東模具風險庫存及呆滯比較表 9" xfId="26889"/>
    <cellStyle name="_製程20070611_GNN_Rev.1" xfId="27370"/>
    <cellStyle name="_製程20070611_GNN_Rev.1 2" xfId="27371"/>
    <cellStyle name="_製程20070611_GNN_Rev.1 3" xfId="27372"/>
    <cellStyle name="_製程20070611_GNN_Rev.1 4" xfId="27373"/>
    <cellStyle name="_製程20070611_GNN_Rev.1 5" xfId="27374"/>
    <cellStyle name="_製程20070611_GNN_Rev.1 6" xfId="27375"/>
    <cellStyle name="_製程20070611_GNN_Rev.1 7" xfId="27376"/>
    <cellStyle name="_製程20070611_GNN_Rev.1 8" xfId="27377"/>
    <cellStyle name="_製程20070611_GNN_Rev.1 9" xfId="27378"/>
    <cellStyle name="_製程20070716" xfId="27379"/>
    <cellStyle name="_製程20070716 2" xfId="27380"/>
    <cellStyle name="_製程20070716 3" xfId="27381"/>
    <cellStyle name="_製程20070716 4" xfId="27382"/>
    <cellStyle name="_製程20070716 5" xfId="27383"/>
    <cellStyle name="_製程20070716 6" xfId="27384"/>
    <cellStyle name="_製程20070716 7" xfId="27385"/>
    <cellStyle name="_製程20070716 8" xfId="27386"/>
    <cellStyle name="_製程20070716 9" xfId="27387"/>
    <cellStyle name="_複本 Resource Recruit Dept" xfId="26773"/>
    <cellStyle name="_複本 Resource Recruit Dept 2" xfId="26774"/>
    <cellStyle name="_複本 Resource Recruit Dept 3" xfId="26775"/>
    <cellStyle name="_複本 Resource Recruit Dept 4" xfId="26776"/>
    <cellStyle name="_複本 Resource Recruit Dept 5" xfId="26777"/>
    <cellStyle name="_複本 Resource Recruit Dept 6" xfId="26778"/>
    <cellStyle name="_複本 Resource Recruit Dept 7" xfId="26779"/>
    <cellStyle name="_複本 Resource Recruit Dept 8" xfId="26780"/>
    <cellStyle name="_複本 Resource Recruit Dept 9" xfId="26781"/>
    <cellStyle name="_複製 -GPB＆GMB申請短號人員名單---更新至06月" xfId="26782"/>
    <cellStyle name="_複製 -GPB＆GMB申請短號人員名單---更新至06月 2" xfId="26783"/>
    <cellStyle name="_複製 -GPB＆GMB申請短號人員名單---更新至06月 3" xfId="26784"/>
    <cellStyle name="_複製 -GPB＆GMB申請短號人員名單---更新至06月 4" xfId="26785"/>
    <cellStyle name="_複製 -GPB＆GMB申請短號人員名單---更新至06月 5" xfId="26786"/>
    <cellStyle name="_複製 -GPB＆GMB申請短號人員名單---更新至06月 6" xfId="26787"/>
    <cellStyle name="_複製 -GPB＆GMB申請短號人員名單---更新至06月 7" xfId="26788"/>
    <cellStyle name="_複製 -GPB＆GMB申請短號人員名單---更新至06月 8" xfId="26789"/>
    <cellStyle name="_複製 -GPB＆GMB申請短號人員名單---更新至06月 9" xfId="26790"/>
    <cellStyle name="_設備人力需求(塑藝廠)" xfId="27135"/>
    <cellStyle name="_設備人力需求(塑藝廠) 2" xfId="27136"/>
    <cellStyle name="_設備人力需求(塑藝廠) 3" xfId="27137"/>
    <cellStyle name="_設備人力需求(塑藝廠) 4" xfId="27138"/>
    <cellStyle name="_設備人力需求(塑藝廠) 5" xfId="27139"/>
    <cellStyle name="_設備人力需求(塑藝廠) 6" xfId="27140"/>
    <cellStyle name="_設備人力需求(塑藝廠) 7" xfId="27141"/>
    <cellStyle name="_設備人力需求(塑藝廠) 8" xfId="27142"/>
    <cellStyle name="_設備人力需求(塑藝廠) 9" xfId="27143"/>
    <cellStyle name="_設備人力需求(塑藝廠)11" xfId="27144"/>
    <cellStyle name="_設備人力需求(塑藝廠)11 2" xfId="27145"/>
    <cellStyle name="_設備人力需求(塑藝廠)11 3" xfId="27146"/>
    <cellStyle name="_設備人力需求(塑藝廠)11 4" xfId="27147"/>
    <cellStyle name="_設備人力需求(塑藝廠)11 5" xfId="27148"/>
    <cellStyle name="_設備人力需求(塑藝廠)11 6" xfId="27149"/>
    <cellStyle name="_設備人力需求(塑藝廠)11 7" xfId="27150"/>
    <cellStyle name="_設備人力需求(塑藝廠)11 8" xfId="27151"/>
    <cellStyle name="_設備人力需求(塑藝廠)11 9" xfId="27152"/>
    <cellStyle name="_設備周邊SS費用0412 (2)" xfId="27153"/>
    <cellStyle name="_設變清單" xfId="27154"/>
    <cellStyle name="_設變清單 2" xfId="27155"/>
    <cellStyle name="_設變清單 3" xfId="27156"/>
    <cellStyle name="_設變清單 4" xfId="27157"/>
    <cellStyle name="_設變清單 5" xfId="27158"/>
    <cellStyle name="_設變清單 6" xfId="27159"/>
    <cellStyle name="_設變清單 7" xfId="27160"/>
    <cellStyle name="_設變清單 8" xfId="27161"/>
    <cellStyle name="_設變清單 9" xfId="27162"/>
    <cellStyle name="_試模進度" xfId="27172"/>
    <cellStyle name="_試模進度 2" xfId="27173"/>
    <cellStyle name="_試模進度 3" xfId="27174"/>
    <cellStyle name="_試模進度 4" xfId="27175"/>
    <cellStyle name="_試模進度 5" xfId="27176"/>
    <cellStyle name="_試模進度 6" xfId="27177"/>
    <cellStyle name="_試模進度 7" xfId="27178"/>
    <cellStyle name="_試模進度 8" xfId="27179"/>
    <cellStyle name="_試模進度 9" xfId="27180"/>
    <cellStyle name="_量試問題點匯總" xfId="27027"/>
    <cellStyle name="_量試問題點匯總 2" xfId="27028"/>
    <cellStyle name="_量試問題點匯總 3" xfId="27029"/>
    <cellStyle name="_量試問題點匯總 4" xfId="27030"/>
    <cellStyle name="_量試問題點匯總 5" xfId="27031"/>
    <cellStyle name="_量試問題點匯總 6" xfId="27032"/>
    <cellStyle name="_量試問題點匯總 7" xfId="27033"/>
    <cellStyle name="_量試問題點匯總 8" xfId="27034"/>
    <cellStyle name="_量試問題點匯總 9" xfId="27035"/>
    <cellStyle name="_鋁擠形廠投資規划書D" xfId="27036"/>
    <cellStyle name="_鋁擠形廠投資規划書D 2" xfId="27037"/>
    <cellStyle name="_鋁擠形廠投資規划書D 3" xfId="27038"/>
    <cellStyle name="_鋁擠形廠投資規划書D 4" xfId="27039"/>
    <cellStyle name="_鋁擠形廠投資規划書D 5" xfId="27040"/>
    <cellStyle name="_鋁擠形廠投資規划書D 6" xfId="27041"/>
    <cellStyle name="_鋁擠形廠投資規划書D 7" xfId="27042"/>
    <cellStyle name="_鋁擠形廠投資規划書D 8" xfId="27043"/>
    <cellStyle name="_鋁擠形廠投資規划書D 9" xfId="27044"/>
    <cellStyle name="_開發進度" xfId="26980"/>
    <cellStyle name="_開發進度 2" xfId="26981"/>
    <cellStyle name="_開發進度 3" xfId="26982"/>
    <cellStyle name="_開發進度 4" xfId="26983"/>
    <cellStyle name="_開發進度 5" xfId="26984"/>
    <cellStyle name="_開發進度 6" xfId="26985"/>
    <cellStyle name="_開發進度 7" xfId="26986"/>
    <cellStyle name="_開發進度 8" xfId="26987"/>
    <cellStyle name="_開發進度 9" xfId="26988"/>
    <cellStyle name="_附件一設備清單(BY BU) " xfId="26764"/>
    <cellStyle name="_附件一設備清單(BY BU)  2" xfId="26765"/>
    <cellStyle name="_附件一設備清單(BY BU)  3" xfId="26766"/>
    <cellStyle name="_附件一設備清單(BY BU)  4" xfId="26767"/>
    <cellStyle name="_附件一設備清單(BY BU)  5" xfId="26768"/>
    <cellStyle name="_附件一設備清單(BY BU)  6" xfId="26769"/>
    <cellStyle name="_附件一設備清單(BY BU)  7" xfId="26770"/>
    <cellStyle name="_附件一設備清單(BY BU)  8" xfId="26771"/>
    <cellStyle name="_附件一設備清單(BY BU)  9" xfId="26772"/>
    <cellStyle name="_雷焊功能測試首件統計" xfId="27016"/>
    <cellStyle name="_雷焊功能測試首件統計 2" xfId="27017"/>
    <cellStyle name="_需求分析12-08組裝" xfId="27280"/>
    <cellStyle name="_需求分析12-08組裝 2" xfId="27281"/>
    <cellStyle name="_需求分析12-08組裝 3" xfId="27282"/>
    <cellStyle name="_需求分析12-08組裝 4" xfId="27283"/>
    <cellStyle name="_需求分析12-08組裝 5" xfId="27284"/>
    <cellStyle name="_需求分析12-08組裝 6" xfId="27285"/>
    <cellStyle name="_需求分析12-08組裝 7" xfId="27286"/>
    <cellStyle name="_需求分析12-08組裝 8" xfId="27287"/>
    <cellStyle name="_需求分析12-08組裝 9" xfId="27288"/>
    <cellStyle name="_需求分析12-09組裝" xfId="27289"/>
    <cellStyle name="_需求分析12-09組裝 2" xfId="27290"/>
    <cellStyle name="_需求分析12-09組裝 3" xfId="27291"/>
    <cellStyle name="_需求分析12-09組裝 4" xfId="27292"/>
    <cellStyle name="_需求分析12-09組裝 5" xfId="27293"/>
    <cellStyle name="_需求分析12-09組裝 6" xfId="27294"/>
    <cellStyle name="_需求分析12-09組裝 7" xfId="27295"/>
    <cellStyle name="_需求分析12-09組裝 8" xfId="27296"/>
    <cellStyle name="_需求分析12-09組裝 9" xfId="27297"/>
    <cellStyle name="_需求分析12-12組裝" xfId="27298"/>
    <cellStyle name="_需求分析12-12組裝 2" xfId="27299"/>
    <cellStyle name="_需求分析12-12組裝 3" xfId="27300"/>
    <cellStyle name="_需求分析12-12組裝 4" xfId="27301"/>
    <cellStyle name="_需求分析12-12組裝 5" xfId="27302"/>
    <cellStyle name="_需求分析12-12組裝 6" xfId="27303"/>
    <cellStyle name="_需求分析12-12組裝 7" xfId="27304"/>
    <cellStyle name="_需求分析12-12組裝 8" xfId="27305"/>
    <cellStyle name="_需求分析12-12組裝 9" xfId="27306"/>
    <cellStyle name="_需求分析12-16組裝" xfId="27307"/>
    <cellStyle name="_需求分析12-16組裝 2" xfId="27308"/>
    <cellStyle name="_需求分析12-16組裝 3" xfId="27309"/>
    <cellStyle name="_需求分析12-16組裝 4" xfId="27310"/>
    <cellStyle name="_需求分析12-16組裝 5" xfId="27311"/>
    <cellStyle name="_需求分析12-16組裝 6" xfId="27312"/>
    <cellStyle name="_需求分析12-16組裝 7" xfId="27313"/>
    <cellStyle name="_需求分析12-16組裝 8" xfId="27314"/>
    <cellStyle name="_需求分析12-16組裝 9" xfId="27315"/>
    <cellStyle name="_需求分析12-22組裝" xfId="27316"/>
    <cellStyle name="_需求分析12-22組裝 2" xfId="27317"/>
    <cellStyle name="_需求分析12-22組裝 3" xfId="27318"/>
    <cellStyle name="_需求分析12-22組裝 4" xfId="27319"/>
    <cellStyle name="_需求分析12-22組裝 5" xfId="27320"/>
    <cellStyle name="_需求分析12-22組裝 6" xfId="27321"/>
    <cellStyle name="_需求分析12-22組裝 7" xfId="27322"/>
    <cellStyle name="_需求分析12-22組裝 8" xfId="27323"/>
    <cellStyle name="_需求分析12-22組裝 9" xfId="27324"/>
    <cellStyle name="_需求分析1-8組裝" xfId="27325"/>
    <cellStyle name="_需求分析1-8組裝 2" xfId="27326"/>
    <cellStyle name="_需求分析1-8組裝 3" xfId="27327"/>
    <cellStyle name="_需求分析1-8組裝 4" xfId="27328"/>
    <cellStyle name="_需求分析1-8組裝 5" xfId="27329"/>
    <cellStyle name="_需求分析1-8組裝 6" xfId="27330"/>
    <cellStyle name="_需求分析1-8組裝 7" xfId="27331"/>
    <cellStyle name="_需求分析1-8組裝 8" xfId="27332"/>
    <cellStyle name="_需求分析1-8組裝 9" xfId="27333"/>
    <cellStyle name="=C:\WINDOWS\SYSTEM32\COMMAND.COM" xfId="27442"/>
    <cellStyle name="=C:\WINDOWS\SYSTEM32\COMMAND.COM 2" xfId="27443"/>
    <cellStyle name="=C:\WINDOWS\SYSTEM32\COMMAND.COM 3" xfId="27444"/>
    <cellStyle name="=C:\WINDOWS\SYSTEM32\COMMAND.COM 4" xfId="27445"/>
    <cellStyle name="=C:\WINDOWS\SYSTEM32\COMMAND.COM 5" xfId="27446"/>
    <cellStyle name="=C:\WINDOWS\SYSTEM32\COMMAND.COM 6" xfId="27447"/>
    <cellStyle name="=C:\WINDOWS\SYSTEM32\COMMAND.COM 7" xfId="27448"/>
    <cellStyle name="=C:\WINDOWS\SYSTEM32\COMMAND.COM 8" xfId="27449"/>
    <cellStyle name="=C:\WINDOWS\SYSTEM32\COMMAND.COM 9" xfId="27450"/>
    <cellStyle name="0,0&#10;&#10;NA&#10;&#10;" xfId="27451"/>
    <cellStyle name="0,0&#10;&#10;NA&#10;&#10; 2" xfId="27452"/>
    <cellStyle name="0,0&#10;&#10;NA&#10;&#10; 3" xfId="27453"/>
    <cellStyle name="0,0&#10;&#10;NA&#10;&#10; 4" xfId="27454"/>
    <cellStyle name="0,0&#10;&#10;NA&#10;&#10; 5" xfId="27455"/>
    <cellStyle name="0,0&#10;&#10;NA&#10;&#10; 6" xfId="27456"/>
    <cellStyle name="0,0&#10;&#10;NA&#10;&#10; 7" xfId="27457"/>
    <cellStyle name="0,0&#10;&#10;NA&#10;&#10; 8" xfId="27458"/>
    <cellStyle name="0,0&#10;&#10;NA&#10;&#10; 9" xfId="27459"/>
    <cellStyle name="0,0_x000d_&#10;NA_x000d_&#10;" xfId="27460"/>
    <cellStyle name="0,0_x000d_&#10;NA_x000d_&#10; 2" xfId="27461"/>
    <cellStyle name="0,0_x000d_&#10;NA_x000d_&#10; 3" xfId="27462"/>
    <cellStyle name="0,0_x000d_&#10;NA_x000d_&#10; 4" xfId="27463"/>
    <cellStyle name="0,0_x000d_&#10;NA_x000d_&#10; 5" xfId="27464"/>
    <cellStyle name="0,0_x000d_&#10;NA_x000d_&#10; 6" xfId="27465"/>
    <cellStyle name="0,0_x000d_&#10;NA_x000d_&#10; 7" xfId="27466"/>
    <cellStyle name="0,0_x000d_&#10;NA_x000d_&#10; 8" xfId="27467"/>
    <cellStyle name="0,0_x000d_&#10;NA_x000d_&#10; 9" xfId="27468"/>
    <cellStyle name="0,0_x000d__x000d_NA_x000d__x000d_" xfId="27469"/>
    <cellStyle name="20% - Accent1" xfId="27470"/>
    <cellStyle name="20% - Accent1 2" xfId="27471"/>
    <cellStyle name="20% - Accent1 3" xfId="27472"/>
    <cellStyle name="20% - Accent1 4" xfId="27473"/>
    <cellStyle name="20% - Accent1 5" xfId="27474"/>
    <cellStyle name="20% - Accent1 6" xfId="27475"/>
    <cellStyle name="20% - Accent1 7" xfId="27476"/>
    <cellStyle name="20% - Accent1 8" xfId="27477"/>
    <cellStyle name="20% - Accent1 9" xfId="27478"/>
    <cellStyle name="20% - Accent2" xfId="27479"/>
    <cellStyle name="20% - Accent2 2" xfId="27480"/>
    <cellStyle name="20% - Accent2 3" xfId="27481"/>
    <cellStyle name="20% - Accent2 4" xfId="27482"/>
    <cellStyle name="20% - Accent2 5" xfId="27483"/>
    <cellStyle name="20% - Accent2 6" xfId="27484"/>
    <cellStyle name="20% - Accent2 7" xfId="27485"/>
    <cellStyle name="20% - Accent2 8" xfId="27486"/>
    <cellStyle name="20% - Accent2 9" xfId="27487"/>
    <cellStyle name="20% - Accent3" xfId="27488"/>
    <cellStyle name="20% - Accent3 2" xfId="27489"/>
    <cellStyle name="20% - Accent3 3" xfId="27490"/>
    <cellStyle name="20% - Accent3 4" xfId="27491"/>
    <cellStyle name="20% - Accent3 5" xfId="27492"/>
    <cellStyle name="20% - Accent3 6" xfId="27493"/>
    <cellStyle name="20% - Accent3 7" xfId="27494"/>
    <cellStyle name="20% - Accent3 8" xfId="27495"/>
    <cellStyle name="20% - Accent3 9" xfId="27496"/>
    <cellStyle name="20% - Accent4" xfId="27497"/>
    <cellStyle name="20% - Accent4 2" xfId="27498"/>
    <cellStyle name="20% - Accent4 3" xfId="27499"/>
    <cellStyle name="20% - Accent4 4" xfId="27500"/>
    <cellStyle name="20% - Accent4 5" xfId="27501"/>
    <cellStyle name="20% - Accent4 6" xfId="27502"/>
    <cellStyle name="20% - Accent4 7" xfId="27503"/>
    <cellStyle name="20% - Accent4 8" xfId="27504"/>
    <cellStyle name="20% - Accent4 9" xfId="27505"/>
    <cellStyle name="20% - Accent5" xfId="27506"/>
    <cellStyle name="20% - Accent5 2" xfId="27507"/>
    <cellStyle name="20% - Accent5 3" xfId="27508"/>
    <cellStyle name="20% - Accent5 4" xfId="27509"/>
    <cellStyle name="20% - Accent5 5" xfId="27510"/>
    <cellStyle name="20% - Accent5 6" xfId="27511"/>
    <cellStyle name="20% - Accent5 7" xfId="27512"/>
    <cellStyle name="20% - Accent5 8" xfId="27513"/>
    <cellStyle name="20% - Accent5 9" xfId="27514"/>
    <cellStyle name="20% - Accent6" xfId="27515"/>
    <cellStyle name="20% - Accent6 2" xfId="27516"/>
    <cellStyle name="20% - Accent6 3" xfId="27517"/>
    <cellStyle name="20% - Accent6 4" xfId="27518"/>
    <cellStyle name="20% - Accent6 5" xfId="27519"/>
    <cellStyle name="20% - Accent6 6" xfId="27520"/>
    <cellStyle name="20% - Accent6 7" xfId="27521"/>
    <cellStyle name="20% - Accent6 8" xfId="27522"/>
    <cellStyle name="20% - Accent6 9" xfId="27523"/>
    <cellStyle name="20% - 강조색1" xfId="27524"/>
    <cellStyle name="20% - 강조색1 2" xfId="27525"/>
    <cellStyle name="20% - 강조색1 3" xfId="27526"/>
    <cellStyle name="20% - 강조색1 4" xfId="27527"/>
    <cellStyle name="20% - 강조색1 5" xfId="27528"/>
    <cellStyle name="20% - 강조색1 6" xfId="27529"/>
    <cellStyle name="20% - 강조색1 7" xfId="27530"/>
    <cellStyle name="20% - 강조색1 8" xfId="27531"/>
    <cellStyle name="20% - 강조색1 9" xfId="27532"/>
    <cellStyle name="20% - 강조색2" xfId="27533"/>
    <cellStyle name="20% - 강조색2 2" xfId="27534"/>
    <cellStyle name="20% - 강조색2 3" xfId="27535"/>
    <cellStyle name="20% - 강조색2 4" xfId="27536"/>
    <cellStyle name="20% - 강조색2 5" xfId="27537"/>
    <cellStyle name="20% - 강조색2 6" xfId="27538"/>
    <cellStyle name="20% - 강조색2 7" xfId="27539"/>
    <cellStyle name="20% - 강조색2 8" xfId="27540"/>
    <cellStyle name="20% - 강조색2 9" xfId="27541"/>
    <cellStyle name="20% - 강조색3" xfId="27542"/>
    <cellStyle name="20% - 강조색3 2" xfId="27543"/>
    <cellStyle name="20% - 강조색3 3" xfId="27544"/>
    <cellStyle name="20% - 강조색3 4" xfId="27545"/>
    <cellStyle name="20% - 강조색3 5" xfId="27546"/>
    <cellStyle name="20% - 강조색3 6" xfId="27547"/>
    <cellStyle name="20% - 강조색3 7" xfId="27548"/>
    <cellStyle name="20% - 강조색3 8" xfId="27549"/>
    <cellStyle name="20% - 강조색3 9" xfId="27550"/>
    <cellStyle name="20% - 강조색4" xfId="27551"/>
    <cellStyle name="20% - 강조색4 2" xfId="27552"/>
    <cellStyle name="20% - 강조색4 3" xfId="27553"/>
    <cellStyle name="20% - 강조색4 4" xfId="27554"/>
    <cellStyle name="20% - 강조색4 5" xfId="27555"/>
    <cellStyle name="20% - 강조색4 6" xfId="27556"/>
    <cellStyle name="20% - 강조색4 7" xfId="27557"/>
    <cellStyle name="20% - 강조색4 8" xfId="27558"/>
    <cellStyle name="20% - 강조색4 9" xfId="27559"/>
    <cellStyle name="20% - 강조색5" xfId="27560"/>
    <cellStyle name="20% - 강조색5 2" xfId="27561"/>
    <cellStyle name="20% - 강조색5 3" xfId="27562"/>
    <cellStyle name="20% - 강조색5 4" xfId="27563"/>
    <cellStyle name="20% - 강조색5 5" xfId="27564"/>
    <cellStyle name="20% - 강조색5 6" xfId="27565"/>
    <cellStyle name="20% - 강조색5 7" xfId="27566"/>
    <cellStyle name="20% - 강조색5 8" xfId="27567"/>
    <cellStyle name="20% - 강조색5 9" xfId="27568"/>
    <cellStyle name="20% - 강조색6" xfId="27569"/>
    <cellStyle name="20% - 강조색6 2" xfId="27570"/>
    <cellStyle name="20% - 강조색6 3" xfId="27571"/>
    <cellStyle name="20% - 강조색6 4" xfId="27572"/>
    <cellStyle name="20% - 강조색6 5" xfId="27573"/>
    <cellStyle name="20% - 강조색6 6" xfId="27574"/>
    <cellStyle name="20% - 강조색6 7" xfId="27575"/>
    <cellStyle name="20% - 강조색6 8" xfId="27576"/>
    <cellStyle name="20% - 강조색6 9" xfId="27577"/>
    <cellStyle name="20% - 强调文字颜色 1" xfId="27590"/>
    <cellStyle name="20% - 强调文字颜色 1 2" xfId="27591"/>
    <cellStyle name="20% - 强调文字颜色 1 2 2" xfId="27592"/>
    <cellStyle name="20% - 强调文字颜色 2" xfId="27593"/>
    <cellStyle name="20% - 强调文字颜色 2 2" xfId="27594"/>
    <cellStyle name="20% - 强调文字颜色 2 2 2" xfId="27595"/>
    <cellStyle name="20% - 强调文字颜色 3" xfId="27596"/>
    <cellStyle name="20% - 强调文字颜色 3 2" xfId="27597"/>
    <cellStyle name="20% - 强调文字颜色 3 2 2" xfId="27598"/>
    <cellStyle name="20% - 强调文字颜色 4" xfId="27599"/>
    <cellStyle name="20% - 强调文字颜色 4 2" xfId="27600"/>
    <cellStyle name="20% - 强调文字颜色 4 2 2" xfId="27601"/>
    <cellStyle name="20% - 强调文字颜色 5" xfId="27602"/>
    <cellStyle name="20% - 强调文字颜色 5 2" xfId="27603"/>
    <cellStyle name="20% - 强调文字颜色 5 2 2" xfId="27604"/>
    <cellStyle name="20% - 强调文字颜色 6" xfId="27605"/>
    <cellStyle name="20% - 强调文字颜色 6 2" xfId="27606"/>
    <cellStyle name="20% - 强调文字颜色 6 2 2" xfId="27607"/>
    <cellStyle name="20% - 輔色1 2" xfId="27578"/>
    <cellStyle name="20% - 輔色1 2 2" xfId="27579"/>
    <cellStyle name="20% - 輔色2 2" xfId="27580"/>
    <cellStyle name="20% - 輔色2 2 2" xfId="27581"/>
    <cellStyle name="20% - 輔色3 2" xfId="27582"/>
    <cellStyle name="20% - 輔色3 2 2" xfId="27583"/>
    <cellStyle name="20% - 輔色4 2" xfId="27584"/>
    <cellStyle name="20% - 輔色4 2 2" xfId="27585"/>
    <cellStyle name="20% - 輔色5 2" xfId="27586"/>
    <cellStyle name="20% - 輔色5 2 2" xfId="27587"/>
    <cellStyle name="20% - 輔色6 2" xfId="27588"/>
    <cellStyle name="20% - 輔色6 2 2" xfId="27589"/>
    <cellStyle name="40% - Accent1" xfId="27608"/>
    <cellStyle name="40% - Accent1 2" xfId="27609"/>
    <cellStyle name="40% - Accent1 3" xfId="27610"/>
    <cellStyle name="40% - Accent1 4" xfId="27611"/>
    <cellStyle name="40% - Accent1 5" xfId="27612"/>
    <cellStyle name="40% - Accent1 6" xfId="27613"/>
    <cellStyle name="40% - Accent1 7" xfId="27614"/>
    <cellStyle name="40% - Accent1 8" xfId="27615"/>
    <cellStyle name="40% - Accent1 9" xfId="27616"/>
    <cellStyle name="40% - Accent2" xfId="27617"/>
    <cellStyle name="40% - Accent2 2" xfId="27618"/>
    <cellStyle name="40% - Accent2 3" xfId="27619"/>
    <cellStyle name="40% - Accent2 4" xfId="27620"/>
    <cellStyle name="40% - Accent2 5" xfId="27621"/>
    <cellStyle name="40% - Accent2 6" xfId="27622"/>
    <cellStyle name="40% - Accent2 7" xfId="27623"/>
    <cellStyle name="40% - Accent2 8" xfId="27624"/>
    <cellStyle name="40% - Accent2 9" xfId="27625"/>
    <cellStyle name="40% - Accent3" xfId="27626"/>
    <cellStyle name="40% - Accent3 2" xfId="27627"/>
    <cellStyle name="40% - Accent3 3" xfId="27628"/>
    <cellStyle name="40% - Accent3 4" xfId="27629"/>
    <cellStyle name="40% - Accent3 5" xfId="27630"/>
    <cellStyle name="40% - Accent3 6" xfId="27631"/>
    <cellStyle name="40% - Accent3 7" xfId="27632"/>
    <cellStyle name="40% - Accent3 8" xfId="27633"/>
    <cellStyle name="40% - Accent3 9" xfId="27634"/>
    <cellStyle name="40% - Accent4" xfId="27635"/>
    <cellStyle name="40% - Accent4 2" xfId="27636"/>
    <cellStyle name="40% - Accent4 3" xfId="27637"/>
    <cellStyle name="40% - Accent4 4" xfId="27638"/>
    <cellStyle name="40% - Accent4 5" xfId="27639"/>
    <cellStyle name="40% - Accent4 6" xfId="27640"/>
    <cellStyle name="40% - Accent4 7" xfId="27641"/>
    <cellStyle name="40% - Accent4 8" xfId="27642"/>
    <cellStyle name="40% - Accent4 9" xfId="27643"/>
    <cellStyle name="40% - Accent5" xfId="27644"/>
    <cellStyle name="40% - Accent5 2" xfId="27645"/>
    <cellStyle name="40% - Accent5 3" xfId="27646"/>
    <cellStyle name="40% - Accent5 4" xfId="27647"/>
    <cellStyle name="40% - Accent5 5" xfId="27648"/>
    <cellStyle name="40% - Accent5 6" xfId="27649"/>
    <cellStyle name="40% - Accent5 7" xfId="27650"/>
    <cellStyle name="40% - Accent5 8" xfId="27651"/>
    <cellStyle name="40% - Accent5 9" xfId="27652"/>
    <cellStyle name="40% - Accent6" xfId="27653"/>
    <cellStyle name="40% - Accent6 2" xfId="27654"/>
    <cellStyle name="40% - Accent6 3" xfId="27655"/>
    <cellStyle name="40% - Accent6 4" xfId="27656"/>
    <cellStyle name="40% - Accent6 5" xfId="27657"/>
    <cellStyle name="40% - Accent6 6" xfId="27658"/>
    <cellStyle name="40% - Accent6 7" xfId="27659"/>
    <cellStyle name="40% - Accent6 8" xfId="27660"/>
    <cellStyle name="40% - Accent6 9" xfId="27661"/>
    <cellStyle name="40% - 강조색1" xfId="27662"/>
    <cellStyle name="40% - 강조색1 2" xfId="27663"/>
    <cellStyle name="40% - 강조색1 3" xfId="27664"/>
    <cellStyle name="40% - 강조색1 4" xfId="27665"/>
    <cellStyle name="40% - 강조색1 5" xfId="27666"/>
    <cellStyle name="40% - 강조색1 6" xfId="27667"/>
    <cellStyle name="40% - 강조색1 7" xfId="27668"/>
    <cellStyle name="40% - 강조색1 8" xfId="27669"/>
    <cellStyle name="40% - 강조색1 9" xfId="27670"/>
    <cellStyle name="40% - 강조색2" xfId="27671"/>
    <cellStyle name="40% - 강조색2 2" xfId="27672"/>
    <cellStyle name="40% - 강조색2 3" xfId="27673"/>
    <cellStyle name="40% - 강조색2 4" xfId="27674"/>
    <cellStyle name="40% - 강조색2 5" xfId="27675"/>
    <cellStyle name="40% - 강조색2 6" xfId="27676"/>
    <cellStyle name="40% - 강조색2 7" xfId="27677"/>
    <cellStyle name="40% - 강조색2 8" xfId="27678"/>
    <cellStyle name="40% - 강조색2 9" xfId="27679"/>
    <cellStyle name="40% - 강조색3" xfId="27680"/>
    <cellStyle name="40% - 강조색3 2" xfId="27681"/>
    <cellStyle name="40% - 강조색3 3" xfId="27682"/>
    <cellStyle name="40% - 강조색3 4" xfId="27683"/>
    <cellStyle name="40% - 강조색3 5" xfId="27684"/>
    <cellStyle name="40% - 강조색3 6" xfId="27685"/>
    <cellStyle name="40% - 강조색3 7" xfId="27686"/>
    <cellStyle name="40% - 강조색3 8" xfId="27687"/>
    <cellStyle name="40% - 강조색3 9" xfId="27688"/>
    <cellStyle name="40% - 강조색4" xfId="27689"/>
    <cellStyle name="40% - 강조색4 2" xfId="27690"/>
    <cellStyle name="40% - 강조색4 3" xfId="27691"/>
    <cellStyle name="40% - 강조색4 4" xfId="27692"/>
    <cellStyle name="40% - 강조색4 5" xfId="27693"/>
    <cellStyle name="40% - 강조색4 6" xfId="27694"/>
    <cellStyle name="40% - 강조색4 7" xfId="27695"/>
    <cellStyle name="40% - 강조색4 8" xfId="27696"/>
    <cellStyle name="40% - 강조색4 9" xfId="27697"/>
    <cellStyle name="40% - 강조색5" xfId="27698"/>
    <cellStyle name="40% - 강조색5 2" xfId="27699"/>
    <cellStyle name="40% - 강조색5 3" xfId="27700"/>
    <cellStyle name="40% - 강조색5 4" xfId="27701"/>
    <cellStyle name="40% - 강조색5 5" xfId="27702"/>
    <cellStyle name="40% - 강조색5 6" xfId="27703"/>
    <cellStyle name="40% - 강조색5 7" xfId="27704"/>
    <cellStyle name="40% - 강조색5 8" xfId="27705"/>
    <cellStyle name="40% - 강조색5 9" xfId="27706"/>
    <cellStyle name="40% - 강조색6" xfId="27707"/>
    <cellStyle name="40% - 강조색6 2" xfId="27708"/>
    <cellStyle name="40% - 강조색6 3" xfId="27709"/>
    <cellStyle name="40% - 강조색6 4" xfId="27710"/>
    <cellStyle name="40% - 강조색6 5" xfId="27711"/>
    <cellStyle name="40% - 강조색6 6" xfId="27712"/>
    <cellStyle name="40% - 강조색6 7" xfId="27713"/>
    <cellStyle name="40% - 강조색6 8" xfId="27714"/>
    <cellStyle name="40% - 강조색6 9" xfId="27715"/>
    <cellStyle name="40% - 强调文字颜色 1" xfId="27728"/>
    <cellStyle name="40% - 强调文字颜色 1 2" xfId="27729"/>
    <cellStyle name="40% - 强调文字颜色 1 2 2" xfId="27730"/>
    <cellStyle name="40% - 强调文字颜色 2" xfId="27731"/>
    <cellStyle name="40% - 强调文字颜色 2 2" xfId="27732"/>
    <cellStyle name="40% - 强调文字颜色 2 2 2" xfId="27733"/>
    <cellStyle name="40% - 强调文字颜色 3" xfId="27734"/>
    <cellStyle name="40% - 强调文字颜色 3 2" xfId="27735"/>
    <cellStyle name="40% - 强调文字颜色 3 2 2" xfId="27736"/>
    <cellStyle name="40% - 强调文字颜色 4" xfId="27737"/>
    <cellStyle name="40% - 强调文字颜色 4 2" xfId="27738"/>
    <cellStyle name="40% - 强调文字颜色 4 2 2" xfId="27739"/>
    <cellStyle name="40% - 强调文字颜色 5" xfId="27740"/>
    <cellStyle name="40% - 强调文字颜色 5 2" xfId="27741"/>
    <cellStyle name="40% - 强调文字颜色 5 2 2" xfId="27742"/>
    <cellStyle name="40% - 强调文字颜色 6" xfId="27743"/>
    <cellStyle name="40% - 强调文字颜色 6 2" xfId="27744"/>
    <cellStyle name="40% - 强调文字颜色 6 2 2" xfId="27745"/>
    <cellStyle name="40% - 輔色1 2" xfId="27716"/>
    <cellStyle name="40% - 輔色1 2 2" xfId="27717"/>
    <cellStyle name="40% - 輔色2 2" xfId="27718"/>
    <cellStyle name="40% - 輔色2 2 2" xfId="27719"/>
    <cellStyle name="40% - 輔色3 2" xfId="27720"/>
    <cellStyle name="40% - 輔色3 2 2" xfId="27721"/>
    <cellStyle name="40% - 輔色4 2" xfId="27722"/>
    <cellStyle name="40% - 輔色4 2 2" xfId="27723"/>
    <cellStyle name="40% - 輔色5 2" xfId="27724"/>
    <cellStyle name="40% - 輔色5 2 2" xfId="27725"/>
    <cellStyle name="40% - 輔色6 2" xfId="27726"/>
    <cellStyle name="40% - 輔色6 2 2" xfId="27727"/>
    <cellStyle name="60% - Accent1" xfId="27746"/>
    <cellStyle name="60% - Accent1 2" xfId="27747"/>
    <cellStyle name="60% - Accent1 3" xfId="27748"/>
    <cellStyle name="60% - Accent1 4" xfId="27749"/>
    <cellStyle name="60% - Accent1 5" xfId="27750"/>
    <cellStyle name="60% - Accent1 6" xfId="27751"/>
    <cellStyle name="60% - Accent1 7" xfId="27752"/>
    <cellStyle name="60% - Accent1 8" xfId="27753"/>
    <cellStyle name="60% - Accent1 9" xfId="27754"/>
    <cellStyle name="60% - Accent2" xfId="27755"/>
    <cellStyle name="60% - Accent2 2" xfId="27756"/>
    <cellStyle name="60% - Accent2 3" xfId="27757"/>
    <cellStyle name="60% - Accent2 4" xfId="27758"/>
    <cellStyle name="60% - Accent2 5" xfId="27759"/>
    <cellStyle name="60% - Accent2 6" xfId="27760"/>
    <cellStyle name="60% - Accent2 7" xfId="27761"/>
    <cellStyle name="60% - Accent2 8" xfId="27762"/>
    <cellStyle name="60% - Accent2 9" xfId="27763"/>
    <cellStyle name="60% - Accent3" xfId="27764"/>
    <cellStyle name="60% - Accent3 2" xfId="27765"/>
    <cellStyle name="60% - Accent3 3" xfId="27766"/>
    <cellStyle name="60% - Accent3 4" xfId="27767"/>
    <cellStyle name="60% - Accent3 5" xfId="27768"/>
    <cellStyle name="60% - Accent3 6" xfId="27769"/>
    <cellStyle name="60% - Accent3 7" xfId="27770"/>
    <cellStyle name="60% - Accent3 8" xfId="27771"/>
    <cellStyle name="60% - Accent3 9" xfId="27772"/>
    <cellStyle name="60% - Accent4" xfId="27773"/>
    <cellStyle name="60% - Accent4 2" xfId="27774"/>
    <cellStyle name="60% - Accent4 3" xfId="27775"/>
    <cellStyle name="60% - Accent4 4" xfId="27776"/>
    <cellStyle name="60% - Accent4 5" xfId="27777"/>
    <cellStyle name="60% - Accent4 6" xfId="27778"/>
    <cellStyle name="60% - Accent4 7" xfId="27779"/>
    <cellStyle name="60% - Accent4 8" xfId="27780"/>
    <cellStyle name="60% - Accent4 9" xfId="27781"/>
    <cellStyle name="60% - Accent5" xfId="27782"/>
    <cellStyle name="60% - Accent5 2" xfId="27783"/>
    <cellStyle name="60% - Accent5 3" xfId="27784"/>
    <cellStyle name="60% - Accent5 4" xfId="27785"/>
    <cellStyle name="60% - Accent5 5" xfId="27786"/>
    <cellStyle name="60% - Accent5 6" xfId="27787"/>
    <cellStyle name="60% - Accent5 7" xfId="27788"/>
    <cellStyle name="60% - Accent5 8" xfId="27789"/>
    <cellStyle name="60% - Accent5 9" xfId="27790"/>
    <cellStyle name="60% - Accent6" xfId="27791"/>
    <cellStyle name="60% - Accent6 2" xfId="27792"/>
    <cellStyle name="60% - Accent6 3" xfId="27793"/>
    <cellStyle name="60% - Accent6 4" xfId="27794"/>
    <cellStyle name="60% - Accent6 5" xfId="27795"/>
    <cellStyle name="60% - Accent6 6" xfId="27796"/>
    <cellStyle name="60% - Accent6 7" xfId="27797"/>
    <cellStyle name="60% - Accent6 8" xfId="27798"/>
    <cellStyle name="60% - Accent6 9" xfId="27799"/>
    <cellStyle name="60% - 강조색1" xfId="27800"/>
    <cellStyle name="60% - 강조색1 2" xfId="27801"/>
    <cellStyle name="60% - 강조색1 3" xfId="27802"/>
    <cellStyle name="60% - 강조색1 4" xfId="27803"/>
    <cellStyle name="60% - 강조색1 5" xfId="27804"/>
    <cellStyle name="60% - 강조색1 6" xfId="27805"/>
    <cellStyle name="60% - 강조색1 7" xfId="27806"/>
    <cellStyle name="60% - 강조색1 8" xfId="27807"/>
    <cellStyle name="60% - 강조색1 9" xfId="27808"/>
    <cellStyle name="60% - 강조색2" xfId="27809"/>
    <cellStyle name="60% - 강조색2 2" xfId="27810"/>
    <cellStyle name="60% - 강조색2 3" xfId="27811"/>
    <cellStyle name="60% - 강조색2 4" xfId="27812"/>
    <cellStyle name="60% - 강조색2 5" xfId="27813"/>
    <cellStyle name="60% - 강조색2 6" xfId="27814"/>
    <cellStyle name="60% - 강조색2 7" xfId="27815"/>
    <cellStyle name="60% - 강조색2 8" xfId="27816"/>
    <cellStyle name="60% - 강조색2 9" xfId="27817"/>
    <cellStyle name="60% - 강조색3" xfId="27818"/>
    <cellStyle name="60% - 강조색3 2" xfId="27819"/>
    <cellStyle name="60% - 강조색3 3" xfId="27820"/>
    <cellStyle name="60% - 강조색3 4" xfId="27821"/>
    <cellStyle name="60% - 강조색3 5" xfId="27822"/>
    <cellStyle name="60% - 강조색3 6" xfId="27823"/>
    <cellStyle name="60% - 강조색3 7" xfId="27824"/>
    <cellStyle name="60% - 강조색3 8" xfId="27825"/>
    <cellStyle name="60% - 강조색3 9" xfId="27826"/>
    <cellStyle name="60% - 강조색4" xfId="27827"/>
    <cellStyle name="60% - 강조색4 2" xfId="27828"/>
    <cellStyle name="60% - 강조색4 3" xfId="27829"/>
    <cellStyle name="60% - 강조색4 4" xfId="27830"/>
    <cellStyle name="60% - 강조색4 5" xfId="27831"/>
    <cellStyle name="60% - 강조색4 6" xfId="27832"/>
    <cellStyle name="60% - 강조색4 7" xfId="27833"/>
    <cellStyle name="60% - 강조색4 8" xfId="27834"/>
    <cellStyle name="60% - 강조색4 9" xfId="27835"/>
    <cellStyle name="60% - 강조색5" xfId="27836"/>
    <cellStyle name="60% - 강조색5 2" xfId="27837"/>
    <cellStyle name="60% - 강조색5 3" xfId="27838"/>
    <cellStyle name="60% - 강조색5 4" xfId="27839"/>
    <cellStyle name="60% - 강조색5 5" xfId="27840"/>
    <cellStyle name="60% - 강조색5 6" xfId="27841"/>
    <cellStyle name="60% - 강조색5 7" xfId="27842"/>
    <cellStyle name="60% - 강조색5 8" xfId="27843"/>
    <cellStyle name="60% - 강조색5 9" xfId="27844"/>
    <cellStyle name="60% - 강조색6" xfId="27845"/>
    <cellStyle name="60% - 강조색6 2" xfId="27846"/>
    <cellStyle name="60% - 강조색6 3" xfId="27847"/>
    <cellStyle name="60% - 강조색6 4" xfId="27848"/>
    <cellStyle name="60% - 강조색6 5" xfId="27849"/>
    <cellStyle name="60% - 강조색6 6" xfId="27850"/>
    <cellStyle name="60% - 강조색6 7" xfId="27851"/>
    <cellStyle name="60% - 강조색6 8" xfId="27852"/>
    <cellStyle name="60% - 강조색6 9" xfId="27853"/>
    <cellStyle name="60% - 强调文字颜色 1" xfId="27866"/>
    <cellStyle name="60% - 强调文字颜色 1 2" xfId="27867"/>
    <cellStyle name="60% - 强调文字颜色 1 2 2" xfId="27868"/>
    <cellStyle name="60% - 强调文字颜色 2" xfId="27869"/>
    <cellStyle name="60% - 强调文字颜色 2 2" xfId="27870"/>
    <cellStyle name="60% - 强调文字颜色 2 2 2" xfId="27871"/>
    <cellStyle name="60% - 强调文字颜色 3" xfId="27872"/>
    <cellStyle name="60% - 强调文字颜色 3 2" xfId="27873"/>
    <cellStyle name="60% - 强调文字颜色 3 2 2" xfId="27874"/>
    <cellStyle name="60% - 强调文字颜色 4" xfId="27875"/>
    <cellStyle name="60% - 强调文字颜色 4 2" xfId="27876"/>
    <cellStyle name="60% - 强调文字颜色 4 2 2" xfId="27877"/>
    <cellStyle name="60% - 强调文字颜色 5" xfId="27878"/>
    <cellStyle name="60% - 强调文字颜色 5 2" xfId="27879"/>
    <cellStyle name="60% - 强调文字颜色 5 2 2" xfId="27880"/>
    <cellStyle name="60% - 强调文字颜色 6" xfId="27881"/>
    <cellStyle name="60% - 强调文字颜色 6 2" xfId="27882"/>
    <cellStyle name="60% - 强调文字颜色 6 2 2" xfId="27883"/>
    <cellStyle name="60% - 輔色1 2" xfId="27854"/>
    <cellStyle name="60% - 輔色1 2 2" xfId="27855"/>
    <cellStyle name="60% - 輔色2 2" xfId="27856"/>
    <cellStyle name="60% - 輔色2 2 2" xfId="27857"/>
    <cellStyle name="60% - 輔色3 2" xfId="27858"/>
    <cellStyle name="60% - 輔色3 2 2" xfId="27859"/>
    <cellStyle name="60% - 輔色4 2" xfId="27860"/>
    <cellStyle name="60% - 輔色4 2 2" xfId="27861"/>
    <cellStyle name="60% - 輔色5 2" xfId="27862"/>
    <cellStyle name="60% - 輔色5 2 2" xfId="27863"/>
    <cellStyle name="60% - 輔色6 2" xfId="27864"/>
    <cellStyle name="60% - 輔色6 2 2" xfId="27865"/>
    <cellStyle name="9" xfId="27884"/>
    <cellStyle name="9 2" xfId="27885"/>
    <cellStyle name="9 3" xfId="27886"/>
    <cellStyle name="9 4" xfId="27887"/>
    <cellStyle name="9 5" xfId="27888"/>
    <cellStyle name="9 6" xfId="27889"/>
    <cellStyle name="9 7" xfId="27890"/>
    <cellStyle name="9 8" xfId="27891"/>
    <cellStyle name="9 9" xfId="27892"/>
    <cellStyle name="a" xfId="27893"/>
    <cellStyle name="a 2" xfId="27894"/>
    <cellStyle name="a 3" xfId="27895"/>
    <cellStyle name="a 4" xfId="27896"/>
    <cellStyle name="a 5" xfId="27897"/>
    <cellStyle name="a 6" xfId="27898"/>
    <cellStyle name="a 7" xfId="27899"/>
    <cellStyle name="a 8" xfId="27900"/>
    <cellStyle name="a 9" xfId="27901"/>
    <cellStyle name="A??? [0]_INQUIRY ???÷A?A? " xfId="27902"/>
    <cellStyle name="A???_INQUIRY ???÷A?A? " xfId="27903"/>
    <cellStyle name="A4 Small 210 x 297 mm" xfId="27904"/>
    <cellStyle name="A4 Small 210 x 297 mm 2" xfId="27905"/>
    <cellStyle name="A4 Small 210 x 297 mm 3" xfId="27906"/>
    <cellStyle name="A4 Small 210 x 297 mm 4" xfId="27907"/>
    <cellStyle name="A4 Small 210 x 297 mm 5" xfId="27908"/>
    <cellStyle name="A4 Small 210 x 297 mm 6" xfId="27909"/>
    <cellStyle name="A4 Small 210 x 297 mm 7" xfId="27910"/>
    <cellStyle name="A4 Small 210 x 297 mm 8" xfId="27911"/>
    <cellStyle name="A4 Small 210 x 297 mm 9" xfId="27912"/>
    <cellStyle name="Accent1" xfId="27913"/>
    <cellStyle name="Accent1 2" xfId="27914"/>
    <cellStyle name="Accent1 3" xfId="27915"/>
    <cellStyle name="Accent1 4" xfId="27916"/>
    <cellStyle name="Accent1 5" xfId="27917"/>
    <cellStyle name="Accent1 6" xfId="27918"/>
    <cellStyle name="Accent1 7" xfId="27919"/>
    <cellStyle name="Accent1 8" xfId="27920"/>
    <cellStyle name="Accent1 9" xfId="27921"/>
    <cellStyle name="Accent2" xfId="27922"/>
    <cellStyle name="Accent2 2" xfId="27923"/>
    <cellStyle name="Accent2 3" xfId="27924"/>
    <cellStyle name="Accent2 4" xfId="27925"/>
    <cellStyle name="Accent2 5" xfId="27926"/>
    <cellStyle name="Accent2 6" xfId="27927"/>
    <cellStyle name="Accent2 7" xfId="27928"/>
    <cellStyle name="Accent2 8" xfId="27929"/>
    <cellStyle name="Accent2 9" xfId="27930"/>
    <cellStyle name="Accent3" xfId="27931"/>
    <cellStyle name="Accent3 2" xfId="27932"/>
    <cellStyle name="Accent3 3" xfId="27933"/>
    <cellStyle name="Accent3 4" xfId="27934"/>
    <cellStyle name="Accent3 5" xfId="27935"/>
    <cellStyle name="Accent3 6" xfId="27936"/>
    <cellStyle name="Accent3 7" xfId="27937"/>
    <cellStyle name="Accent3 8" xfId="27938"/>
    <cellStyle name="Accent3 9" xfId="27939"/>
    <cellStyle name="Accent4" xfId="27940"/>
    <cellStyle name="Accent4 2" xfId="27941"/>
    <cellStyle name="Accent4 3" xfId="27942"/>
    <cellStyle name="Accent4 4" xfId="27943"/>
    <cellStyle name="Accent4 5" xfId="27944"/>
    <cellStyle name="Accent4 6" xfId="27945"/>
    <cellStyle name="Accent4 7" xfId="27946"/>
    <cellStyle name="Accent4 8" xfId="27947"/>
    <cellStyle name="Accent4 9" xfId="27948"/>
    <cellStyle name="Accent5" xfId="27949"/>
    <cellStyle name="Accent5 2" xfId="27950"/>
    <cellStyle name="Accent5 3" xfId="27951"/>
    <cellStyle name="Accent5 4" xfId="27952"/>
    <cellStyle name="Accent5 5" xfId="27953"/>
    <cellStyle name="Accent5 6" xfId="27954"/>
    <cellStyle name="Accent5 7" xfId="27955"/>
    <cellStyle name="Accent5 8" xfId="27956"/>
    <cellStyle name="Accent5 9" xfId="27957"/>
    <cellStyle name="Accent6" xfId="27958"/>
    <cellStyle name="Accent6 2" xfId="27959"/>
    <cellStyle name="Accent6 3" xfId="27960"/>
    <cellStyle name="Accent6 4" xfId="27961"/>
    <cellStyle name="Accent6 5" xfId="27962"/>
    <cellStyle name="Accent6 6" xfId="27963"/>
    <cellStyle name="Accent6 7" xfId="27964"/>
    <cellStyle name="Accent6 8" xfId="27965"/>
    <cellStyle name="Accent6 9" xfId="27966"/>
    <cellStyle name="AeE­ [0]_INQUIRY ¿μ¾÷AßAø " xfId="27967"/>
    <cellStyle name="AeE? [0]_INQUIRY ?μ?÷A?A? " xfId="27968"/>
    <cellStyle name="AeE?_INQUIRY ?μ?÷A?A? " xfId="27969"/>
    <cellStyle name="AeE­_INQUIRY ¿μ¾÷AßAø " xfId="27970"/>
    <cellStyle name="args.style" xfId="27971"/>
    <cellStyle name="args.style 2" xfId="27972"/>
    <cellStyle name="args.style 3" xfId="27973"/>
    <cellStyle name="args.style 4" xfId="27974"/>
    <cellStyle name="args.style 5" xfId="27975"/>
    <cellStyle name="args.style 6" xfId="27976"/>
    <cellStyle name="args.style 7" xfId="27977"/>
    <cellStyle name="args.style 8" xfId="27978"/>
    <cellStyle name="args.style 9" xfId="27979"/>
    <cellStyle name="AÞ¸¶ [0]_INQUIRY ¿?¾÷AßAø " xfId="27980"/>
    <cellStyle name="AÞ¸¶_INQUIRY ¿?¾÷AßAø " xfId="27981"/>
    <cellStyle name="Bad" xfId="27982"/>
    <cellStyle name="Bad 2" xfId="27983"/>
    <cellStyle name="Bad 3" xfId="27984"/>
    <cellStyle name="Bad 4" xfId="27985"/>
    <cellStyle name="Bad 5" xfId="27986"/>
    <cellStyle name="Bad 6" xfId="27987"/>
    <cellStyle name="Bad 7" xfId="27988"/>
    <cellStyle name="Bad 8" xfId="27989"/>
    <cellStyle name="Bad 9" xfId="27990"/>
    <cellStyle name="Border" xfId="27991"/>
    <cellStyle name="Border 10" xfId="27992"/>
    <cellStyle name="Border 10 2" xfId="27993"/>
    <cellStyle name="Border 11" xfId="27994"/>
    <cellStyle name="Border 11 2" xfId="27995"/>
    <cellStyle name="Border 12" xfId="27996"/>
    <cellStyle name="Border 12 2" xfId="27997"/>
    <cellStyle name="Border 13" xfId="27998"/>
    <cellStyle name="Border 14" xfId="27999"/>
    <cellStyle name="Border 15" xfId="28000"/>
    <cellStyle name="Border 2" xfId="28001"/>
    <cellStyle name="Border 2 2" xfId="28002"/>
    <cellStyle name="Border 3" xfId="28003"/>
    <cellStyle name="Border 4" xfId="28004"/>
    <cellStyle name="Border 5" xfId="28005"/>
    <cellStyle name="Border 6" xfId="28006"/>
    <cellStyle name="Border 7" xfId="28007"/>
    <cellStyle name="Border 8" xfId="28008"/>
    <cellStyle name="Border 9" xfId="28009"/>
    <cellStyle name="Border 9 2" xfId="28010"/>
    <cellStyle name="C?A?_???÷CoE? " xfId="28011"/>
    <cellStyle name="C?AØ_¿?¾÷CoE² " xfId="28012"/>
    <cellStyle name="C￥A?_?μ?÷CoE? " xfId="28013"/>
    <cellStyle name="C￥AØ_¿μ¾÷CoE² " xfId="28014"/>
    <cellStyle name="Calc Currency (0)" xfId="28015"/>
    <cellStyle name="Calc Currency (0) 10" xfId="28016"/>
    <cellStyle name="Calc Currency (0) 10 2" xfId="28017"/>
    <cellStyle name="Calc Currency (0) 11" xfId="28018"/>
    <cellStyle name="Calc Currency (0) 11 2" xfId="28019"/>
    <cellStyle name="Calc Currency (0) 12" xfId="28020"/>
    <cellStyle name="Calc Currency (0) 12 2" xfId="28021"/>
    <cellStyle name="Calc Currency (0) 13" xfId="28022"/>
    <cellStyle name="Calc Currency (0) 14" xfId="28023"/>
    <cellStyle name="Calc Currency (0) 15" xfId="28024"/>
    <cellStyle name="Calc Currency (0) 2" xfId="28025"/>
    <cellStyle name="Calc Currency (0) 2 2" xfId="28026"/>
    <cellStyle name="Calc Currency (0) 3" xfId="28027"/>
    <cellStyle name="Calc Currency (0) 4" xfId="28028"/>
    <cellStyle name="Calc Currency (0) 5" xfId="28029"/>
    <cellStyle name="Calc Currency (0) 6" xfId="28030"/>
    <cellStyle name="Calc Currency (0) 7" xfId="28031"/>
    <cellStyle name="Calc Currency (0) 8" xfId="28032"/>
    <cellStyle name="Calc Currency (0) 9" xfId="28033"/>
    <cellStyle name="Calc Currency (0) 9 2" xfId="28034"/>
    <cellStyle name="Calc Currency (2)" xfId="28035"/>
    <cellStyle name="Calc Currency (2) 2" xfId="28036"/>
    <cellStyle name="Calc Currency (2) 3" xfId="28037"/>
    <cellStyle name="Calc Currency (2) 4" xfId="28038"/>
    <cellStyle name="Calc Currency (2) 5" xfId="28039"/>
    <cellStyle name="Calc Currency (2) 6" xfId="28040"/>
    <cellStyle name="Calc Currency (2) 7" xfId="28041"/>
    <cellStyle name="Calc Currency (2) 8" xfId="28042"/>
    <cellStyle name="Calc Currency (2) 9" xfId="28043"/>
    <cellStyle name="Calc Percent (0)" xfId="28044"/>
    <cellStyle name="Calc Percent (0) 10" xfId="28045"/>
    <cellStyle name="Calc Percent (0) 10 2" xfId="28046"/>
    <cellStyle name="Calc Percent (0) 11" xfId="28047"/>
    <cellStyle name="Calc Percent (0) 11 2" xfId="28048"/>
    <cellStyle name="Calc Percent (0) 12" xfId="28049"/>
    <cellStyle name="Calc Percent (0) 12 2" xfId="28050"/>
    <cellStyle name="Calc Percent (0) 13" xfId="28051"/>
    <cellStyle name="Calc Percent (0) 14" xfId="28052"/>
    <cellStyle name="Calc Percent (0) 15" xfId="28053"/>
    <cellStyle name="Calc Percent (0) 2" xfId="28054"/>
    <cellStyle name="Calc Percent (0) 2 2" xfId="28055"/>
    <cellStyle name="Calc Percent (0) 3" xfId="28056"/>
    <cellStyle name="Calc Percent (0) 4" xfId="28057"/>
    <cellStyle name="Calc Percent (0) 5" xfId="28058"/>
    <cellStyle name="Calc Percent (0) 6" xfId="28059"/>
    <cellStyle name="Calc Percent (0) 7" xfId="28060"/>
    <cellStyle name="Calc Percent (0) 8" xfId="28061"/>
    <cellStyle name="Calc Percent (0) 9" xfId="28062"/>
    <cellStyle name="Calc Percent (0) 9 2" xfId="28063"/>
    <cellStyle name="Calc Percent (1)" xfId="28064"/>
    <cellStyle name="Calc Percent (1) 10" xfId="28065"/>
    <cellStyle name="Calc Percent (1) 10 2" xfId="28066"/>
    <cellStyle name="Calc Percent (1) 11" xfId="28067"/>
    <cellStyle name="Calc Percent (1) 11 2" xfId="28068"/>
    <cellStyle name="Calc Percent (1) 12" xfId="28069"/>
    <cellStyle name="Calc Percent (1) 12 2" xfId="28070"/>
    <cellStyle name="Calc Percent (1) 13" xfId="28071"/>
    <cellStyle name="Calc Percent (1) 14" xfId="28072"/>
    <cellStyle name="Calc Percent (1) 15" xfId="28073"/>
    <cellStyle name="Calc Percent (1) 2" xfId="28074"/>
    <cellStyle name="Calc Percent (1) 2 2" xfId="28075"/>
    <cellStyle name="Calc Percent (1) 3" xfId="28076"/>
    <cellStyle name="Calc Percent (1) 4" xfId="28077"/>
    <cellStyle name="Calc Percent (1) 5" xfId="28078"/>
    <cellStyle name="Calc Percent (1) 6" xfId="28079"/>
    <cellStyle name="Calc Percent (1) 7" xfId="28080"/>
    <cellStyle name="Calc Percent (1) 8" xfId="28081"/>
    <cellStyle name="Calc Percent (1) 9" xfId="28082"/>
    <cellStyle name="Calc Percent (1) 9 2" xfId="28083"/>
    <cellStyle name="Calc Percent (2)" xfId="28084"/>
    <cellStyle name="Calc Percent (2) 2" xfId="28085"/>
    <cellStyle name="Calc Percent (2) 3" xfId="28086"/>
    <cellStyle name="Calc Percent (2) 4" xfId="28087"/>
    <cellStyle name="Calc Percent (2) 5" xfId="28088"/>
    <cellStyle name="Calc Percent (2) 6" xfId="28089"/>
    <cellStyle name="Calc Percent (2) 7" xfId="28090"/>
    <cellStyle name="Calc Percent (2) 8" xfId="28091"/>
    <cellStyle name="Calc Percent (2) 9" xfId="28092"/>
    <cellStyle name="Calc Units (0)" xfId="28093"/>
    <cellStyle name="Calc Units (0) 2" xfId="28094"/>
    <cellStyle name="Calc Units (0) 3" xfId="28095"/>
    <cellStyle name="Calc Units (0) 4" xfId="28096"/>
    <cellStyle name="Calc Units (0) 5" xfId="28097"/>
    <cellStyle name="Calc Units (0) 6" xfId="28098"/>
    <cellStyle name="Calc Units (0) 7" xfId="28099"/>
    <cellStyle name="Calc Units (0) 8" xfId="28100"/>
    <cellStyle name="Calc Units (0) 9" xfId="28101"/>
    <cellStyle name="Calc Units (1)" xfId="28102"/>
    <cellStyle name="Calc Units (1) 2" xfId="28103"/>
    <cellStyle name="Calc Units (1) 3" xfId="28104"/>
    <cellStyle name="Calc Units (1) 4" xfId="28105"/>
    <cellStyle name="Calc Units (1) 5" xfId="28106"/>
    <cellStyle name="Calc Units (1) 6" xfId="28107"/>
    <cellStyle name="Calc Units (1) 7" xfId="28108"/>
    <cellStyle name="Calc Units (1) 8" xfId="28109"/>
    <cellStyle name="Calc Units (1) 9" xfId="28110"/>
    <cellStyle name="Calc Units (2)" xfId="28111"/>
    <cellStyle name="Calc Units (2) 2" xfId="28112"/>
    <cellStyle name="Calc Units (2) 3" xfId="28113"/>
    <cellStyle name="Calc Units (2) 4" xfId="28114"/>
    <cellStyle name="Calc Units (2) 5" xfId="28115"/>
    <cellStyle name="Calc Units (2) 6" xfId="28116"/>
    <cellStyle name="Calc Units (2) 7" xfId="28117"/>
    <cellStyle name="Calc Units (2) 8" xfId="28118"/>
    <cellStyle name="Calc Units (2) 9" xfId="28119"/>
    <cellStyle name="Calculation" xfId="28120"/>
    <cellStyle name="Calculation 2" xfId="28121"/>
    <cellStyle name="Calculation 3" xfId="28122"/>
    <cellStyle name="Calculation 4" xfId="28123"/>
    <cellStyle name="Calculation 5" xfId="28124"/>
    <cellStyle name="Calculation 6" xfId="28125"/>
    <cellStyle name="Calculation 7" xfId="28126"/>
    <cellStyle name="Calculation 8" xfId="28127"/>
    <cellStyle name="Calculation 9" xfId="28128"/>
    <cellStyle name="category" xfId="28129"/>
    <cellStyle name="category 2" xfId="28130"/>
    <cellStyle name="Check Cell" xfId="28131"/>
    <cellStyle name="Check Cell 2" xfId="28132"/>
    <cellStyle name="Check Cell 3" xfId="28133"/>
    <cellStyle name="Check Cell 4" xfId="28134"/>
    <cellStyle name="Check Cell 5" xfId="28135"/>
    <cellStyle name="Check Cell 6" xfId="28136"/>
    <cellStyle name="Check Cell 7" xfId="28137"/>
    <cellStyle name="Check Cell 8" xfId="28138"/>
    <cellStyle name="Check Cell 9" xfId="28139"/>
    <cellStyle name="Closed" xfId="28140"/>
    <cellStyle name="Closed 2" xfId="28141"/>
    <cellStyle name="Closed 3" xfId="28142"/>
    <cellStyle name="Closed 4" xfId="28143"/>
    <cellStyle name="Closed 5" xfId="28144"/>
    <cellStyle name="Closed 6" xfId="28145"/>
    <cellStyle name="Closed 7" xfId="28146"/>
    <cellStyle name="Closed 8" xfId="28147"/>
    <cellStyle name="Closed 9" xfId="28148"/>
    <cellStyle name="ColLevel_1_BE (2)" xfId="28149"/>
    <cellStyle name="Comma  - Style1" xfId="28150"/>
    <cellStyle name="Comma  - Style1 10" xfId="28151"/>
    <cellStyle name="Comma  - Style1 10 2" xfId="28152"/>
    <cellStyle name="Comma  - Style1 11" xfId="28153"/>
    <cellStyle name="Comma  - Style1 11 2" xfId="28154"/>
    <cellStyle name="Comma  - Style1 12" xfId="28155"/>
    <cellStyle name="Comma  - Style1 12 2" xfId="28156"/>
    <cellStyle name="Comma  - Style1 13" xfId="28157"/>
    <cellStyle name="Comma  - Style1 14" xfId="28158"/>
    <cellStyle name="Comma  - Style1 15" xfId="28159"/>
    <cellStyle name="Comma  - Style1 2" xfId="28160"/>
    <cellStyle name="Comma  - Style1 2 2" xfId="28161"/>
    <cellStyle name="Comma  - Style1 3" xfId="28162"/>
    <cellStyle name="Comma  - Style1 4" xfId="28163"/>
    <cellStyle name="Comma  - Style1 5" xfId="28164"/>
    <cellStyle name="Comma  - Style1 6" xfId="28165"/>
    <cellStyle name="Comma  - Style1 7" xfId="28166"/>
    <cellStyle name="Comma  - Style1 8" xfId="28167"/>
    <cellStyle name="Comma  - Style1 9" xfId="28168"/>
    <cellStyle name="Comma  - Style1 9 2" xfId="28169"/>
    <cellStyle name="Comma  - Style2" xfId="28170"/>
    <cellStyle name="Comma  - Style2 10" xfId="28171"/>
    <cellStyle name="Comma  - Style2 10 2" xfId="28172"/>
    <cellStyle name="Comma  - Style2 11" xfId="28173"/>
    <cellStyle name="Comma  - Style2 11 2" xfId="28174"/>
    <cellStyle name="Comma  - Style2 12" xfId="28175"/>
    <cellStyle name="Comma  - Style2 12 2" xfId="28176"/>
    <cellStyle name="Comma  - Style2 13" xfId="28177"/>
    <cellStyle name="Comma  - Style2 14" xfId="28178"/>
    <cellStyle name="Comma  - Style2 15" xfId="28179"/>
    <cellStyle name="Comma  - Style2 2" xfId="28180"/>
    <cellStyle name="Comma  - Style2 2 2" xfId="28181"/>
    <cellStyle name="Comma  - Style2 3" xfId="28182"/>
    <cellStyle name="Comma  - Style2 4" xfId="28183"/>
    <cellStyle name="Comma  - Style2 5" xfId="28184"/>
    <cellStyle name="Comma  - Style2 6" xfId="28185"/>
    <cellStyle name="Comma  - Style2 7" xfId="28186"/>
    <cellStyle name="Comma  - Style2 8" xfId="28187"/>
    <cellStyle name="Comma  - Style2 9" xfId="28188"/>
    <cellStyle name="Comma  - Style2 9 2" xfId="28189"/>
    <cellStyle name="Comma  - Style3" xfId="28190"/>
    <cellStyle name="Comma  - Style3 10" xfId="28191"/>
    <cellStyle name="Comma  - Style3 10 2" xfId="28192"/>
    <cellStyle name="Comma  - Style3 11" xfId="28193"/>
    <cellStyle name="Comma  - Style3 11 2" xfId="28194"/>
    <cellStyle name="Comma  - Style3 12" xfId="28195"/>
    <cellStyle name="Comma  - Style3 12 2" xfId="28196"/>
    <cellStyle name="Comma  - Style3 13" xfId="28197"/>
    <cellStyle name="Comma  - Style3 14" xfId="28198"/>
    <cellStyle name="Comma  - Style3 15" xfId="28199"/>
    <cellStyle name="Comma  - Style3 2" xfId="28200"/>
    <cellStyle name="Comma  - Style3 2 2" xfId="28201"/>
    <cellStyle name="Comma  - Style3 3" xfId="28202"/>
    <cellStyle name="Comma  - Style3 4" xfId="28203"/>
    <cellStyle name="Comma  - Style3 5" xfId="28204"/>
    <cellStyle name="Comma  - Style3 6" xfId="28205"/>
    <cellStyle name="Comma  - Style3 7" xfId="28206"/>
    <cellStyle name="Comma  - Style3 8" xfId="28207"/>
    <cellStyle name="Comma  - Style3 9" xfId="28208"/>
    <cellStyle name="Comma  - Style3 9 2" xfId="28209"/>
    <cellStyle name="Comma  - Style4" xfId="28210"/>
    <cellStyle name="Comma  - Style4 10" xfId="28211"/>
    <cellStyle name="Comma  - Style4 10 2" xfId="28212"/>
    <cellStyle name="Comma  - Style4 11" xfId="28213"/>
    <cellStyle name="Comma  - Style4 11 2" xfId="28214"/>
    <cellStyle name="Comma  - Style4 12" xfId="28215"/>
    <cellStyle name="Comma  - Style4 12 2" xfId="28216"/>
    <cellStyle name="Comma  - Style4 13" xfId="28217"/>
    <cellStyle name="Comma  - Style4 14" xfId="28218"/>
    <cellStyle name="Comma  - Style4 15" xfId="28219"/>
    <cellStyle name="Comma  - Style4 2" xfId="28220"/>
    <cellStyle name="Comma  - Style4 2 2" xfId="28221"/>
    <cellStyle name="Comma  - Style4 3" xfId="28222"/>
    <cellStyle name="Comma  - Style4 4" xfId="28223"/>
    <cellStyle name="Comma  - Style4 5" xfId="28224"/>
    <cellStyle name="Comma  - Style4 6" xfId="28225"/>
    <cellStyle name="Comma  - Style4 7" xfId="28226"/>
    <cellStyle name="Comma  - Style4 8" xfId="28227"/>
    <cellStyle name="Comma  - Style4 9" xfId="28228"/>
    <cellStyle name="Comma  - Style4 9 2" xfId="28229"/>
    <cellStyle name="Comma  - Style5" xfId="28230"/>
    <cellStyle name="Comma  - Style5 10" xfId="28231"/>
    <cellStyle name="Comma  - Style5 10 2" xfId="28232"/>
    <cellStyle name="Comma  - Style5 11" xfId="28233"/>
    <cellStyle name="Comma  - Style5 11 2" xfId="28234"/>
    <cellStyle name="Comma  - Style5 12" xfId="28235"/>
    <cellStyle name="Comma  - Style5 12 2" xfId="28236"/>
    <cellStyle name="Comma  - Style5 13" xfId="28237"/>
    <cellStyle name="Comma  - Style5 14" xfId="28238"/>
    <cellStyle name="Comma  - Style5 15" xfId="28239"/>
    <cellStyle name="Comma  - Style5 2" xfId="28240"/>
    <cellStyle name="Comma  - Style5 2 2" xfId="28241"/>
    <cellStyle name="Comma  - Style5 3" xfId="28242"/>
    <cellStyle name="Comma  - Style5 4" xfId="28243"/>
    <cellStyle name="Comma  - Style5 5" xfId="28244"/>
    <cellStyle name="Comma  - Style5 6" xfId="28245"/>
    <cellStyle name="Comma  - Style5 7" xfId="28246"/>
    <cellStyle name="Comma  - Style5 8" xfId="28247"/>
    <cellStyle name="Comma  - Style5 9" xfId="28248"/>
    <cellStyle name="Comma  - Style5 9 2" xfId="28249"/>
    <cellStyle name="Comma  - Style6" xfId="28250"/>
    <cellStyle name="Comma  - Style6 10" xfId="28251"/>
    <cellStyle name="Comma  - Style6 10 2" xfId="28252"/>
    <cellStyle name="Comma  - Style6 11" xfId="28253"/>
    <cellStyle name="Comma  - Style6 11 2" xfId="28254"/>
    <cellStyle name="Comma  - Style6 12" xfId="28255"/>
    <cellStyle name="Comma  - Style6 12 2" xfId="28256"/>
    <cellStyle name="Comma  - Style6 13" xfId="28257"/>
    <cellStyle name="Comma  - Style6 14" xfId="28258"/>
    <cellStyle name="Comma  - Style6 15" xfId="28259"/>
    <cellStyle name="Comma  - Style6 2" xfId="28260"/>
    <cellStyle name="Comma  - Style6 2 2" xfId="28261"/>
    <cellStyle name="Comma  - Style6 3" xfId="28262"/>
    <cellStyle name="Comma  - Style6 4" xfId="28263"/>
    <cellStyle name="Comma  - Style6 5" xfId="28264"/>
    <cellStyle name="Comma  - Style6 6" xfId="28265"/>
    <cellStyle name="Comma  - Style6 7" xfId="28266"/>
    <cellStyle name="Comma  - Style6 8" xfId="28267"/>
    <cellStyle name="Comma  - Style6 9" xfId="28268"/>
    <cellStyle name="Comma  - Style6 9 2" xfId="28269"/>
    <cellStyle name="Comma  - Style7" xfId="28270"/>
    <cellStyle name="Comma  - Style7 10" xfId="28271"/>
    <cellStyle name="Comma  - Style7 10 2" xfId="28272"/>
    <cellStyle name="Comma  - Style7 11" xfId="28273"/>
    <cellStyle name="Comma  - Style7 11 2" xfId="28274"/>
    <cellStyle name="Comma  - Style7 12" xfId="28275"/>
    <cellStyle name="Comma  - Style7 12 2" xfId="28276"/>
    <cellStyle name="Comma  - Style7 13" xfId="28277"/>
    <cellStyle name="Comma  - Style7 14" xfId="28278"/>
    <cellStyle name="Comma  - Style7 15" xfId="28279"/>
    <cellStyle name="Comma  - Style7 2" xfId="28280"/>
    <cellStyle name="Comma  - Style7 2 2" xfId="28281"/>
    <cellStyle name="Comma  - Style7 3" xfId="28282"/>
    <cellStyle name="Comma  - Style7 4" xfId="28283"/>
    <cellStyle name="Comma  - Style7 5" xfId="28284"/>
    <cellStyle name="Comma  - Style7 6" xfId="28285"/>
    <cellStyle name="Comma  - Style7 7" xfId="28286"/>
    <cellStyle name="Comma  - Style7 8" xfId="28287"/>
    <cellStyle name="Comma  - Style7 9" xfId="28288"/>
    <cellStyle name="Comma  - Style7 9 2" xfId="28289"/>
    <cellStyle name="Comma  - Style8" xfId="28290"/>
    <cellStyle name="Comma  - Style8 10" xfId="28291"/>
    <cellStyle name="Comma  - Style8 10 2" xfId="28292"/>
    <cellStyle name="Comma  - Style8 11" xfId="28293"/>
    <cellStyle name="Comma  - Style8 11 2" xfId="28294"/>
    <cellStyle name="Comma  - Style8 12" xfId="28295"/>
    <cellStyle name="Comma  - Style8 12 2" xfId="28296"/>
    <cellStyle name="Comma  - Style8 13" xfId="28297"/>
    <cellStyle name="Comma  - Style8 14" xfId="28298"/>
    <cellStyle name="Comma  - Style8 15" xfId="28299"/>
    <cellStyle name="Comma  - Style8 2" xfId="28300"/>
    <cellStyle name="Comma  - Style8 2 2" xfId="28301"/>
    <cellStyle name="Comma  - Style8 3" xfId="28302"/>
    <cellStyle name="Comma  - Style8 4" xfId="28303"/>
    <cellStyle name="Comma  - Style8 5" xfId="28304"/>
    <cellStyle name="Comma  - Style8 6" xfId="28305"/>
    <cellStyle name="Comma  - Style8 7" xfId="28306"/>
    <cellStyle name="Comma  - Style8 8" xfId="28307"/>
    <cellStyle name="Comma  - Style8 9" xfId="28308"/>
    <cellStyle name="Comma  - Style8 9 2" xfId="28309"/>
    <cellStyle name="Comma [0]" xfId="28310"/>
    <cellStyle name="Comma [0] 2" xfId="28311"/>
    <cellStyle name="Comma [00]" xfId="28312"/>
    <cellStyle name="Comma [00] 2" xfId="28313"/>
    <cellStyle name="Comma [00] 3" xfId="28314"/>
    <cellStyle name="Comma [00] 4" xfId="28315"/>
    <cellStyle name="Comma [00] 5" xfId="28316"/>
    <cellStyle name="Comma [00] 6" xfId="28317"/>
    <cellStyle name="Comma [00] 7" xfId="28318"/>
    <cellStyle name="Comma [00] 8" xfId="28319"/>
    <cellStyle name="Comma [00] 9" xfId="28320"/>
    <cellStyle name="Comma 19" xfId="28321"/>
    <cellStyle name="Comma 2" xfId="28322"/>
    <cellStyle name="Comma 2 10" xfId="28323"/>
    <cellStyle name="Comma 2 2" xfId="28324"/>
    <cellStyle name="Comma 2 2 2" xfId="28325"/>
    <cellStyle name="Comma 2 3" xfId="28326"/>
    <cellStyle name="Comma 2 4" xfId="28327"/>
    <cellStyle name="Comma 2 5" xfId="28328"/>
    <cellStyle name="Comma 2 6" xfId="28329"/>
    <cellStyle name="Comma 2 7" xfId="28330"/>
    <cellStyle name="Comma 2 8" xfId="28331"/>
    <cellStyle name="Comma 2 9" xfId="28332"/>
    <cellStyle name="Comma 2 9 2" xfId="28333"/>
    <cellStyle name="Comma 3" xfId="28334"/>
    <cellStyle name="Comma 4" xfId="28335"/>
    <cellStyle name="Comma 5" xfId="28336"/>
    <cellStyle name="Comma 5 2" xfId="28337"/>
    <cellStyle name="Comma 6" xfId="28338"/>
    <cellStyle name="Comma 7" xfId="28339"/>
    <cellStyle name="Comma 8" xfId="28340"/>
    <cellStyle name="comma zerodec" xfId="28341"/>
    <cellStyle name="comma zerodec 10" xfId="28342"/>
    <cellStyle name="comma zerodec 10 2" xfId="28343"/>
    <cellStyle name="comma zerodec 11" xfId="28344"/>
    <cellStyle name="comma zerodec 11 2" xfId="28345"/>
    <cellStyle name="comma zerodec 12" xfId="28346"/>
    <cellStyle name="comma zerodec 12 2" xfId="28347"/>
    <cellStyle name="comma zerodec 13" xfId="28348"/>
    <cellStyle name="comma zerodec 14" xfId="28349"/>
    <cellStyle name="comma zerodec 15" xfId="28350"/>
    <cellStyle name="comma zerodec 2" xfId="28351"/>
    <cellStyle name="comma zerodec 2 2" xfId="28352"/>
    <cellStyle name="comma zerodec 3" xfId="28353"/>
    <cellStyle name="comma zerodec 4" xfId="28354"/>
    <cellStyle name="comma zerodec 5" xfId="28355"/>
    <cellStyle name="comma zerodec 6" xfId="28356"/>
    <cellStyle name="comma zerodec 7" xfId="28357"/>
    <cellStyle name="comma zerodec 8" xfId="28358"/>
    <cellStyle name="comma zerodec 9" xfId="28359"/>
    <cellStyle name="comma zerodec 9 2" xfId="28360"/>
    <cellStyle name="Comma0" xfId="28361"/>
    <cellStyle name="Comma0 - Modelo1" xfId="28362"/>
    <cellStyle name="Comma0 - Modelo1 2" xfId="28363"/>
    <cellStyle name="Comma0 - Modelo1 3" xfId="28364"/>
    <cellStyle name="Comma0 - Modelo1 4" xfId="28365"/>
    <cellStyle name="Comma0 - Modelo1 5" xfId="28366"/>
    <cellStyle name="Comma0 - Modelo1 6" xfId="28367"/>
    <cellStyle name="Comma0 - Modelo1 7" xfId="28368"/>
    <cellStyle name="Comma0 - Modelo1 8" xfId="28369"/>
    <cellStyle name="Comma0 - Modelo1 9" xfId="28370"/>
    <cellStyle name="Comma0 - Style1" xfId="28371"/>
    <cellStyle name="Comma0 - Style1 2" xfId="28372"/>
    <cellStyle name="Comma0 - Style1 3" xfId="28373"/>
    <cellStyle name="Comma0 - Style1 4" xfId="28374"/>
    <cellStyle name="Comma0 - Style1 5" xfId="28375"/>
    <cellStyle name="Comma0 - Style1 6" xfId="28376"/>
    <cellStyle name="Comma0 - Style1 7" xfId="28377"/>
    <cellStyle name="Comma0 - Style1 8" xfId="28378"/>
    <cellStyle name="Comma0 - Style1 9" xfId="28379"/>
    <cellStyle name="Comma0 2" xfId="28380"/>
    <cellStyle name="Comma0 3" xfId="28381"/>
    <cellStyle name="Comma0 4" xfId="28382"/>
    <cellStyle name="Comma0 5" xfId="28383"/>
    <cellStyle name="Comma0 6" xfId="28384"/>
    <cellStyle name="Comma0 7" xfId="28385"/>
    <cellStyle name="Comma0 8" xfId="28386"/>
    <cellStyle name="Comma0 9" xfId="28387"/>
    <cellStyle name="Comma0_~2055309" xfId="28388"/>
    <cellStyle name="Comma1 - Modelo2" xfId="28389"/>
    <cellStyle name="Comma1 - Modelo2 2" xfId="28390"/>
    <cellStyle name="Comma1 - Modelo2 3" xfId="28391"/>
    <cellStyle name="Comma1 - Modelo2 4" xfId="28392"/>
    <cellStyle name="Comma1 - Modelo2 5" xfId="28393"/>
    <cellStyle name="Comma1 - Modelo2 6" xfId="28394"/>
    <cellStyle name="Comma1 - Modelo2 7" xfId="28395"/>
    <cellStyle name="Comma1 - Modelo2 8" xfId="28396"/>
    <cellStyle name="Comma1 - Modelo2 9" xfId="28397"/>
    <cellStyle name="Comma1 - Style2" xfId="28398"/>
    <cellStyle name="Comma1 - Style2 2" xfId="28399"/>
    <cellStyle name="Comma1 - Style2 3" xfId="28400"/>
    <cellStyle name="Comma1 - Style2 4" xfId="28401"/>
    <cellStyle name="Comma1 - Style2 5" xfId="28402"/>
    <cellStyle name="Comma1 - Style2 6" xfId="28403"/>
    <cellStyle name="Comma1 - Style2 7" xfId="28404"/>
    <cellStyle name="Comma1 - Style2 8" xfId="28405"/>
    <cellStyle name="Comma1 - Style2 9" xfId="28406"/>
    <cellStyle name="Copied" xfId="28407"/>
    <cellStyle name="Copied 2" xfId="28408"/>
    <cellStyle name="Copied 3" xfId="28409"/>
    <cellStyle name="Copied 4" xfId="28410"/>
    <cellStyle name="Copied 5" xfId="28411"/>
    <cellStyle name="Copied 6" xfId="28412"/>
    <cellStyle name="Copied 7" xfId="28413"/>
    <cellStyle name="Copied 8" xfId="28414"/>
    <cellStyle name="Copied 9" xfId="28415"/>
    <cellStyle name="COST1" xfId="28416"/>
    <cellStyle name="COST1 2" xfId="28417"/>
    <cellStyle name="COST1 3" xfId="28418"/>
    <cellStyle name="COST1 4" xfId="28419"/>
    <cellStyle name="COST1 5" xfId="28420"/>
    <cellStyle name="COST1 6" xfId="28421"/>
    <cellStyle name="COST1 7" xfId="28422"/>
    <cellStyle name="COST1 8" xfId="28423"/>
    <cellStyle name="COST1 9" xfId="28424"/>
    <cellStyle name="Currency [0?" xfId="28425"/>
    <cellStyle name="Currency [0? 2" xfId="28426"/>
    <cellStyle name="Currency [0? 3" xfId="28427"/>
    <cellStyle name="Currency [0? 4" xfId="28428"/>
    <cellStyle name="Currency [0? 5" xfId="28429"/>
    <cellStyle name="Currency [0? 6" xfId="28430"/>
    <cellStyle name="Currency [0? 7" xfId="28431"/>
    <cellStyle name="Currency [0? 8" xfId="28432"/>
    <cellStyle name="Currency [0? 9" xfId="28433"/>
    <cellStyle name="Currency [0]" xfId="28434"/>
    <cellStyle name="Currency [0] 2" xfId="28435"/>
    <cellStyle name="Currency [00]" xfId="28436"/>
    <cellStyle name="Currency [00] 2" xfId="28437"/>
    <cellStyle name="Currency [00] 3" xfId="28438"/>
    <cellStyle name="Currency [00] 4" xfId="28439"/>
    <cellStyle name="Currency [00] 5" xfId="28440"/>
    <cellStyle name="Currency [00] 6" xfId="28441"/>
    <cellStyle name="Currency [00] 7" xfId="28442"/>
    <cellStyle name="Currency [00] 8" xfId="28443"/>
    <cellStyle name="Currency [00] 9" xfId="28444"/>
    <cellStyle name="Currency [0㍝" xfId="28445"/>
    <cellStyle name="Currency [0㍝ 2" xfId="28446"/>
    <cellStyle name="Currency [0㍝ 3" xfId="28447"/>
    <cellStyle name="Currency [0㍝ 4" xfId="28448"/>
    <cellStyle name="Currency [0㍝ 5" xfId="28449"/>
    <cellStyle name="Currency [0㍝ 6" xfId="28450"/>
    <cellStyle name="Currency [0㍝ 7" xfId="28451"/>
    <cellStyle name="Currency [0㍝ 8" xfId="28452"/>
    <cellStyle name="Currency [0㍝ 9" xfId="28453"/>
    <cellStyle name="Currency 2" xfId="28454"/>
    <cellStyle name="Currency 2 10" xfId="28455"/>
    <cellStyle name="Currency 2 10 2" xfId="28456"/>
    <cellStyle name="Currency 2 11" xfId="28457"/>
    <cellStyle name="Currency 2 2" xfId="28458"/>
    <cellStyle name="Currency 2 2 10" xfId="28459"/>
    <cellStyle name="Currency 2 2 2" xfId="28460"/>
    <cellStyle name="Currency 2 2 2 2" xfId="28461"/>
    <cellStyle name="Currency 2 2 3" xfId="28462"/>
    <cellStyle name="Currency 2 2 4" xfId="28463"/>
    <cellStyle name="Currency 2 2 5" xfId="28464"/>
    <cellStyle name="Currency 2 2 6" xfId="28465"/>
    <cellStyle name="Currency 2 2 7" xfId="28466"/>
    <cellStyle name="Currency 2 2 8" xfId="28467"/>
    <cellStyle name="Currency 2 2 9" xfId="28468"/>
    <cellStyle name="Currency 2 2 9 2" xfId="28469"/>
    <cellStyle name="Currency 2 3" xfId="28470"/>
    <cellStyle name="Currency 2 3 2" xfId="28471"/>
    <cellStyle name="Currency 2 4" xfId="28472"/>
    <cellStyle name="Currency 2 5" xfId="28473"/>
    <cellStyle name="Currency 2 6" xfId="28474"/>
    <cellStyle name="Currency 2 7" xfId="28475"/>
    <cellStyle name="Currency 2 8" xfId="28476"/>
    <cellStyle name="Currency 2 9" xfId="28477"/>
    <cellStyle name="Currency0" xfId="28478"/>
    <cellStyle name="Currency0 2" xfId="28479"/>
    <cellStyle name="Currency0 3" xfId="28480"/>
    <cellStyle name="Currency0 4" xfId="28481"/>
    <cellStyle name="Currency0 5" xfId="28482"/>
    <cellStyle name="Currency0 6" xfId="28483"/>
    <cellStyle name="Currency0 7" xfId="28484"/>
    <cellStyle name="Currency0 8" xfId="28485"/>
    <cellStyle name="Currency0 9" xfId="28486"/>
    <cellStyle name="Currency1" xfId="28487"/>
    <cellStyle name="Currency1 10" xfId="28488"/>
    <cellStyle name="Currency1 10 2" xfId="28489"/>
    <cellStyle name="Currency1 11" xfId="28490"/>
    <cellStyle name="Currency1 11 2" xfId="28491"/>
    <cellStyle name="Currency1 12" xfId="28492"/>
    <cellStyle name="Currency1 12 2" xfId="28493"/>
    <cellStyle name="Currency1 13" xfId="28494"/>
    <cellStyle name="Currency1 14" xfId="28495"/>
    <cellStyle name="Currency1 15" xfId="28496"/>
    <cellStyle name="Currency1 2" xfId="28497"/>
    <cellStyle name="Currency1 2 2" xfId="28498"/>
    <cellStyle name="Currency1 3" xfId="28499"/>
    <cellStyle name="Currency1 4" xfId="28500"/>
    <cellStyle name="Currency1 5" xfId="28501"/>
    <cellStyle name="Currency1 6" xfId="28502"/>
    <cellStyle name="Currency1 7" xfId="28503"/>
    <cellStyle name="Currency1 8" xfId="28504"/>
    <cellStyle name="Currency1 9" xfId="28505"/>
    <cellStyle name="Currency1 9 2" xfId="28506"/>
    <cellStyle name="Cyndie" xfId="28507"/>
    <cellStyle name="Cyndie 2" xfId="28508"/>
    <cellStyle name="Cyndie 3" xfId="28509"/>
    <cellStyle name="Cyndie 4" xfId="28510"/>
    <cellStyle name="Cyndie 5" xfId="28511"/>
    <cellStyle name="Cyndie 6" xfId="28512"/>
    <cellStyle name="Cyndie 7" xfId="28513"/>
    <cellStyle name="Cyndie 8" xfId="28514"/>
    <cellStyle name="Cyndie 9" xfId="28515"/>
    <cellStyle name="Date" xfId="28516"/>
    <cellStyle name="Date 2" xfId="28517"/>
    <cellStyle name="Date 3" xfId="28518"/>
    <cellStyle name="Date 4" xfId="28519"/>
    <cellStyle name="Date 5" xfId="28520"/>
    <cellStyle name="Date 6" xfId="28521"/>
    <cellStyle name="Date 7" xfId="28522"/>
    <cellStyle name="Date 8" xfId="28523"/>
    <cellStyle name="Date 9" xfId="28524"/>
    <cellStyle name="Date Short" xfId="28525"/>
    <cellStyle name="Date Short 2" xfId="28526"/>
    <cellStyle name="Date Short 3" xfId="28527"/>
    <cellStyle name="Date Short 4" xfId="28528"/>
    <cellStyle name="Date Short 5" xfId="28529"/>
    <cellStyle name="Date Short 6" xfId="28530"/>
    <cellStyle name="Date Short 7" xfId="28531"/>
    <cellStyle name="Date Short 8" xfId="28532"/>
    <cellStyle name="Date Short 9" xfId="28533"/>
    <cellStyle name="Date_~2055309" xfId="28534"/>
    <cellStyle name="DELTA" xfId="28535"/>
    <cellStyle name="DELTA 2" xfId="28536"/>
    <cellStyle name="DELTA 3" xfId="28537"/>
    <cellStyle name="DELTA 4" xfId="28538"/>
    <cellStyle name="DELTA 5" xfId="28539"/>
    <cellStyle name="DELTA 6" xfId="28540"/>
    <cellStyle name="DELTA 7" xfId="28541"/>
    <cellStyle name="DELTA 8" xfId="28542"/>
    <cellStyle name="DELTA 9" xfId="28543"/>
    <cellStyle name="Dia" xfId="28544"/>
    <cellStyle name="Dia 2" xfId="28545"/>
    <cellStyle name="Dia 3" xfId="28546"/>
    <cellStyle name="Dia 4" xfId="28547"/>
    <cellStyle name="Dia 5" xfId="28548"/>
    <cellStyle name="Dia 6" xfId="28549"/>
    <cellStyle name="Dia 7" xfId="28550"/>
    <cellStyle name="Dia 8" xfId="28551"/>
    <cellStyle name="Dia 9" xfId="28552"/>
    <cellStyle name="Dollar (zero dec)" xfId="28553"/>
    <cellStyle name="Dollar (zero dec) 10" xfId="28554"/>
    <cellStyle name="Dollar (zero dec) 10 2" xfId="28555"/>
    <cellStyle name="Dollar (zero dec) 11" xfId="28556"/>
    <cellStyle name="Dollar (zero dec) 11 2" xfId="28557"/>
    <cellStyle name="Dollar (zero dec) 12" xfId="28558"/>
    <cellStyle name="Dollar (zero dec) 12 2" xfId="28559"/>
    <cellStyle name="Dollar (zero dec) 13" xfId="28560"/>
    <cellStyle name="Dollar (zero dec) 14" xfId="28561"/>
    <cellStyle name="Dollar (zero dec) 15" xfId="28562"/>
    <cellStyle name="Dollar (zero dec) 2" xfId="28563"/>
    <cellStyle name="Dollar (zero dec) 2 2" xfId="28564"/>
    <cellStyle name="Dollar (zero dec) 3" xfId="28565"/>
    <cellStyle name="Dollar (zero dec) 4" xfId="28566"/>
    <cellStyle name="Dollar (zero dec) 5" xfId="28567"/>
    <cellStyle name="Dollar (zero dec) 6" xfId="28568"/>
    <cellStyle name="Dollar (zero dec) 7" xfId="28569"/>
    <cellStyle name="Dollar (zero dec) 8" xfId="28570"/>
    <cellStyle name="Dollar (zero dec) 9" xfId="28571"/>
    <cellStyle name="Dollar (zero dec) 9 2" xfId="28572"/>
    <cellStyle name="doublesheet" xfId="28573"/>
    <cellStyle name="doublesheet 2" xfId="28574"/>
    <cellStyle name="doublesheet 3" xfId="28575"/>
    <cellStyle name="doublesheet 4" xfId="28576"/>
    <cellStyle name="doublesheet 5" xfId="28577"/>
    <cellStyle name="doublesheet 6" xfId="28578"/>
    <cellStyle name="doublesheet 7" xfId="28579"/>
    <cellStyle name="doublesheet 8" xfId="28580"/>
    <cellStyle name="doublesheet 9" xfId="28581"/>
    <cellStyle name="Encabez1" xfId="28582"/>
    <cellStyle name="Encabez1 2" xfId="28583"/>
    <cellStyle name="Encabez1 3" xfId="28584"/>
    <cellStyle name="Encabez1 4" xfId="28585"/>
    <cellStyle name="Encabez1 5" xfId="28586"/>
    <cellStyle name="Encabez1 6" xfId="28587"/>
    <cellStyle name="Encabez1 7" xfId="28588"/>
    <cellStyle name="Encabez1 8" xfId="28589"/>
    <cellStyle name="Encabez1 9" xfId="28590"/>
    <cellStyle name="Encabez2" xfId="28591"/>
    <cellStyle name="Encabez2 2" xfId="28592"/>
    <cellStyle name="Encabez2 3" xfId="28593"/>
    <cellStyle name="Encabez2 4" xfId="28594"/>
    <cellStyle name="Encabez2 5" xfId="28595"/>
    <cellStyle name="Encabez2 6" xfId="28596"/>
    <cellStyle name="Encabez2 7" xfId="28597"/>
    <cellStyle name="Encabez2 8" xfId="28598"/>
    <cellStyle name="Encabez2 9" xfId="28599"/>
    <cellStyle name="Enter Currency (0)" xfId="28600"/>
    <cellStyle name="Enter Currency (0) 10" xfId="28601"/>
    <cellStyle name="Enter Currency (0) 10 2" xfId="28602"/>
    <cellStyle name="Enter Currency (0) 11" xfId="28603"/>
    <cellStyle name="Enter Currency (0) 11 2" xfId="28604"/>
    <cellStyle name="Enter Currency (0) 12" xfId="28605"/>
    <cellStyle name="Enter Currency (0) 12 2" xfId="28606"/>
    <cellStyle name="Enter Currency (0) 13" xfId="28607"/>
    <cellStyle name="Enter Currency (0) 14" xfId="28608"/>
    <cellStyle name="Enter Currency (0) 15" xfId="28609"/>
    <cellStyle name="Enter Currency (0) 2" xfId="28610"/>
    <cellStyle name="Enter Currency (0) 2 2" xfId="28611"/>
    <cellStyle name="Enter Currency (0) 3" xfId="28612"/>
    <cellStyle name="Enter Currency (0) 4" xfId="28613"/>
    <cellStyle name="Enter Currency (0) 5" xfId="28614"/>
    <cellStyle name="Enter Currency (0) 6" xfId="28615"/>
    <cellStyle name="Enter Currency (0) 7" xfId="28616"/>
    <cellStyle name="Enter Currency (0) 8" xfId="28617"/>
    <cellStyle name="Enter Currency (0) 9" xfId="28618"/>
    <cellStyle name="Enter Currency (0) 9 2" xfId="28619"/>
    <cellStyle name="Enter Currency (2)" xfId="28620"/>
    <cellStyle name="Enter Currency (2) 2" xfId="28621"/>
    <cellStyle name="Enter Currency (2) 3" xfId="28622"/>
    <cellStyle name="Enter Currency (2) 4" xfId="28623"/>
    <cellStyle name="Enter Currency (2) 5" xfId="28624"/>
    <cellStyle name="Enter Currency (2) 6" xfId="28625"/>
    <cellStyle name="Enter Currency (2) 7" xfId="28626"/>
    <cellStyle name="Enter Currency (2) 8" xfId="28627"/>
    <cellStyle name="Enter Currency (2) 9" xfId="28628"/>
    <cellStyle name="Enter Units (0)" xfId="28629"/>
    <cellStyle name="Enter Units (0) 2" xfId="28630"/>
    <cellStyle name="Enter Units (0) 3" xfId="28631"/>
    <cellStyle name="Enter Units (0) 4" xfId="28632"/>
    <cellStyle name="Enter Units (0) 5" xfId="28633"/>
    <cellStyle name="Enter Units (0) 6" xfId="28634"/>
    <cellStyle name="Enter Units (0) 7" xfId="28635"/>
    <cellStyle name="Enter Units (0) 8" xfId="28636"/>
    <cellStyle name="Enter Units (0) 9" xfId="28637"/>
    <cellStyle name="Enter Units (1)" xfId="28638"/>
    <cellStyle name="Enter Units (1) 2" xfId="28639"/>
    <cellStyle name="Enter Units (1) 3" xfId="28640"/>
    <cellStyle name="Enter Units (1) 4" xfId="28641"/>
    <cellStyle name="Enter Units (1) 5" xfId="28642"/>
    <cellStyle name="Enter Units (1) 6" xfId="28643"/>
    <cellStyle name="Enter Units (1) 7" xfId="28644"/>
    <cellStyle name="Enter Units (1) 8" xfId="28645"/>
    <cellStyle name="Enter Units (1) 9" xfId="28646"/>
    <cellStyle name="Enter Units (2)" xfId="28647"/>
    <cellStyle name="Enter Units (2) 2" xfId="28648"/>
    <cellStyle name="Enter Units (2) 3" xfId="28649"/>
    <cellStyle name="Enter Units (2) 4" xfId="28650"/>
    <cellStyle name="Enter Units (2) 5" xfId="28651"/>
    <cellStyle name="Enter Units (2) 6" xfId="28652"/>
    <cellStyle name="Enter Units (2) 7" xfId="28653"/>
    <cellStyle name="Enter Units (2) 8" xfId="28654"/>
    <cellStyle name="Enter Units (2) 9" xfId="28655"/>
    <cellStyle name="Entered" xfId="28656"/>
    <cellStyle name="Entered 2" xfId="28657"/>
    <cellStyle name="Entered 3" xfId="28658"/>
    <cellStyle name="Entered 4" xfId="28659"/>
    <cellStyle name="Entered 5" xfId="28660"/>
    <cellStyle name="Entered 6" xfId="28661"/>
    <cellStyle name="Entered 7" xfId="28662"/>
    <cellStyle name="Entered 8" xfId="28663"/>
    <cellStyle name="Entered 9" xfId="28664"/>
    <cellStyle name="Euro" xfId="28665"/>
    <cellStyle name="Euro 2" xfId="28666"/>
    <cellStyle name="Euro 3" xfId="28667"/>
    <cellStyle name="Euro 4" xfId="28668"/>
    <cellStyle name="Euro 5" xfId="28669"/>
    <cellStyle name="Euro 6" xfId="28670"/>
    <cellStyle name="Euro 7" xfId="28671"/>
    <cellStyle name="Euro 8" xfId="28672"/>
    <cellStyle name="Euro 9" xfId="28673"/>
    <cellStyle name="Explanatory Text" xfId="28674"/>
    <cellStyle name="Explanatory Text 2" xfId="28675"/>
    <cellStyle name="Explanatory Text 3" xfId="28676"/>
    <cellStyle name="Explanatory Text 4" xfId="28677"/>
    <cellStyle name="Explanatory Text 5" xfId="28678"/>
    <cellStyle name="Explanatory Text 6" xfId="28679"/>
    <cellStyle name="Explanatory Text 7" xfId="28680"/>
    <cellStyle name="Explanatory Text 8" xfId="28681"/>
    <cellStyle name="Explanatory Text 9" xfId="28682"/>
    <cellStyle name="F2" xfId="28683"/>
    <cellStyle name="F2 2" xfId="28684"/>
    <cellStyle name="F2 3" xfId="28685"/>
    <cellStyle name="F2 4" xfId="28686"/>
    <cellStyle name="F2 5" xfId="28687"/>
    <cellStyle name="F2 6" xfId="28688"/>
    <cellStyle name="F2 7" xfId="28689"/>
    <cellStyle name="F2 8" xfId="28690"/>
    <cellStyle name="F2 9" xfId="28691"/>
    <cellStyle name="F3" xfId="28692"/>
    <cellStyle name="F3 2" xfId="28693"/>
    <cellStyle name="F3 3" xfId="28694"/>
    <cellStyle name="F3 4" xfId="28695"/>
    <cellStyle name="F3 5" xfId="28696"/>
    <cellStyle name="F3 6" xfId="28697"/>
    <cellStyle name="F3 7" xfId="28698"/>
    <cellStyle name="F3 8" xfId="28699"/>
    <cellStyle name="F3 9" xfId="28700"/>
    <cellStyle name="F4" xfId="28701"/>
    <cellStyle name="F4 2" xfId="28702"/>
    <cellStyle name="F4 3" xfId="28703"/>
    <cellStyle name="F4 4" xfId="28704"/>
    <cellStyle name="F4 5" xfId="28705"/>
    <cellStyle name="F4 6" xfId="28706"/>
    <cellStyle name="F4 7" xfId="28707"/>
    <cellStyle name="F4 8" xfId="28708"/>
    <cellStyle name="F4 9" xfId="28709"/>
    <cellStyle name="F5" xfId="28710"/>
    <cellStyle name="F5 2" xfId="28711"/>
    <cellStyle name="F5 3" xfId="28712"/>
    <cellStyle name="F5 4" xfId="28713"/>
    <cellStyle name="F5 5" xfId="28714"/>
    <cellStyle name="F5 6" xfId="28715"/>
    <cellStyle name="F5 7" xfId="28716"/>
    <cellStyle name="F5 8" xfId="28717"/>
    <cellStyle name="F5 9" xfId="28718"/>
    <cellStyle name="F6" xfId="28719"/>
    <cellStyle name="F6 2" xfId="28720"/>
    <cellStyle name="F6 3" xfId="28721"/>
    <cellStyle name="F6 4" xfId="28722"/>
    <cellStyle name="F6 5" xfId="28723"/>
    <cellStyle name="F6 6" xfId="28724"/>
    <cellStyle name="F6 7" xfId="28725"/>
    <cellStyle name="F6 8" xfId="28726"/>
    <cellStyle name="F6 9" xfId="28727"/>
    <cellStyle name="F7" xfId="28728"/>
    <cellStyle name="F7 2" xfId="28729"/>
    <cellStyle name="F7 3" xfId="28730"/>
    <cellStyle name="F7 4" xfId="28731"/>
    <cellStyle name="F7 5" xfId="28732"/>
    <cellStyle name="F7 6" xfId="28733"/>
    <cellStyle name="F7 7" xfId="28734"/>
    <cellStyle name="F7 8" xfId="28735"/>
    <cellStyle name="F7 9" xfId="28736"/>
    <cellStyle name="F8" xfId="28737"/>
    <cellStyle name="F8 2" xfId="28738"/>
    <cellStyle name="F8 3" xfId="28739"/>
    <cellStyle name="F8 4" xfId="28740"/>
    <cellStyle name="F8 5" xfId="28741"/>
    <cellStyle name="F8 6" xfId="28742"/>
    <cellStyle name="F8 7" xfId="28743"/>
    <cellStyle name="F8 8" xfId="28744"/>
    <cellStyle name="F8 9" xfId="28745"/>
    <cellStyle name="Fijo" xfId="28746"/>
    <cellStyle name="Fijo 2" xfId="28747"/>
    <cellStyle name="Fijo 3" xfId="28748"/>
    <cellStyle name="Fijo 4" xfId="28749"/>
    <cellStyle name="Fijo 5" xfId="28750"/>
    <cellStyle name="Fijo 6" xfId="28751"/>
    <cellStyle name="Fijo 7" xfId="28752"/>
    <cellStyle name="Fijo 8" xfId="28753"/>
    <cellStyle name="Fijo 9" xfId="28754"/>
    <cellStyle name="Financiero" xfId="28755"/>
    <cellStyle name="Financiero 2" xfId="28756"/>
    <cellStyle name="Financiero 3" xfId="28757"/>
    <cellStyle name="Financiero 4" xfId="28758"/>
    <cellStyle name="Financiero 5" xfId="28759"/>
    <cellStyle name="Financiero 6" xfId="28760"/>
    <cellStyle name="Financiero 7" xfId="28761"/>
    <cellStyle name="Financiero 8" xfId="28762"/>
    <cellStyle name="Financiero 9" xfId="28763"/>
    <cellStyle name="Fixed" xfId="28764"/>
    <cellStyle name="Fixed 2" xfId="28765"/>
    <cellStyle name="Fixed 3" xfId="28766"/>
    <cellStyle name="Fixed 4" xfId="28767"/>
    <cellStyle name="Fixed 5" xfId="28768"/>
    <cellStyle name="Fixed 6" xfId="28769"/>
    <cellStyle name="Fixed 7" xfId="28770"/>
    <cellStyle name="Fixed 8" xfId="28771"/>
    <cellStyle name="Fixed 9" xfId="28772"/>
    <cellStyle name="Followed Hyperlink_A28-A30 yield rate report.xls" xfId="28773"/>
    <cellStyle name="Good" xfId="28774"/>
    <cellStyle name="Good 2" xfId="28775"/>
    <cellStyle name="Good 3" xfId="28776"/>
    <cellStyle name="Good 4" xfId="28777"/>
    <cellStyle name="Good 5" xfId="28778"/>
    <cellStyle name="Good 6" xfId="28779"/>
    <cellStyle name="Good 7" xfId="28780"/>
    <cellStyle name="Good 8" xfId="28781"/>
    <cellStyle name="Good 9" xfId="28782"/>
    <cellStyle name="Grey" xfId="28783"/>
    <cellStyle name="Grey 10" xfId="28784"/>
    <cellStyle name="Grey 10 2" xfId="28785"/>
    <cellStyle name="Grey 11" xfId="28786"/>
    <cellStyle name="Grey 11 2" xfId="28787"/>
    <cellStyle name="Grey 12" xfId="28788"/>
    <cellStyle name="Grey 12 2" xfId="28789"/>
    <cellStyle name="Grey 13" xfId="28790"/>
    <cellStyle name="Grey 14" xfId="28791"/>
    <cellStyle name="Grey 15" xfId="28792"/>
    <cellStyle name="Grey 2" xfId="28793"/>
    <cellStyle name="Grey 2 2" xfId="28794"/>
    <cellStyle name="Grey 3" xfId="28795"/>
    <cellStyle name="Grey 4" xfId="28796"/>
    <cellStyle name="Grey 5" xfId="28797"/>
    <cellStyle name="Grey 6" xfId="28798"/>
    <cellStyle name="Grey 7" xfId="28799"/>
    <cellStyle name="Grey 8" xfId="28800"/>
    <cellStyle name="Grey 9" xfId="28801"/>
    <cellStyle name="Grey 9 2" xfId="28802"/>
    <cellStyle name="HEADER" xfId="28803"/>
    <cellStyle name="HEADER 2" xfId="28804"/>
    <cellStyle name="Header1" xfId="28805"/>
    <cellStyle name="Header1 2" xfId="28806"/>
    <cellStyle name="Header1 3" xfId="28807"/>
    <cellStyle name="Header1 4" xfId="28808"/>
    <cellStyle name="Header1 5" xfId="28809"/>
    <cellStyle name="Header1 6" xfId="28810"/>
    <cellStyle name="Header1 7" xfId="28811"/>
    <cellStyle name="Header1 8" xfId="28812"/>
    <cellStyle name="Header1 9" xfId="28813"/>
    <cellStyle name="Header2" xfId="28814"/>
    <cellStyle name="Header2 2" xfId="28815"/>
    <cellStyle name="Header2 3" xfId="28816"/>
    <cellStyle name="Header2 4" xfId="28817"/>
    <cellStyle name="Header2 5" xfId="28818"/>
    <cellStyle name="Header2 6" xfId="28819"/>
    <cellStyle name="Header2 7" xfId="28820"/>
    <cellStyle name="Header2 8" xfId="28821"/>
    <cellStyle name="Header2 9" xfId="28822"/>
    <cellStyle name="Heading 1" xfId="28823"/>
    <cellStyle name="Heading 1 10" xfId="28824"/>
    <cellStyle name="Heading 1 10 2" xfId="28825"/>
    <cellStyle name="Heading 1 11" xfId="28826"/>
    <cellStyle name="Heading 1 11 2" xfId="28827"/>
    <cellStyle name="Heading 1 12" xfId="28828"/>
    <cellStyle name="Heading 1 12 2" xfId="28829"/>
    <cellStyle name="Heading 1 13" xfId="28830"/>
    <cellStyle name="Heading 1 14" xfId="28831"/>
    <cellStyle name="Heading 1 15" xfId="28832"/>
    <cellStyle name="Heading 1 2" xfId="28833"/>
    <cellStyle name="Heading 1 2 2" xfId="28834"/>
    <cellStyle name="Heading 1 3" xfId="28835"/>
    <cellStyle name="Heading 1 4" xfId="28836"/>
    <cellStyle name="Heading 1 5" xfId="28837"/>
    <cellStyle name="Heading 1 6" xfId="28838"/>
    <cellStyle name="Heading 1 7" xfId="28839"/>
    <cellStyle name="Heading 1 8" xfId="28840"/>
    <cellStyle name="Heading 1 9" xfId="28841"/>
    <cellStyle name="Heading 1 9 2" xfId="28842"/>
    <cellStyle name="Heading 2" xfId="28843"/>
    <cellStyle name="Heading 2 10" xfId="28844"/>
    <cellStyle name="Heading 2 10 2" xfId="28845"/>
    <cellStyle name="Heading 2 11" xfId="28846"/>
    <cellStyle name="Heading 2 11 2" xfId="28847"/>
    <cellStyle name="Heading 2 12" xfId="28848"/>
    <cellStyle name="Heading 2 12 2" xfId="28849"/>
    <cellStyle name="Heading 2 13" xfId="28850"/>
    <cellStyle name="Heading 2 14" xfId="28851"/>
    <cellStyle name="Heading 2 15" xfId="28852"/>
    <cellStyle name="Heading 2 2" xfId="28853"/>
    <cellStyle name="Heading 2 2 2" xfId="28854"/>
    <cellStyle name="Heading 2 3" xfId="28855"/>
    <cellStyle name="Heading 2 4" xfId="28856"/>
    <cellStyle name="Heading 2 5" xfId="28857"/>
    <cellStyle name="Heading 2 6" xfId="28858"/>
    <cellStyle name="Heading 2 7" xfId="28859"/>
    <cellStyle name="Heading 2 8" xfId="28860"/>
    <cellStyle name="Heading 2 9" xfId="28861"/>
    <cellStyle name="Heading 2 9 2" xfId="28862"/>
    <cellStyle name="Heading 3" xfId="28863"/>
    <cellStyle name="Heading 3 2" xfId="28864"/>
    <cellStyle name="Heading 3 3" xfId="28865"/>
    <cellStyle name="Heading 3 4" xfId="28866"/>
    <cellStyle name="Heading 3 5" xfId="28867"/>
    <cellStyle name="Heading 3 6" xfId="28868"/>
    <cellStyle name="Heading 3 7" xfId="28869"/>
    <cellStyle name="Heading 3 8" xfId="28870"/>
    <cellStyle name="Heading 3 9" xfId="28871"/>
    <cellStyle name="Heading 4" xfId="28872"/>
    <cellStyle name="Heading 4 2" xfId="28873"/>
    <cellStyle name="Heading 4 3" xfId="28874"/>
    <cellStyle name="Heading 4 4" xfId="28875"/>
    <cellStyle name="Heading 4 5" xfId="28876"/>
    <cellStyle name="Heading 4 6" xfId="28877"/>
    <cellStyle name="Heading 4 7" xfId="28878"/>
    <cellStyle name="Heading 4 8" xfId="28879"/>
    <cellStyle name="Heading 4 9" xfId="28880"/>
    <cellStyle name="HEADING1" xfId="28881"/>
    <cellStyle name="HEADING1 2" xfId="28882"/>
    <cellStyle name="HEADING1 3" xfId="28883"/>
    <cellStyle name="HEADING1 4" xfId="28884"/>
    <cellStyle name="HEADING1 5" xfId="28885"/>
    <cellStyle name="HEADING1 6" xfId="28886"/>
    <cellStyle name="HEADING1 7" xfId="28887"/>
    <cellStyle name="HEADING1 8" xfId="28888"/>
    <cellStyle name="HEADING1 9" xfId="28889"/>
    <cellStyle name="HEADING2" xfId="28890"/>
    <cellStyle name="HEADING2 2" xfId="28891"/>
    <cellStyle name="HEADING2 3" xfId="28892"/>
    <cellStyle name="HEADING2 4" xfId="28893"/>
    <cellStyle name="HEADING2 5" xfId="28894"/>
    <cellStyle name="HEADING2 6" xfId="28895"/>
    <cellStyle name="HEADING2 7" xfId="28896"/>
    <cellStyle name="HEADING2 8" xfId="28897"/>
    <cellStyle name="HEADING2 9" xfId="28898"/>
    <cellStyle name="HEADINGS" xfId="28899"/>
    <cellStyle name="HEADINGS 2" xfId="28900"/>
    <cellStyle name="HEADINGSTOP" xfId="28901"/>
    <cellStyle name="HEADINGSTOP 2" xfId="28902"/>
    <cellStyle name="Hot" xfId="28903"/>
    <cellStyle name="Hot 2" xfId="28904"/>
    <cellStyle name="Hot 3" xfId="28905"/>
    <cellStyle name="Hot 4" xfId="28906"/>
    <cellStyle name="Hot 5" xfId="28907"/>
    <cellStyle name="Hot 6" xfId="28908"/>
    <cellStyle name="Hot 7" xfId="28909"/>
    <cellStyle name="Hot 8" xfId="28910"/>
    <cellStyle name="Hot 9" xfId="28911"/>
    <cellStyle name="Hyperlink_A28-A30 yield rate report.xls" xfId="28912"/>
    <cellStyle name="Hypertextový odkaz_P86MfgReadSumV1-7-1" xfId="28913"/>
    <cellStyle name="Input" xfId="28914"/>
    <cellStyle name="Input [yellow]" xfId="28915"/>
    <cellStyle name="Input [yellow] 10" xfId="28916"/>
    <cellStyle name="Input [yellow] 10 2" xfId="28917"/>
    <cellStyle name="Input [yellow] 11" xfId="28918"/>
    <cellStyle name="Input [yellow] 11 2" xfId="28919"/>
    <cellStyle name="Input [yellow] 12" xfId="28920"/>
    <cellStyle name="Input [yellow] 12 2" xfId="28921"/>
    <cellStyle name="Input [yellow] 13" xfId="28922"/>
    <cellStyle name="Input [yellow] 14" xfId="28923"/>
    <cellStyle name="Input [yellow] 15" xfId="28924"/>
    <cellStyle name="Input [yellow] 2" xfId="28925"/>
    <cellStyle name="Input [yellow] 2 2" xfId="28926"/>
    <cellStyle name="Input [yellow] 3" xfId="28927"/>
    <cellStyle name="Input [yellow] 4" xfId="28928"/>
    <cellStyle name="Input [yellow] 5" xfId="28929"/>
    <cellStyle name="Input [yellow] 6" xfId="28930"/>
    <cellStyle name="Input [yellow] 7" xfId="28931"/>
    <cellStyle name="Input [yellow] 8" xfId="28932"/>
    <cellStyle name="Input [yellow] 9" xfId="28933"/>
    <cellStyle name="Input [yellow] 9 2" xfId="28934"/>
    <cellStyle name="Input 2" xfId="28935"/>
    <cellStyle name="Input 3" xfId="28936"/>
    <cellStyle name="Input 4" xfId="28937"/>
    <cellStyle name="Input 5" xfId="28938"/>
    <cellStyle name="Input 6" xfId="28939"/>
    <cellStyle name="Input 7" xfId="28940"/>
    <cellStyle name="Input 8" xfId="28941"/>
    <cellStyle name="Input 9" xfId="28942"/>
    <cellStyle name="Input Cells" xfId="28943"/>
    <cellStyle name="Input Cells 2" xfId="28944"/>
    <cellStyle name="Input Cells 3" xfId="28945"/>
    <cellStyle name="Input Cells 4" xfId="28946"/>
    <cellStyle name="Input Cells 5" xfId="28947"/>
    <cellStyle name="Input Cells 6" xfId="28948"/>
    <cellStyle name="Input Cells 7" xfId="28949"/>
    <cellStyle name="Input Cells 8" xfId="28950"/>
    <cellStyle name="Input Cells 9" xfId="28951"/>
    <cellStyle name="Input_2010年2月22日最新Cycle time" xfId="28952"/>
    <cellStyle name="l]_x000d_&#10;Path=h:_x000d_&#10;Name=Diana Chang_x000d_&#10;DDEApps=nsf,nsg,nsh,ntf,ns2,ors,org_x000d_&#10;SmartIcons=Read Message_x000d_&#10;_x000d_&#10;_x000d_&#10;[cc:Edit" xfId="28953"/>
    <cellStyle name="l]_x000d_&#10;Path=h:_x000d_&#10;Name=Diana Chang_x000d_&#10;DDEApps=nsf,nsg,nsh,ntf,ns2,ors,org_x000d_&#10;SmartIcons=Read Message_x000d_&#10;_x000d_&#10;_x000d_&#10;[cc:Edit 2" xfId="28954"/>
    <cellStyle name="l]_x000d__x000d_Path=h:_x000d__x000d_Name=Diana Chang_x000d__x000d_DDEApps=nsf,nsg,nsh,ntf,ns2,ors,org_x000d__x000d_SmartIcons=Read Message_x000d__x000d__x000d__x000d__x000d__x000d_[cc:Edit" xfId="28955"/>
    <cellStyle name="Link Currency (0)" xfId="28956"/>
    <cellStyle name="Link Currency (0) 10" xfId="28957"/>
    <cellStyle name="Link Currency (0) 10 2" xfId="28958"/>
    <cellStyle name="Link Currency (0) 11" xfId="28959"/>
    <cellStyle name="Link Currency (0) 11 2" xfId="28960"/>
    <cellStyle name="Link Currency (0) 12" xfId="28961"/>
    <cellStyle name="Link Currency (0) 12 2" xfId="28962"/>
    <cellStyle name="Link Currency (0) 13" xfId="28963"/>
    <cellStyle name="Link Currency (0) 14" xfId="28964"/>
    <cellStyle name="Link Currency (0) 15" xfId="28965"/>
    <cellStyle name="Link Currency (0) 2" xfId="28966"/>
    <cellStyle name="Link Currency (0) 2 2" xfId="28967"/>
    <cellStyle name="Link Currency (0) 3" xfId="28968"/>
    <cellStyle name="Link Currency (0) 4" xfId="28969"/>
    <cellStyle name="Link Currency (0) 5" xfId="28970"/>
    <cellStyle name="Link Currency (0) 6" xfId="28971"/>
    <cellStyle name="Link Currency (0) 7" xfId="28972"/>
    <cellStyle name="Link Currency (0) 8" xfId="28973"/>
    <cellStyle name="Link Currency (0) 9" xfId="28974"/>
    <cellStyle name="Link Currency (0) 9 2" xfId="28975"/>
    <cellStyle name="Link Currency (2)" xfId="28976"/>
    <cellStyle name="Link Currency (2) 2" xfId="28977"/>
    <cellStyle name="Link Currency (2) 3" xfId="28978"/>
    <cellStyle name="Link Currency (2) 4" xfId="28979"/>
    <cellStyle name="Link Currency (2) 5" xfId="28980"/>
    <cellStyle name="Link Currency (2) 6" xfId="28981"/>
    <cellStyle name="Link Currency (2) 7" xfId="28982"/>
    <cellStyle name="Link Currency (2) 8" xfId="28983"/>
    <cellStyle name="Link Currency (2) 9" xfId="28984"/>
    <cellStyle name="Link Units (0)" xfId="28985"/>
    <cellStyle name="Link Units (0) 2" xfId="28986"/>
    <cellStyle name="Link Units (0) 3" xfId="28987"/>
    <cellStyle name="Link Units (0) 4" xfId="28988"/>
    <cellStyle name="Link Units (0) 5" xfId="28989"/>
    <cellStyle name="Link Units (0) 6" xfId="28990"/>
    <cellStyle name="Link Units (0) 7" xfId="28991"/>
    <cellStyle name="Link Units (0) 8" xfId="28992"/>
    <cellStyle name="Link Units (0) 9" xfId="28993"/>
    <cellStyle name="Link Units (1)" xfId="28994"/>
    <cellStyle name="Link Units (1) 2" xfId="28995"/>
    <cellStyle name="Link Units (1) 3" xfId="28996"/>
    <cellStyle name="Link Units (1) 4" xfId="28997"/>
    <cellStyle name="Link Units (1) 5" xfId="28998"/>
    <cellStyle name="Link Units (1) 6" xfId="28999"/>
    <cellStyle name="Link Units (1) 7" xfId="29000"/>
    <cellStyle name="Link Units (1) 8" xfId="29001"/>
    <cellStyle name="Link Units (1) 9" xfId="29002"/>
    <cellStyle name="Link Units (2)" xfId="29003"/>
    <cellStyle name="Link Units (2) 2" xfId="29004"/>
    <cellStyle name="Link Units (2) 3" xfId="29005"/>
    <cellStyle name="Link Units (2) 4" xfId="29006"/>
    <cellStyle name="Link Units (2) 5" xfId="29007"/>
    <cellStyle name="Link Units (2) 6" xfId="29008"/>
    <cellStyle name="Link Units (2) 7" xfId="29009"/>
    <cellStyle name="Link Units (2) 8" xfId="29010"/>
    <cellStyle name="Link Units (2) 9" xfId="29011"/>
    <cellStyle name="Linked Cell" xfId="29012"/>
    <cellStyle name="Linked Cell 2" xfId="29013"/>
    <cellStyle name="Linked Cell 3" xfId="29014"/>
    <cellStyle name="Linked Cell 4" xfId="29015"/>
    <cellStyle name="Linked Cell 5" xfId="29016"/>
    <cellStyle name="Linked Cell 6" xfId="29017"/>
    <cellStyle name="Linked Cell 7" xfId="29018"/>
    <cellStyle name="Linked Cell 8" xfId="29019"/>
    <cellStyle name="Linked Cell 9" xfId="29020"/>
    <cellStyle name="Linked Cells" xfId="29021"/>
    <cellStyle name="Linked Cells 2" xfId="29022"/>
    <cellStyle name="Linked Cells 3" xfId="29023"/>
    <cellStyle name="Linked Cells 4" xfId="29024"/>
    <cellStyle name="Linked Cells 5" xfId="29025"/>
    <cellStyle name="Linked Cells 6" xfId="29026"/>
    <cellStyle name="Linked Cells 7" xfId="29027"/>
    <cellStyle name="Linked Cells 8" xfId="29028"/>
    <cellStyle name="Linked Cells 9" xfId="29029"/>
    <cellStyle name="Millares [0]_10 AVERIAS MASIVAS + ANT" xfId="29030"/>
    <cellStyle name="Millares_10 AVERIAS MASIVAS + ANT" xfId="29031"/>
    <cellStyle name="Milliers [0]_!!!GO" xfId="29032"/>
    <cellStyle name="Milliers_!!!GO" xfId="29033"/>
    <cellStyle name="Model" xfId="29034"/>
    <cellStyle name="Model 2" xfId="29035"/>
    <cellStyle name="modified" xfId="29036"/>
    <cellStyle name="modified 2" xfId="29037"/>
    <cellStyle name="modified 3" xfId="29038"/>
    <cellStyle name="modified 4" xfId="29039"/>
    <cellStyle name="modified 5" xfId="29040"/>
    <cellStyle name="modified 6" xfId="29041"/>
    <cellStyle name="modified 7" xfId="29042"/>
    <cellStyle name="modified 8" xfId="29043"/>
    <cellStyle name="modified 9" xfId="29044"/>
    <cellStyle name="Mon?taire [0]_!!!GO" xfId="29045"/>
    <cellStyle name="Mon?taire_!!!GO" xfId="29046"/>
    <cellStyle name="Moneda [0]_10 AVERIAS MASIVAS + ANT" xfId="29047"/>
    <cellStyle name="Moneda_10 AVERIAS MASIVAS + ANT" xfId="29048"/>
    <cellStyle name="Monétaire [0]_!!!GO" xfId="29049"/>
    <cellStyle name="Monétaire_!!!GO" xfId="29050"/>
    <cellStyle name="Neutral" xfId="29051"/>
    <cellStyle name="Neutral 2" xfId="29052"/>
    <cellStyle name="Neutral 3" xfId="29053"/>
    <cellStyle name="Neutral 4" xfId="29054"/>
    <cellStyle name="Neutral 5" xfId="29055"/>
    <cellStyle name="Neutral 6" xfId="29056"/>
    <cellStyle name="Neutral 7" xfId="29057"/>
    <cellStyle name="Neutral 8" xfId="29058"/>
    <cellStyle name="Neutral 9" xfId="29059"/>
    <cellStyle name="New" xfId="29060"/>
    <cellStyle name="New 2" xfId="29061"/>
    <cellStyle name="New 3" xfId="29062"/>
    <cellStyle name="New 4" xfId="29063"/>
    <cellStyle name="New 5" xfId="29064"/>
    <cellStyle name="New 6" xfId="29065"/>
    <cellStyle name="New 7" xfId="29066"/>
    <cellStyle name="New 8" xfId="29067"/>
    <cellStyle name="New 9" xfId="29068"/>
    <cellStyle name="New Times Roman" xfId="29069"/>
    <cellStyle name="New Times Roman 2" xfId="29070"/>
    <cellStyle name="New Times Roman 3" xfId="29071"/>
    <cellStyle name="New Times Roman 4" xfId="29072"/>
    <cellStyle name="New Times Roman 5" xfId="29073"/>
    <cellStyle name="New Times Roman 6" xfId="29074"/>
    <cellStyle name="New Times Roman 7" xfId="29075"/>
    <cellStyle name="New Times Roman 8" xfId="29076"/>
    <cellStyle name="New Times Roman 9" xfId="29077"/>
    <cellStyle name="NiveauLigne_3_planning C550_wk329 ( 18 july 2003 ) TGP 2 " xfId="29078"/>
    <cellStyle name="no dec" xfId="29079"/>
    <cellStyle name="Norm੎੎" xfId="29080"/>
    <cellStyle name="Normal - Style1" xfId="29081"/>
    <cellStyle name="Normal - Style1 10" xfId="29082"/>
    <cellStyle name="Normal - Style1 10 2" xfId="29083"/>
    <cellStyle name="Normal - Style1 11" xfId="29084"/>
    <cellStyle name="Normal - Style1 11 2" xfId="29085"/>
    <cellStyle name="Normal - Style1 12" xfId="29086"/>
    <cellStyle name="Normal - Style1 12 2" xfId="29087"/>
    <cellStyle name="Normal - Style1 13" xfId="29088"/>
    <cellStyle name="Normal - Style1 14" xfId="29089"/>
    <cellStyle name="Normal - Style1 15" xfId="29090"/>
    <cellStyle name="Normal - Style1 2" xfId="29091"/>
    <cellStyle name="Normal - Style1 2 2" xfId="29092"/>
    <cellStyle name="Normal - Style1 3" xfId="29093"/>
    <cellStyle name="Normal - Style1 4" xfId="29094"/>
    <cellStyle name="Normal - Style1 5" xfId="29095"/>
    <cellStyle name="Normal - Style1 6" xfId="29096"/>
    <cellStyle name="Normal - Style1 7" xfId="29097"/>
    <cellStyle name="Normal - Style1 8" xfId="29098"/>
    <cellStyle name="Normal - Style1 9" xfId="29099"/>
    <cellStyle name="Normal - Style1 9 2" xfId="29100"/>
    <cellStyle name="Normal - Style2" xfId="29101"/>
    <cellStyle name="Normal - Style2 2" xfId="29102"/>
    <cellStyle name="Normal - Style2 3" xfId="29103"/>
    <cellStyle name="Normal - Style2 4" xfId="29104"/>
    <cellStyle name="Normal - Style2 5" xfId="29105"/>
    <cellStyle name="Normal - Style2 6" xfId="29106"/>
    <cellStyle name="Normal - Style2 7" xfId="29107"/>
    <cellStyle name="Normal - Style2 8" xfId="29108"/>
    <cellStyle name="Normal - Style2 9" xfId="29109"/>
    <cellStyle name="Normal - Style3" xfId="29110"/>
    <cellStyle name="Normal - Style3 2" xfId="29111"/>
    <cellStyle name="Normal - Style3 3" xfId="29112"/>
    <cellStyle name="Normal - Style3 4" xfId="29113"/>
    <cellStyle name="Normal - Style3 5" xfId="29114"/>
    <cellStyle name="Normal - Style3 6" xfId="29115"/>
    <cellStyle name="Normal - Style3 7" xfId="29116"/>
    <cellStyle name="Normal - Style3 8" xfId="29117"/>
    <cellStyle name="Normal - Style3 9" xfId="29118"/>
    <cellStyle name="Normal - Style4" xfId="29119"/>
    <cellStyle name="Normal - Style4 2" xfId="29120"/>
    <cellStyle name="Normal - Style4 3" xfId="29121"/>
    <cellStyle name="Normal - Style4 4" xfId="29122"/>
    <cellStyle name="Normal - Style4 5" xfId="29123"/>
    <cellStyle name="Normal - Style4 6" xfId="29124"/>
    <cellStyle name="Normal - Style4 7" xfId="29125"/>
    <cellStyle name="Normal - Style4 8" xfId="29126"/>
    <cellStyle name="Normal - Style4 9" xfId="29127"/>
    <cellStyle name="Normal - Style5" xfId="29128"/>
    <cellStyle name="Normal - Style5 2" xfId="29129"/>
    <cellStyle name="Normal - Style5 3" xfId="29130"/>
    <cellStyle name="Normal - Style5 4" xfId="29131"/>
    <cellStyle name="Normal - Style5 5" xfId="29132"/>
    <cellStyle name="Normal - Style5 6" xfId="29133"/>
    <cellStyle name="Normal - Style5 7" xfId="29134"/>
    <cellStyle name="Normal - Style5 8" xfId="29135"/>
    <cellStyle name="Normal - Style5 9" xfId="29136"/>
    <cellStyle name="Normal - Style6" xfId="29137"/>
    <cellStyle name="Normal - Style6 2" xfId="29138"/>
    <cellStyle name="Normal - Style6 3" xfId="29139"/>
    <cellStyle name="Normal - Style6 4" xfId="29140"/>
    <cellStyle name="Normal - Style6 5" xfId="29141"/>
    <cellStyle name="Normal - Style6 6" xfId="29142"/>
    <cellStyle name="Normal - Style6 7" xfId="29143"/>
    <cellStyle name="Normal - Style6 8" xfId="29144"/>
    <cellStyle name="Normal - Style6 9" xfId="29145"/>
    <cellStyle name="Normal - Style7" xfId="29146"/>
    <cellStyle name="Normal - Style7 2" xfId="29147"/>
    <cellStyle name="Normal - Style7 3" xfId="29148"/>
    <cellStyle name="Normal - Style7 4" xfId="29149"/>
    <cellStyle name="Normal - Style7 5" xfId="29150"/>
    <cellStyle name="Normal - Style7 6" xfId="29151"/>
    <cellStyle name="Normal - Style7 7" xfId="29152"/>
    <cellStyle name="Normal - Style7 8" xfId="29153"/>
    <cellStyle name="Normal - Style7 9" xfId="29154"/>
    <cellStyle name="Normal - Style8" xfId="29155"/>
    <cellStyle name="Normal - Style8 2" xfId="29156"/>
    <cellStyle name="Normal - Style8 3" xfId="29157"/>
    <cellStyle name="Normal - Style8 4" xfId="29158"/>
    <cellStyle name="Normal - Style8 5" xfId="29159"/>
    <cellStyle name="Normal - Style8 6" xfId="29160"/>
    <cellStyle name="Normal - Style8 7" xfId="29161"/>
    <cellStyle name="Normal - Style8 8" xfId="29162"/>
    <cellStyle name="Normal - Style8 9" xfId="29163"/>
    <cellStyle name="Normal 1" xfId="29164"/>
    <cellStyle name="Normal 1 10" xfId="29165"/>
    <cellStyle name="Normal 1 10 2" xfId="29166"/>
    <cellStyle name="Normal 1 11" xfId="29167"/>
    <cellStyle name="Normal 1 11 2" xfId="29168"/>
    <cellStyle name="Normal 1 12" xfId="29169"/>
    <cellStyle name="Normal 1 12 2" xfId="29170"/>
    <cellStyle name="Normal 1 13" xfId="29171"/>
    <cellStyle name="Normal 1 14" xfId="29172"/>
    <cellStyle name="Normal 1 15" xfId="29173"/>
    <cellStyle name="Normal 1 2" xfId="29174"/>
    <cellStyle name="Normal 1 2 2" xfId="29175"/>
    <cellStyle name="Normal 1 3" xfId="29176"/>
    <cellStyle name="Normal 1 4" xfId="29177"/>
    <cellStyle name="Normal 1 5" xfId="29178"/>
    <cellStyle name="Normal 1 6" xfId="29179"/>
    <cellStyle name="Normal 1 7" xfId="29180"/>
    <cellStyle name="Normal 1 8" xfId="29181"/>
    <cellStyle name="Normal 1 9" xfId="29182"/>
    <cellStyle name="Normal 1 9 2" xfId="29183"/>
    <cellStyle name="Normal 10" xfId="29184"/>
    <cellStyle name="Normal 11" xfId="29185"/>
    <cellStyle name="Normal 11 2 4" xfId="29186"/>
    <cellStyle name="Normal 12" xfId="29187"/>
    <cellStyle name="Normal 12 2" xfId="29188"/>
    <cellStyle name="Normal 12 2 2" xfId="29189"/>
    <cellStyle name="Normal 15" xfId="29190"/>
    <cellStyle name="Normal 15 2" xfId="29191"/>
    <cellStyle name="Normal 19" xfId="29192"/>
    <cellStyle name="Normal 2" xfId="29193"/>
    <cellStyle name="Normal 2 10" xfId="29194"/>
    <cellStyle name="Normal 2 11" xfId="29195"/>
    <cellStyle name="Normal 2 12" xfId="35011"/>
    <cellStyle name="Normal 2 2" xfId="29196"/>
    <cellStyle name="Normal 2 2 2" xfId="29197"/>
    <cellStyle name="Normal 2 3" xfId="29198"/>
    <cellStyle name="Normal 2 4" xfId="29199"/>
    <cellStyle name="Normal 2 5" xfId="29200"/>
    <cellStyle name="Normal 2 6" xfId="29201"/>
    <cellStyle name="Normal 2 7" xfId="29202"/>
    <cellStyle name="Normal 2 8" xfId="29203"/>
    <cellStyle name="Normal 2 9" xfId="29204"/>
    <cellStyle name="Normal 2 9 2" xfId="29205"/>
    <cellStyle name="Normal 23" xfId="29206"/>
    <cellStyle name="Normal 3" xfId="29207"/>
    <cellStyle name="Normal 3 10" xfId="29208"/>
    <cellStyle name="Normal 3 2" xfId="29209"/>
    <cellStyle name="Normal 3 2 2" xfId="35012"/>
    <cellStyle name="Normal 3 3" xfId="29210"/>
    <cellStyle name="Normal 3 4" xfId="29211"/>
    <cellStyle name="Normal 3 5" xfId="29212"/>
    <cellStyle name="Normal 3 6" xfId="29213"/>
    <cellStyle name="Normal 3 7" xfId="29214"/>
    <cellStyle name="Normal 3 8" xfId="29215"/>
    <cellStyle name="Normal 3 9" xfId="29216"/>
    <cellStyle name="Normal 4" xfId="29217"/>
    <cellStyle name="Normal 4 10" xfId="29218"/>
    <cellStyle name="Normal 4 2" xfId="29219"/>
    <cellStyle name="Normal 4 3" xfId="29220"/>
    <cellStyle name="Normal 4 4" xfId="29221"/>
    <cellStyle name="Normal 4 5" xfId="29222"/>
    <cellStyle name="Normal 4 6" xfId="29223"/>
    <cellStyle name="Normal 4 6 2" xfId="29224"/>
    <cellStyle name="Normal 4 7" xfId="29225"/>
    <cellStyle name="Normal 4 8" xfId="29226"/>
    <cellStyle name="Normal 4 9" xfId="29227"/>
    <cellStyle name="Normal 5" xfId="29228"/>
    <cellStyle name="Normal 5 2" xfId="29229"/>
    <cellStyle name="Normal 5 3" xfId="29230"/>
    <cellStyle name="Normal 5 4" xfId="29231"/>
    <cellStyle name="Normal 5 5" xfId="29232"/>
    <cellStyle name="Normal 5 6" xfId="29233"/>
    <cellStyle name="Normal 5 7" xfId="29234"/>
    <cellStyle name="Normal 5 8" xfId="29235"/>
    <cellStyle name="Normal 5 9" xfId="29236"/>
    <cellStyle name="Normal 6" xfId="29237"/>
    <cellStyle name="Normal 6 2" xfId="29238"/>
    <cellStyle name="Normal 7" xfId="29239"/>
    <cellStyle name="Normal 8" xfId="29240"/>
    <cellStyle name="Normal 9" xfId="29241"/>
    <cellStyle name="Normal 9 2" xfId="29242"/>
    <cellStyle name="Normal_B4 Band Proto3 Plan_01122010" xfId="29243"/>
    <cellStyle name="Normal_B4 EVT1 plan 090211v1" xfId="35009"/>
    <cellStyle name="Normal_M2 proto plan" xfId="35008"/>
    <cellStyle name="Normal_N94 BAREBAND  全製程 FLOW CHART_10110101_V2_BAK" xfId="5"/>
    <cellStyle name="Normal_Z9 PROCESS FLOW CHART" xfId="35010"/>
    <cellStyle name="normální_Cz P86 PVTRamp 8Apr2003" xfId="29244"/>
    <cellStyle name="Normalny_Shopping List" xfId="29245"/>
    <cellStyle name="Note" xfId="29246"/>
    <cellStyle name="Note 10" xfId="29247"/>
    <cellStyle name="Note 10 2" xfId="29248"/>
    <cellStyle name="Note 11" xfId="29249"/>
    <cellStyle name="Note 11 2" xfId="29250"/>
    <cellStyle name="Note 12" xfId="29251"/>
    <cellStyle name="Note 12 2" xfId="29252"/>
    <cellStyle name="Note 13" xfId="29253"/>
    <cellStyle name="Note 14" xfId="29254"/>
    <cellStyle name="Note 15" xfId="29255"/>
    <cellStyle name="Note 2" xfId="29256"/>
    <cellStyle name="Note 2 2" xfId="29257"/>
    <cellStyle name="Note 3" xfId="29258"/>
    <cellStyle name="Note 4" xfId="29259"/>
    <cellStyle name="Note 5" xfId="29260"/>
    <cellStyle name="Note 6" xfId="29261"/>
    <cellStyle name="Note 7" xfId="29262"/>
    <cellStyle name="Note 8" xfId="29263"/>
    <cellStyle name="Note 9" xfId="29264"/>
    <cellStyle name="Note 9 2" xfId="29265"/>
    <cellStyle name="Œ…‹æØ‚è [0.00]_laroux" xfId="29266"/>
    <cellStyle name="Œ…‹æØ‚è_laroux" xfId="29267"/>
    <cellStyle name="Open" xfId="29268"/>
    <cellStyle name="Open 2" xfId="29269"/>
    <cellStyle name="Open 3" xfId="29270"/>
    <cellStyle name="Open 4" xfId="29271"/>
    <cellStyle name="Open 5" xfId="29272"/>
    <cellStyle name="Open 6" xfId="29273"/>
    <cellStyle name="Open 7" xfId="29274"/>
    <cellStyle name="Open 8" xfId="29275"/>
    <cellStyle name="Open 9" xfId="29276"/>
    <cellStyle name="Output" xfId="29277"/>
    <cellStyle name="Output 2" xfId="29278"/>
    <cellStyle name="Output 3" xfId="29279"/>
    <cellStyle name="Output 4" xfId="29280"/>
    <cellStyle name="Output 5" xfId="29281"/>
    <cellStyle name="Output 6" xfId="29282"/>
    <cellStyle name="Output 7" xfId="29283"/>
    <cellStyle name="Output 8" xfId="29284"/>
    <cellStyle name="Output 9" xfId="29285"/>
    <cellStyle name="per.style" xfId="29286"/>
    <cellStyle name="per.style 2" xfId="29287"/>
    <cellStyle name="Percent [0]" xfId="29288"/>
    <cellStyle name="Percent [0] 10" xfId="29289"/>
    <cellStyle name="Percent [0] 10 2" xfId="29290"/>
    <cellStyle name="Percent [0] 11" xfId="29291"/>
    <cellStyle name="Percent [0] 11 2" xfId="29292"/>
    <cellStyle name="Percent [0] 12" xfId="29293"/>
    <cellStyle name="Percent [0] 12 2" xfId="29294"/>
    <cellStyle name="Percent [0] 13" xfId="29295"/>
    <cellStyle name="Percent [0] 14" xfId="29296"/>
    <cellStyle name="Percent [0] 15" xfId="29297"/>
    <cellStyle name="Percent [0] 2" xfId="29298"/>
    <cellStyle name="Percent [0] 2 2" xfId="29299"/>
    <cellStyle name="Percent [0] 3" xfId="29300"/>
    <cellStyle name="Percent [0] 4" xfId="29301"/>
    <cellStyle name="Percent [0] 5" xfId="29302"/>
    <cellStyle name="Percent [0] 6" xfId="29303"/>
    <cellStyle name="Percent [0] 7" xfId="29304"/>
    <cellStyle name="Percent [0] 8" xfId="29305"/>
    <cellStyle name="Percent [0] 9" xfId="29306"/>
    <cellStyle name="Percent [0] 9 2" xfId="29307"/>
    <cellStyle name="Percent [00]" xfId="29308"/>
    <cellStyle name="Percent [00] 10" xfId="29309"/>
    <cellStyle name="Percent [00] 10 2" xfId="29310"/>
    <cellStyle name="Percent [00] 11" xfId="29311"/>
    <cellStyle name="Percent [00] 11 2" xfId="29312"/>
    <cellStyle name="Percent [00] 12" xfId="29313"/>
    <cellStyle name="Percent [00] 12 2" xfId="29314"/>
    <cellStyle name="Percent [00] 13" xfId="29315"/>
    <cellStyle name="Percent [00] 14" xfId="29316"/>
    <cellStyle name="Percent [00] 15" xfId="29317"/>
    <cellStyle name="Percent [00] 2" xfId="29318"/>
    <cellStyle name="Percent [00] 2 2" xfId="29319"/>
    <cellStyle name="Percent [00] 3" xfId="29320"/>
    <cellStyle name="Percent [00] 4" xfId="29321"/>
    <cellStyle name="Percent [00] 5" xfId="29322"/>
    <cellStyle name="Percent [00] 6" xfId="29323"/>
    <cellStyle name="Percent [00] 7" xfId="29324"/>
    <cellStyle name="Percent [00] 8" xfId="29325"/>
    <cellStyle name="Percent [00] 9" xfId="29326"/>
    <cellStyle name="Percent [00] 9 2" xfId="29327"/>
    <cellStyle name="Percent [2]" xfId="29328"/>
    <cellStyle name="Percent [2] 10" xfId="29329"/>
    <cellStyle name="Percent [2] 10 2" xfId="29330"/>
    <cellStyle name="Percent [2] 11" xfId="29331"/>
    <cellStyle name="Percent [2] 11 2" xfId="29332"/>
    <cellStyle name="Percent [2] 12" xfId="29333"/>
    <cellStyle name="Percent [2] 12 2" xfId="29334"/>
    <cellStyle name="Percent [2] 13" xfId="29335"/>
    <cellStyle name="Percent [2] 14" xfId="29336"/>
    <cellStyle name="Percent [2] 15" xfId="29337"/>
    <cellStyle name="Percent [2] 2" xfId="29338"/>
    <cellStyle name="Percent [2] 2 2" xfId="29339"/>
    <cellStyle name="Percent [2] 3" xfId="29340"/>
    <cellStyle name="Percent [2] 4" xfId="29341"/>
    <cellStyle name="Percent [2] 5" xfId="29342"/>
    <cellStyle name="Percent [2] 6" xfId="29343"/>
    <cellStyle name="Percent [2] 7" xfId="29344"/>
    <cellStyle name="Percent [2] 8" xfId="29345"/>
    <cellStyle name="Percent [2] 9" xfId="29346"/>
    <cellStyle name="Percent [2] 9 2" xfId="29347"/>
    <cellStyle name="Percent 2" xfId="29348"/>
    <cellStyle name="Percent 2 10" xfId="29349"/>
    <cellStyle name="Percent 2 2" xfId="29350"/>
    <cellStyle name="Percent 2 2 2" xfId="29351"/>
    <cellStyle name="Percent 2 3" xfId="29352"/>
    <cellStyle name="Percent 2 4" xfId="29353"/>
    <cellStyle name="Percent 2 5" xfId="29354"/>
    <cellStyle name="Percent 2 6" xfId="29355"/>
    <cellStyle name="Percent 2 7" xfId="29356"/>
    <cellStyle name="Percent 2 8" xfId="29357"/>
    <cellStyle name="Percent 2 9" xfId="29358"/>
    <cellStyle name="Percent 2 9 2" xfId="29359"/>
    <cellStyle name="Percent 3" xfId="29360"/>
    <cellStyle name="Percent 3 2" xfId="29361"/>
    <cellStyle name="Percent 3 3" xfId="29362"/>
    <cellStyle name="Percent 3 4" xfId="29363"/>
    <cellStyle name="Percent 3 5" xfId="29364"/>
    <cellStyle name="Percent 3 6" xfId="29365"/>
    <cellStyle name="Percent 3 7" xfId="29366"/>
    <cellStyle name="Percent 3 8" xfId="29367"/>
    <cellStyle name="Percent 3 9" xfId="29368"/>
    <cellStyle name="Percent 4" xfId="29369"/>
    <cellStyle name="Percent 5" xfId="29370"/>
    <cellStyle name="Percent 6" xfId="29371"/>
    <cellStyle name="PrePop Currency (0)" xfId="29372"/>
    <cellStyle name="PrePop Currency (0) 10" xfId="29373"/>
    <cellStyle name="PrePop Currency (0) 10 2" xfId="29374"/>
    <cellStyle name="PrePop Currency (0) 11" xfId="29375"/>
    <cellStyle name="PrePop Currency (0) 11 2" xfId="29376"/>
    <cellStyle name="PrePop Currency (0) 12" xfId="29377"/>
    <cellStyle name="PrePop Currency (0) 12 2" xfId="29378"/>
    <cellStyle name="PrePop Currency (0) 13" xfId="29379"/>
    <cellStyle name="PrePop Currency (0) 14" xfId="29380"/>
    <cellStyle name="PrePop Currency (0) 15" xfId="29381"/>
    <cellStyle name="PrePop Currency (0) 2" xfId="29382"/>
    <cellStyle name="PrePop Currency (0) 2 2" xfId="29383"/>
    <cellStyle name="PrePop Currency (0) 3" xfId="29384"/>
    <cellStyle name="PrePop Currency (0) 4" xfId="29385"/>
    <cellStyle name="PrePop Currency (0) 5" xfId="29386"/>
    <cellStyle name="PrePop Currency (0) 6" xfId="29387"/>
    <cellStyle name="PrePop Currency (0) 7" xfId="29388"/>
    <cellStyle name="PrePop Currency (0) 8" xfId="29389"/>
    <cellStyle name="PrePop Currency (0) 9" xfId="29390"/>
    <cellStyle name="PrePop Currency (0) 9 2" xfId="29391"/>
    <cellStyle name="PrePop Currency (2)" xfId="29392"/>
    <cellStyle name="PrePop Currency (2) 10" xfId="29393"/>
    <cellStyle name="PrePop Currency (2) 10 2" xfId="29394"/>
    <cellStyle name="PrePop Currency (2) 11" xfId="29395"/>
    <cellStyle name="PrePop Currency (2) 11 2" xfId="29396"/>
    <cellStyle name="PrePop Currency (2) 12" xfId="29397"/>
    <cellStyle name="PrePop Currency (2) 12 2" xfId="29398"/>
    <cellStyle name="PrePop Currency (2) 13" xfId="29399"/>
    <cellStyle name="PrePop Currency (2) 14" xfId="29400"/>
    <cellStyle name="PrePop Currency (2) 15" xfId="29401"/>
    <cellStyle name="PrePop Currency (2) 2" xfId="29402"/>
    <cellStyle name="PrePop Currency (2) 2 2" xfId="29403"/>
    <cellStyle name="PrePop Currency (2) 3" xfId="29404"/>
    <cellStyle name="PrePop Currency (2) 4" xfId="29405"/>
    <cellStyle name="PrePop Currency (2) 5" xfId="29406"/>
    <cellStyle name="PrePop Currency (2) 6" xfId="29407"/>
    <cellStyle name="PrePop Currency (2) 7" xfId="29408"/>
    <cellStyle name="PrePop Currency (2) 8" xfId="29409"/>
    <cellStyle name="PrePop Currency (2) 9" xfId="29410"/>
    <cellStyle name="PrePop Currency (2) 9 2" xfId="29411"/>
    <cellStyle name="PrePop Units (0)" xfId="29412"/>
    <cellStyle name="PrePop Units (0) 10" xfId="29413"/>
    <cellStyle name="PrePop Units (0) 10 2" xfId="29414"/>
    <cellStyle name="PrePop Units (0) 11" xfId="29415"/>
    <cellStyle name="PrePop Units (0) 11 2" xfId="29416"/>
    <cellStyle name="PrePop Units (0) 12" xfId="29417"/>
    <cellStyle name="PrePop Units (0) 12 2" xfId="29418"/>
    <cellStyle name="PrePop Units (0) 13" xfId="29419"/>
    <cellStyle name="PrePop Units (0) 14" xfId="29420"/>
    <cellStyle name="PrePop Units (0) 15" xfId="29421"/>
    <cellStyle name="PrePop Units (0) 2" xfId="29422"/>
    <cellStyle name="PrePop Units (0) 2 2" xfId="29423"/>
    <cellStyle name="PrePop Units (0) 3" xfId="29424"/>
    <cellStyle name="PrePop Units (0) 4" xfId="29425"/>
    <cellStyle name="PrePop Units (0) 5" xfId="29426"/>
    <cellStyle name="PrePop Units (0) 6" xfId="29427"/>
    <cellStyle name="PrePop Units (0) 7" xfId="29428"/>
    <cellStyle name="PrePop Units (0) 8" xfId="29429"/>
    <cellStyle name="PrePop Units (0) 9" xfId="29430"/>
    <cellStyle name="PrePop Units (0) 9 2" xfId="29431"/>
    <cellStyle name="PrePop Units (1)" xfId="29432"/>
    <cellStyle name="PrePop Units (1) 10" xfId="29433"/>
    <cellStyle name="PrePop Units (1) 10 2" xfId="29434"/>
    <cellStyle name="PrePop Units (1) 11" xfId="29435"/>
    <cellStyle name="PrePop Units (1) 11 2" xfId="29436"/>
    <cellStyle name="PrePop Units (1) 12" xfId="29437"/>
    <cellStyle name="PrePop Units (1) 12 2" xfId="29438"/>
    <cellStyle name="PrePop Units (1) 13" xfId="29439"/>
    <cellStyle name="PrePop Units (1) 14" xfId="29440"/>
    <cellStyle name="PrePop Units (1) 15" xfId="29441"/>
    <cellStyle name="PrePop Units (1) 2" xfId="29442"/>
    <cellStyle name="PrePop Units (1) 2 2" xfId="29443"/>
    <cellStyle name="PrePop Units (1) 3" xfId="29444"/>
    <cellStyle name="PrePop Units (1) 4" xfId="29445"/>
    <cellStyle name="PrePop Units (1) 5" xfId="29446"/>
    <cellStyle name="PrePop Units (1) 6" xfId="29447"/>
    <cellStyle name="PrePop Units (1) 7" xfId="29448"/>
    <cellStyle name="PrePop Units (1) 8" xfId="29449"/>
    <cellStyle name="PrePop Units (1) 9" xfId="29450"/>
    <cellStyle name="PrePop Units (1) 9 2" xfId="29451"/>
    <cellStyle name="PrePop Units (2)" xfId="29452"/>
    <cellStyle name="PrePop Units (2) 10" xfId="29453"/>
    <cellStyle name="PrePop Units (2) 10 2" xfId="29454"/>
    <cellStyle name="PrePop Units (2) 11" xfId="29455"/>
    <cellStyle name="PrePop Units (2) 11 2" xfId="29456"/>
    <cellStyle name="PrePop Units (2) 12" xfId="29457"/>
    <cellStyle name="PrePop Units (2) 12 2" xfId="29458"/>
    <cellStyle name="PrePop Units (2) 13" xfId="29459"/>
    <cellStyle name="PrePop Units (2) 14" xfId="29460"/>
    <cellStyle name="PrePop Units (2) 15" xfId="29461"/>
    <cellStyle name="PrePop Units (2) 2" xfId="29462"/>
    <cellStyle name="PrePop Units (2) 2 2" xfId="29463"/>
    <cellStyle name="PrePop Units (2) 3" xfId="29464"/>
    <cellStyle name="PrePop Units (2) 4" xfId="29465"/>
    <cellStyle name="PrePop Units (2) 5" xfId="29466"/>
    <cellStyle name="PrePop Units (2) 6" xfId="29467"/>
    <cellStyle name="PrePop Units (2) 7" xfId="29468"/>
    <cellStyle name="PrePop Units (2) 8" xfId="29469"/>
    <cellStyle name="PrePop Units (2) 9" xfId="29470"/>
    <cellStyle name="PrePop Units (2) 9 2" xfId="29471"/>
    <cellStyle name="PSDec" xfId="29472"/>
    <cellStyle name="PSDec 2" xfId="29473"/>
    <cellStyle name="regstoresfromspecstores" xfId="29474"/>
    <cellStyle name="regstoresfromspecstores 2" xfId="29475"/>
    <cellStyle name="RevList" xfId="29476"/>
    <cellStyle name="RevList 2" xfId="29477"/>
    <cellStyle name="SHADEDSTORES" xfId="29478"/>
    <cellStyle name="SHADEDSTORES 2" xfId="29479"/>
    <cellStyle name="SPECIAL" xfId="29480"/>
    <cellStyle name="SPECIAL 2" xfId="29481"/>
    <cellStyle name="SPECIAL 3" xfId="29482"/>
    <cellStyle name="SPECIAL 4" xfId="29483"/>
    <cellStyle name="SPECIAL 5" xfId="29484"/>
    <cellStyle name="SPECIAL 6" xfId="29485"/>
    <cellStyle name="SPECIAL 7" xfId="29486"/>
    <cellStyle name="SPECIAL 8" xfId="29487"/>
    <cellStyle name="SPECIAL 9" xfId="29488"/>
    <cellStyle name="specstores" xfId="29489"/>
    <cellStyle name="specstores 2" xfId="29490"/>
    <cellStyle name="Style 1" xfId="29491"/>
    <cellStyle name="Style 1 10" xfId="29492"/>
    <cellStyle name="Style 1 10 2" xfId="29493"/>
    <cellStyle name="Style 1 11" xfId="29494"/>
    <cellStyle name="Style 1 11 2" xfId="29495"/>
    <cellStyle name="Style 1 12" xfId="29496"/>
    <cellStyle name="Style 1 12 2" xfId="29497"/>
    <cellStyle name="Style 1 13" xfId="29498"/>
    <cellStyle name="Style 1 14" xfId="29499"/>
    <cellStyle name="Style 1 15" xfId="29500"/>
    <cellStyle name="Style 1 2" xfId="29501"/>
    <cellStyle name="Style 1 2 2" xfId="29502"/>
    <cellStyle name="Style 1 3" xfId="29503"/>
    <cellStyle name="Style 1 4" xfId="29504"/>
    <cellStyle name="Style 1 5" xfId="29505"/>
    <cellStyle name="Style 1 6" xfId="29506"/>
    <cellStyle name="Style 1 7" xfId="29507"/>
    <cellStyle name="Style 1 8" xfId="29508"/>
    <cellStyle name="Style 1 9" xfId="29509"/>
    <cellStyle name="Style 1 9 2" xfId="29510"/>
    <cellStyle name="subhead" xfId="29511"/>
    <cellStyle name="subhead 2" xfId="29512"/>
    <cellStyle name="Subtotal" xfId="29513"/>
    <cellStyle name="Subtotal 2" xfId="29514"/>
    <cellStyle name="Text Indent A" xfId="29515"/>
    <cellStyle name="Text Indent A 2" xfId="29516"/>
    <cellStyle name="Text Indent A 3" xfId="29517"/>
    <cellStyle name="Text Indent A 4" xfId="29518"/>
    <cellStyle name="Text Indent A 5" xfId="29519"/>
    <cellStyle name="Text Indent A 6" xfId="29520"/>
    <cellStyle name="Text Indent A 7" xfId="29521"/>
    <cellStyle name="Text Indent A 8" xfId="29522"/>
    <cellStyle name="Text Indent A 9" xfId="29523"/>
    <cellStyle name="Text Indent B" xfId="29524"/>
    <cellStyle name="Text Indent B 10" xfId="29525"/>
    <cellStyle name="Text Indent B 10 2" xfId="29526"/>
    <cellStyle name="Text Indent B 11" xfId="29527"/>
    <cellStyle name="Text Indent B 11 2" xfId="29528"/>
    <cellStyle name="Text Indent B 12" xfId="29529"/>
    <cellStyle name="Text Indent B 12 2" xfId="29530"/>
    <cellStyle name="Text Indent B 13" xfId="29531"/>
    <cellStyle name="Text Indent B 14" xfId="29532"/>
    <cellStyle name="Text Indent B 15" xfId="29533"/>
    <cellStyle name="Text Indent B 2" xfId="29534"/>
    <cellStyle name="Text Indent B 2 2" xfId="29535"/>
    <cellStyle name="Text Indent B 3" xfId="29536"/>
    <cellStyle name="Text Indent B 4" xfId="29537"/>
    <cellStyle name="Text Indent B 5" xfId="29538"/>
    <cellStyle name="Text Indent B 6" xfId="29539"/>
    <cellStyle name="Text Indent B 7" xfId="29540"/>
    <cellStyle name="Text Indent B 8" xfId="29541"/>
    <cellStyle name="Text Indent B 9" xfId="29542"/>
    <cellStyle name="Text Indent B 9 2" xfId="29543"/>
    <cellStyle name="Text Indent C" xfId="29544"/>
    <cellStyle name="Text Indent C 10" xfId="29545"/>
    <cellStyle name="Text Indent C 10 2" xfId="29546"/>
    <cellStyle name="Text Indent C 11" xfId="29547"/>
    <cellStyle name="Text Indent C 11 2" xfId="29548"/>
    <cellStyle name="Text Indent C 12" xfId="29549"/>
    <cellStyle name="Text Indent C 12 2" xfId="29550"/>
    <cellStyle name="Text Indent C 13" xfId="29551"/>
    <cellStyle name="Text Indent C 14" xfId="29552"/>
    <cellStyle name="Text Indent C 15" xfId="29553"/>
    <cellStyle name="Text Indent C 2" xfId="29554"/>
    <cellStyle name="Text Indent C 2 2" xfId="29555"/>
    <cellStyle name="Text Indent C 3" xfId="29556"/>
    <cellStyle name="Text Indent C 4" xfId="29557"/>
    <cellStyle name="Text Indent C 5" xfId="29558"/>
    <cellStyle name="Text Indent C 6" xfId="29559"/>
    <cellStyle name="Text Indent C 7" xfId="29560"/>
    <cellStyle name="Text Indent C 8" xfId="29561"/>
    <cellStyle name="Text Indent C 9" xfId="29562"/>
    <cellStyle name="Text Indent C 9 2" xfId="29563"/>
    <cellStyle name="Title" xfId="29564"/>
    <cellStyle name="Title 2" xfId="29565"/>
    <cellStyle name="Title 3" xfId="29566"/>
    <cellStyle name="Title 4" xfId="29567"/>
    <cellStyle name="Title 5" xfId="29568"/>
    <cellStyle name="Title 6" xfId="29569"/>
    <cellStyle name="Title 7" xfId="29570"/>
    <cellStyle name="Title 8" xfId="29571"/>
    <cellStyle name="Title 9" xfId="29572"/>
    <cellStyle name="Total" xfId="29573"/>
    <cellStyle name="Total 10" xfId="29574"/>
    <cellStyle name="Total 10 2" xfId="29575"/>
    <cellStyle name="Total 11" xfId="29576"/>
    <cellStyle name="Total 11 2" xfId="29577"/>
    <cellStyle name="Total 12" xfId="29578"/>
    <cellStyle name="Total 12 2" xfId="29579"/>
    <cellStyle name="Total 13" xfId="29580"/>
    <cellStyle name="Total 14" xfId="29581"/>
    <cellStyle name="Total 15" xfId="29582"/>
    <cellStyle name="Total 2" xfId="29583"/>
    <cellStyle name="Total 2 2" xfId="29584"/>
    <cellStyle name="Total 3" xfId="29585"/>
    <cellStyle name="Total 4" xfId="29586"/>
    <cellStyle name="Total 5" xfId="29587"/>
    <cellStyle name="Total 6" xfId="29588"/>
    <cellStyle name="Total 7" xfId="29589"/>
    <cellStyle name="Total 8" xfId="29590"/>
    <cellStyle name="Total 9" xfId="29591"/>
    <cellStyle name="Total 9 2" xfId="29592"/>
    <cellStyle name="wafer" xfId="29593"/>
    <cellStyle name="wafer 2" xfId="29594"/>
    <cellStyle name="wafer 3" xfId="29595"/>
    <cellStyle name="wafer 4" xfId="29596"/>
    <cellStyle name="wafer 5" xfId="29597"/>
    <cellStyle name="wafer 6" xfId="29598"/>
    <cellStyle name="wafer 7" xfId="29599"/>
    <cellStyle name="wafer 8" xfId="29600"/>
    <cellStyle name="wafer 9" xfId="29601"/>
    <cellStyle name="Warning Text" xfId="29602"/>
    <cellStyle name="Warning Text 2" xfId="29603"/>
    <cellStyle name="Warning Text 3" xfId="29604"/>
    <cellStyle name="Warning Text 4" xfId="29605"/>
    <cellStyle name="Warning Text 5" xfId="29606"/>
    <cellStyle name="Warning Text 6" xfId="29607"/>
    <cellStyle name="Warning Text 7" xfId="29608"/>
    <cellStyle name="Warning Text 8" xfId="29609"/>
    <cellStyle name="Warning Text 9" xfId="29610"/>
    <cellStyle name="WHITEONBLUE" xfId="29611"/>
    <cellStyle name="WHITEONBLUE 10" xfId="29612"/>
    <cellStyle name="WHITEONBLUE 10 2" xfId="29613"/>
    <cellStyle name="WHITEONBLUE 11" xfId="29614"/>
    <cellStyle name="WHITEONBLUE 11 2" xfId="29615"/>
    <cellStyle name="WHITEONBLUE 12" xfId="29616"/>
    <cellStyle name="WHITEONBLUE 12 2" xfId="29617"/>
    <cellStyle name="WHITEONBLUE 13" xfId="29618"/>
    <cellStyle name="WHITEONBLUE 14" xfId="29619"/>
    <cellStyle name="WHITEONBLUE 15" xfId="29620"/>
    <cellStyle name="WHITEONBLUE 2" xfId="29621"/>
    <cellStyle name="WHITEONBLUE 2 2" xfId="29622"/>
    <cellStyle name="WHITEONBLUE 3" xfId="29623"/>
    <cellStyle name="WHITEONBLUE 4" xfId="29624"/>
    <cellStyle name="WHITEONBLUE 5" xfId="29625"/>
    <cellStyle name="WHITEONBLUE 6" xfId="29626"/>
    <cellStyle name="WHITEONBLUE 7" xfId="29627"/>
    <cellStyle name="WHITEONBLUE 8" xfId="29628"/>
    <cellStyle name="WHITEONBLUE 9" xfId="29629"/>
    <cellStyle name="WHITEONBLUE 9 2" xfId="29630"/>
    <cellStyle name="_PERSONAL" xfId="29631"/>
    <cellStyle name="遽_laroux" xfId="29632"/>
    <cellStyle name="煦弇[0]_668538sip" xfId="29633"/>
    <cellStyle name="煦弇_668538sip" xfId="29634"/>
    <cellStyle name="강조색1" xfId="29635"/>
    <cellStyle name="강조색1 2" xfId="29636"/>
    <cellStyle name="강조색1 3" xfId="29637"/>
    <cellStyle name="강조색1 4" xfId="29638"/>
    <cellStyle name="강조색1 5" xfId="29639"/>
    <cellStyle name="강조색1 6" xfId="29640"/>
    <cellStyle name="강조색1 7" xfId="29641"/>
    <cellStyle name="강조색1 8" xfId="29642"/>
    <cellStyle name="강조색1 9" xfId="29643"/>
    <cellStyle name="강조색2" xfId="29644"/>
    <cellStyle name="강조색2 2" xfId="29645"/>
    <cellStyle name="강조색2 3" xfId="29646"/>
    <cellStyle name="강조색2 4" xfId="29647"/>
    <cellStyle name="강조색2 5" xfId="29648"/>
    <cellStyle name="강조색2 6" xfId="29649"/>
    <cellStyle name="강조색2 7" xfId="29650"/>
    <cellStyle name="강조색2 8" xfId="29651"/>
    <cellStyle name="강조색2 9" xfId="29652"/>
    <cellStyle name="강조색3" xfId="29653"/>
    <cellStyle name="강조색3 2" xfId="29654"/>
    <cellStyle name="강조색3 3" xfId="29655"/>
    <cellStyle name="강조색3 4" xfId="29656"/>
    <cellStyle name="강조색3 5" xfId="29657"/>
    <cellStyle name="강조색3 6" xfId="29658"/>
    <cellStyle name="강조색3 7" xfId="29659"/>
    <cellStyle name="강조색3 8" xfId="29660"/>
    <cellStyle name="강조색3 9" xfId="29661"/>
    <cellStyle name="강조색4" xfId="29662"/>
    <cellStyle name="강조색4 2" xfId="29663"/>
    <cellStyle name="강조색4 3" xfId="29664"/>
    <cellStyle name="강조색4 4" xfId="29665"/>
    <cellStyle name="강조색4 5" xfId="29666"/>
    <cellStyle name="강조색4 6" xfId="29667"/>
    <cellStyle name="강조색4 7" xfId="29668"/>
    <cellStyle name="강조색4 8" xfId="29669"/>
    <cellStyle name="강조색4 9" xfId="29670"/>
    <cellStyle name="강조색5" xfId="29671"/>
    <cellStyle name="강조색5 2" xfId="29672"/>
    <cellStyle name="강조색5 3" xfId="29673"/>
    <cellStyle name="강조색5 4" xfId="29674"/>
    <cellStyle name="강조색5 5" xfId="29675"/>
    <cellStyle name="강조색5 6" xfId="29676"/>
    <cellStyle name="강조색5 7" xfId="29677"/>
    <cellStyle name="강조색5 8" xfId="29678"/>
    <cellStyle name="강조색5 9" xfId="29679"/>
    <cellStyle name="강조색6" xfId="29680"/>
    <cellStyle name="강조색6 2" xfId="29681"/>
    <cellStyle name="강조색6 3" xfId="29682"/>
    <cellStyle name="강조색6 4" xfId="29683"/>
    <cellStyle name="강조색6 5" xfId="29684"/>
    <cellStyle name="강조색6 6" xfId="29685"/>
    <cellStyle name="강조색6 7" xfId="29686"/>
    <cellStyle name="강조색6 8" xfId="29687"/>
    <cellStyle name="강조색6 9" xfId="29688"/>
    <cellStyle name="경고문" xfId="29778"/>
    <cellStyle name="경고문 2" xfId="29779"/>
    <cellStyle name="경고문 3" xfId="29780"/>
    <cellStyle name="경고문 4" xfId="29781"/>
    <cellStyle name="경고문 5" xfId="29782"/>
    <cellStyle name="경고문 6" xfId="29783"/>
    <cellStyle name="경고문 7" xfId="29784"/>
    <cellStyle name="경고문 8" xfId="29785"/>
    <cellStyle name="경고문 9" xfId="29786"/>
    <cellStyle name="계산" xfId="29787"/>
    <cellStyle name="계산 2" xfId="29788"/>
    <cellStyle name="계산 3" xfId="29789"/>
    <cellStyle name="계산 4" xfId="29790"/>
    <cellStyle name="계산 5" xfId="29791"/>
    <cellStyle name="계산 6" xfId="29792"/>
    <cellStyle name="계산 7" xfId="29793"/>
    <cellStyle name="계산 8" xfId="29794"/>
    <cellStyle name="계산 9" xfId="29795"/>
    <cellStyle name="나쁨" xfId="30794"/>
    <cellStyle name="나쁨 2" xfId="30795"/>
    <cellStyle name="나쁨 3" xfId="30796"/>
    <cellStyle name="나쁨 4" xfId="30797"/>
    <cellStyle name="나쁨 5" xfId="30798"/>
    <cellStyle name="나쁨 6" xfId="30799"/>
    <cellStyle name="나쁨 7" xfId="30800"/>
    <cellStyle name="나쁨 8" xfId="30801"/>
    <cellStyle name="나쁨 9" xfId="30802"/>
    <cellStyle name="똿뗦먛귟 [0.00]_PRODUCT DETAIL Q1" xfId="34594"/>
    <cellStyle name="똿뗦먛귟_PRODUCT DETAIL Q1" xfId="34595"/>
    <cellStyle name="메모" xfId="34660"/>
    <cellStyle name="메모 2" xfId="34661"/>
    <cellStyle name="메모 3" xfId="34662"/>
    <cellStyle name="메모 4" xfId="34663"/>
    <cellStyle name="메모 5" xfId="34664"/>
    <cellStyle name="메모 6" xfId="34665"/>
    <cellStyle name="메모 7" xfId="34666"/>
    <cellStyle name="메모 8" xfId="34667"/>
    <cellStyle name="메모 9" xfId="34668"/>
    <cellStyle name="믅됞 [0.00]_PRODUCT DETAIL Q1" xfId="34806"/>
    <cellStyle name="믅됞_PRODUCT DETAIL Q1" xfId="34807"/>
    <cellStyle name="백분율 2" xfId="34808"/>
    <cellStyle name="백분율 2 2" xfId="34809"/>
    <cellStyle name="백분율 2 3" xfId="34810"/>
    <cellStyle name="백분율 2 4" xfId="34811"/>
    <cellStyle name="백분율 2 5" xfId="34812"/>
    <cellStyle name="백분율 2 6" xfId="34813"/>
    <cellStyle name="백분율 2 7" xfId="34814"/>
    <cellStyle name="백분율 2 8" xfId="34815"/>
    <cellStyle name="백분율 2 9" xfId="34816"/>
    <cellStyle name="백분율_95" xfId="34817"/>
    <cellStyle name="보통" xfId="34821"/>
    <cellStyle name="보통 2" xfId="34822"/>
    <cellStyle name="보통 3" xfId="34823"/>
    <cellStyle name="보통 4" xfId="34824"/>
    <cellStyle name="보통 5" xfId="34825"/>
    <cellStyle name="보통 6" xfId="34826"/>
    <cellStyle name="보통 7" xfId="34827"/>
    <cellStyle name="보통 8" xfId="34828"/>
    <cellStyle name="보통 9" xfId="34829"/>
    <cellStyle name="뷭?_BOOKSHIP" xfId="34848"/>
    <cellStyle name="설명 텍스트" xfId="34849"/>
    <cellStyle name="설명 텍스트 2" xfId="34850"/>
    <cellStyle name="설명 텍스트 3" xfId="34851"/>
    <cellStyle name="설명 텍스트 4" xfId="34852"/>
    <cellStyle name="설명 텍스트 5" xfId="34853"/>
    <cellStyle name="설명 텍스트 6" xfId="34854"/>
    <cellStyle name="설명 텍스트 7" xfId="34855"/>
    <cellStyle name="설명 텍스트 8" xfId="34856"/>
    <cellStyle name="설명 텍스트 9" xfId="34857"/>
    <cellStyle name="셀 확인" xfId="34858"/>
    <cellStyle name="셀 확인 2" xfId="34859"/>
    <cellStyle name="셀 확인 3" xfId="34860"/>
    <cellStyle name="셀 확인 4" xfId="34861"/>
    <cellStyle name="셀 확인 5" xfId="34862"/>
    <cellStyle name="셀 확인 6" xfId="34863"/>
    <cellStyle name="셀 확인 7" xfId="34864"/>
    <cellStyle name="셀 확인 8" xfId="34865"/>
    <cellStyle name="셀 확인 9" xfId="34866"/>
    <cellStyle name="스타일 1" xfId="34867"/>
    <cellStyle name="스타일 1 2" xfId="34868"/>
    <cellStyle name="스타일 1 3" xfId="34869"/>
    <cellStyle name="스타일 1 4" xfId="34870"/>
    <cellStyle name="스타일 1 5" xfId="34871"/>
    <cellStyle name="스타일 1 6" xfId="34872"/>
    <cellStyle name="스타일 1 7" xfId="34873"/>
    <cellStyle name="스타일 1 8" xfId="34874"/>
    <cellStyle name="스타일 1 9" xfId="34875"/>
    <cellStyle name="연결된 셀" xfId="34876"/>
    <cellStyle name="연결된 셀 2" xfId="34877"/>
    <cellStyle name="연결된 셀 3" xfId="34878"/>
    <cellStyle name="연결된 셀 4" xfId="34879"/>
    <cellStyle name="연결된 셀 5" xfId="34880"/>
    <cellStyle name="연결된 셀 6" xfId="34881"/>
    <cellStyle name="연결된 셀 7" xfId="34882"/>
    <cellStyle name="연결된 셀 8" xfId="34883"/>
    <cellStyle name="연결된 셀 9" xfId="34884"/>
    <cellStyle name="요약" xfId="34885"/>
    <cellStyle name="요약 2" xfId="34886"/>
    <cellStyle name="요약 3" xfId="34887"/>
    <cellStyle name="요약 4" xfId="34888"/>
    <cellStyle name="요약 5" xfId="34889"/>
    <cellStyle name="요약 6" xfId="34890"/>
    <cellStyle name="요약 7" xfId="34891"/>
    <cellStyle name="요약 8" xfId="34892"/>
    <cellStyle name="요약 9" xfId="34893"/>
    <cellStyle name="입력" xfId="34894"/>
    <cellStyle name="입력 2" xfId="34895"/>
    <cellStyle name="입력 3" xfId="34896"/>
    <cellStyle name="입력 4" xfId="34897"/>
    <cellStyle name="입력 5" xfId="34898"/>
    <cellStyle name="입력 6" xfId="34899"/>
    <cellStyle name="입력 7" xfId="34900"/>
    <cellStyle name="입력 8" xfId="34901"/>
    <cellStyle name="입력 9" xfId="34902"/>
    <cellStyle name="제목" xfId="34903"/>
    <cellStyle name="제목 1" xfId="34904"/>
    <cellStyle name="제목 1 2" xfId="34905"/>
    <cellStyle name="제목 1 3" xfId="34906"/>
    <cellStyle name="제목 1 4" xfId="34907"/>
    <cellStyle name="제목 1 5" xfId="34908"/>
    <cellStyle name="제목 1 6" xfId="34909"/>
    <cellStyle name="제목 1 7" xfId="34910"/>
    <cellStyle name="제목 1 8" xfId="34911"/>
    <cellStyle name="제목 1 9" xfId="34912"/>
    <cellStyle name="제목 10" xfId="34913"/>
    <cellStyle name="제목 11" xfId="34914"/>
    <cellStyle name="제목 12" xfId="34915"/>
    <cellStyle name="제목 2" xfId="34916"/>
    <cellStyle name="제목 2 2" xfId="34917"/>
    <cellStyle name="제목 2 3" xfId="34918"/>
    <cellStyle name="제목 2 4" xfId="34919"/>
    <cellStyle name="제목 2 5" xfId="34920"/>
    <cellStyle name="제목 2 6" xfId="34921"/>
    <cellStyle name="제목 2 7" xfId="34922"/>
    <cellStyle name="제목 2 8" xfId="34923"/>
    <cellStyle name="제목 2 9" xfId="34924"/>
    <cellStyle name="제목 3" xfId="34925"/>
    <cellStyle name="제목 3 2" xfId="34926"/>
    <cellStyle name="제목 3 3" xfId="34927"/>
    <cellStyle name="제목 3 4" xfId="34928"/>
    <cellStyle name="제목 3 5" xfId="34929"/>
    <cellStyle name="제목 3 6" xfId="34930"/>
    <cellStyle name="제목 3 7" xfId="34931"/>
    <cellStyle name="제목 3 8" xfId="34932"/>
    <cellStyle name="제목 3 9" xfId="34933"/>
    <cellStyle name="제목 4" xfId="34934"/>
    <cellStyle name="제목 4 2" xfId="34935"/>
    <cellStyle name="제목 4 3" xfId="34936"/>
    <cellStyle name="제목 4 4" xfId="34937"/>
    <cellStyle name="제목 4 5" xfId="34938"/>
    <cellStyle name="제목 4 6" xfId="34939"/>
    <cellStyle name="제목 4 7" xfId="34940"/>
    <cellStyle name="제목 4 8" xfId="34941"/>
    <cellStyle name="제목 4 9" xfId="34942"/>
    <cellStyle name="제목 5" xfId="34943"/>
    <cellStyle name="제목 6" xfId="34944"/>
    <cellStyle name="제목 7" xfId="34945"/>
    <cellStyle name="제목 8" xfId="34946"/>
    <cellStyle name="제목 9" xfId="34947"/>
    <cellStyle name="좋음" xfId="34948"/>
    <cellStyle name="좋음 2" xfId="34949"/>
    <cellStyle name="좋음 3" xfId="34950"/>
    <cellStyle name="좋음 4" xfId="34951"/>
    <cellStyle name="좋음 5" xfId="34952"/>
    <cellStyle name="좋음 6" xfId="34953"/>
    <cellStyle name="좋음 7" xfId="34954"/>
    <cellStyle name="좋음 8" xfId="34955"/>
    <cellStyle name="좋음 9" xfId="34956"/>
    <cellStyle name="출력" xfId="34957"/>
    <cellStyle name="출력 2" xfId="34958"/>
    <cellStyle name="출력 3" xfId="34959"/>
    <cellStyle name="출력 4" xfId="34960"/>
    <cellStyle name="출력 5" xfId="34961"/>
    <cellStyle name="출력 6" xfId="34962"/>
    <cellStyle name="출력 7" xfId="34963"/>
    <cellStyle name="출력 8" xfId="34964"/>
    <cellStyle name="출력 9" xfId="34965"/>
    <cellStyle name="콤마 [0]_1202" xfId="34966"/>
    <cellStyle name="콤마_1202" xfId="34967"/>
    <cellStyle name="통화 [0]_1202" xfId="34968"/>
    <cellStyle name="통화_1202" xfId="34969"/>
    <cellStyle name="표준 2" xfId="34970"/>
    <cellStyle name="표준 2 2" xfId="34971"/>
    <cellStyle name="표준 2 3" xfId="34972"/>
    <cellStyle name="표준 2 4" xfId="34973"/>
    <cellStyle name="표준 2 5" xfId="34974"/>
    <cellStyle name="표준 2 6" xfId="34975"/>
    <cellStyle name="표준 2 7" xfId="34976"/>
    <cellStyle name="표준 2 8" xfId="34977"/>
    <cellStyle name="표준 2 9" xfId="34978"/>
    <cellStyle name="표준 3" xfId="34979"/>
    <cellStyle name="표준 3 2" xfId="34980"/>
    <cellStyle name="표준 3 3" xfId="34981"/>
    <cellStyle name="표준 3 4" xfId="34982"/>
    <cellStyle name="표준 3 5" xfId="34983"/>
    <cellStyle name="표준 3 6" xfId="34984"/>
    <cellStyle name="표준 3 7" xfId="34985"/>
    <cellStyle name="표준 3 8" xfId="34986"/>
    <cellStyle name="표준 3 9" xfId="34987"/>
    <cellStyle name="표준 4" xfId="34988"/>
    <cellStyle name="표준 4 2" xfId="34989"/>
    <cellStyle name="표준 4 3" xfId="34990"/>
    <cellStyle name="표준 4 4" xfId="34991"/>
    <cellStyle name="표준 4 5" xfId="34992"/>
    <cellStyle name="표준 4 6" xfId="34993"/>
    <cellStyle name="표준 4 7" xfId="34994"/>
    <cellStyle name="표준 4 8" xfId="34995"/>
    <cellStyle name="표준 4 9" xfId="34996"/>
    <cellStyle name="표준_(정보부문)월별인원계획" xfId="34997"/>
    <cellStyle name="하이퍼링크 2" xfId="34998"/>
    <cellStyle name="하이퍼링크 2 2" xfId="34999"/>
    <cellStyle name="하이퍼링크 2 3" xfId="35000"/>
    <cellStyle name="하이퍼링크 2 4" xfId="35001"/>
    <cellStyle name="하이퍼링크 2 5" xfId="35002"/>
    <cellStyle name="하이퍼링크 2 6" xfId="35003"/>
    <cellStyle name="하이퍼링크 2 7" xfId="35004"/>
    <cellStyle name="하이퍼링크 2 8" xfId="35005"/>
    <cellStyle name="하이퍼링크 2 9" xfId="35006"/>
    <cellStyle name="하이퍼링크_Selene_mechset_v1.2" xfId="35007"/>
    <cellStyle name="一般 10" xfId="34712"/>
    <cellStyle name="一般 11" xfId="34713"/>
    <cellStyle name="一般 11 2" xfId="35014"/>
    <cellStyle name="一般 12" xfId="34714"/>
    <cellStyle name="一般 12 2" xfId="34715"/>
    <cellStyle name="一般 13" xfId="34716"/>
    <cellStyle name="一般 14" xfId="34717"/>
    <cellStyle name="一般 15" xfId="34718"/>
    <cellStyle name="一般 15 2" xfId="34719"/>
    <cellStyle name="一般 16" xfId="34720"/>
    <cellStyle name="一般 17" xfId="4"/>
    <cellStyle name="一般 18" xfId="34721"/>
    <cellStyle name="一般 18 2" xfId="34722"/>
    <cellStyle name="一般 18 2 2" xfId="34723"/>
    <cellStyle name="一般 18 4" xfId="34724"/>
    <cellStyle name="一般 19" xfId="34725"/>
    <cellStyle name="一般 19 2" xfId="34726"/>
    <cellStyle name="一般 2" xfId="3"/>
    <cellStyle name="一般 2 10" xfId="34727"/>
    <cellStyle name="一般 2 11" xfId="34728"/>
    <cellStyle name="一般 2 11 2" xfId="34729"/>
    <cellStyle name="一般 2 11 4" xfId="34730"/>
    <cellStyle name="一般 2 11 4 3" xfId="34731"/>
    <cellStyle name="一般 2 12" xfId="34732"/>
    <cellStyle name="一般 2 12 2" xfId="34733"/>
    <cellStyle name="一般 2 13" xfId="34734"/>
    <cellStyle name="一般 2 13 2" xfId="35015"/>
    <cellStyle name="一般 2 13 3" xfId="35016"/>
    <cellStyle name="一般 2 14" xfId="34735"/>
    <cellStyle name="一般 2 15" xfId="34736"/>
    <cellStyle name="一般 2 16" xfId="34737"/>
    <cellStyle name="一般 2 17" xfId="34738"/>
    <cellStyle name="一般 2 17 2 2" xfId="34739"/>
    <cellStyle name="一般 2 2" xfId="34740"/>
    <cellStyle name="一般 2 2 2" xfId="34741"/>
    <cellStyle name="一般 2 2 2 2" xfId="34742"/>
    <cellStyle name="一般 2 2 3" xfId="34743"/>
    <cellStyle name="一般 2 20" xfId="34744"/>
    <cellStyle name="一般 2 3" xfId="34745"/>
    <cellStyle name="一般 2 3 2" xfId="34746"/>
    <cellStyle name="一般 2 4" xfId="34747"/>
    <cellStyle name="一般 2 5" xfId="34748"/>
    <cellStyle name="一般 2 6" xfId="34749"/>
    <cellStyle name="一般 2 6 2" xfId="35017"/>
    <cellStyle name="一般 2 7" xfId="34750"/>
    <cellStyle name="一般 2 8" xfId="34751"/>
    <cellStyle name="一般 2 9" xfId="34752"/>
    <cellStyle name="一般 2 9 2" xfId="34753"/>
    <cellStyle name="一般 20" xfId="34754"/>
    <cellStyle name="一般 3" xfId="34755"/>
    <cellStyle name="一般 3 10" xfId="34756"/>
    <cellStyle name="一般 3 10 2" xfId="34757"/>
    <cellStyle name="一般 3 11" xfId="34758"/>
    <cellStyle name="一般 3 11 2" xfId="34759"/>
    <cellStyle name="一般 3 12" xfId="34760"/>
    <cellStyle name="一般 3 13" xfId="34761"/>
    <cellStyle name="一般 3 14" xfId="34762"/>
    <cellStyle name="一般 3 15" xfId="34763"/>
    <cellStyle name="一般 3 16" xfId="34764"/>
    <cellStyle name="一般 3 17" xfId="34765"/>
    <cellStyle name="一般 3 18" xfId="34766"/>
    <cellStyle name="一般 3 19" xfId="34767"/>
    <cellStyle name="一般 3 2" xfId="34768"/>
    <cellStyle name="一般 3 2 10" xfId="34769"/>
    <cellStyle name="一般 3 2 2" xfId="34770"/>
    <cellStyle name="一般 3 2 3" xfId="34771"/>
    <cellStyle name="一般 3 2 3 2" xfId="34772"/>
    <cellStyle name="一般 3 2 4" xfId="34773"/>
    <cellStyle name="一般 3 3" xfId="34774"/>
    <cellStyle name="一般 3 4" xfId="34775"/>
    <cellStyle name="一般 3 5" xfId="34776"/>
    <cellStyle name="一般 3 6" xfId="34777"/>
    <cellStyle name="一般 3 7" xfId="34778"/>
    <cellStyle name="一般 3 8" xfId="34779"/>
    <cellStyle name="一般 3 9" xfId="34780"/>
    <cellStyle name="一般 3 9 2" xfId="34781"/>
    <cellStyle name="一般 32" xfId="34782"/>
    <cellStyle name="一般 4" xfId="34783"/>
    <cellStyle name="一般 4 10" xfId="34784"/>
    <cellStyle name="一般 4 11" xfId="34785"/>
    <cellStyle name="一般 4 12" xfId="34786"/>
    <cellStyle name="一般 4 2" xfId="34787"/>
    <cellStyle name="一般 4 2 2" xfId="34788"/>
    <cellStyle name="一般 4 2 2 2" xfId="34789"/>
    <cellStyle name="一般 4 2 3" xfId="34790"/>
    <cellStyle name="一般 4 3" xfId="34791"/>
    <cellStyle name="一般 4 4" xfId="34792"/>
    <cellStyle name="一般 4 5" xfId="34793"/>
    <cellStyle name="一般 4 6" xfId="34794"/>
    <cellStyle name="一般 4 7" xfId="34795"/>
    <cellStyle name="一般 4 8" xfId="34796"/>
    <cellStyle name="一般 4 9" xfId="34797"/>
    <cellStyle name="一般 5" xfId="34798"/>
    <cellStyle name="一般 5 2" xfId="34799"/>
    <cellStyle name="一般 5 3" xfId="34800"/>
    <cellStyle name="一般 6" xfId="34801"/>
    <cellStyle name="一般 7" xfId="34802"/>
    <cellStyle name="一般 7 2" xfId="34803"/>
    <cellStyle name="一般 8" xfId="34804"/>
    <cellStyle name="一般 9" xfId="34805"/>
    <cellStyle name="一般_Asy 人力-機台-治具需求數量(new)" xfId="35018"/>
    <cellStyle name="一般_CNC fixture demand- 0112 2010" xfId="35019"/>
    <cellStyle name="一般_N41 FLOW CHART" xfId="2"/>
    <cellStyle name="中等 2" xfId="34819"/>
    <cellStyle name="中等 2 2" xfId="34820"/>
    <cellStyle name="備註 2" xfId="29723"/>
    <cellStyle name="備註 2 2" xfId="29724"/>
    <cellStyle name="備註 2 2 2" xfId="29725"/>
    <cellStyle name="備註 2 3" xfId="29726"/>
    <cellStyle name="備註 2 3 2" xfId="29727"/>
    <cellStyle name="備註 2 4" xfId="29728"/>
    <cellStyle name="備註 2 4 2" xfId="29729"/>
    <cellStyle name="備註 2 5" xfId="29730"/>
    <cellStyle name="備註 2 5 2" xfId="29731"/>
    <cellStyle name="備註 2 6" xfId="29732"/>
    <cellStyle name="備註 2 7" xfId="29733"/>
    <cellStyle name="備註 2 8" xfId="29734"/>
    <cellStyle name="備註 3" xfId="29735"/>
    <cellStyle name="備註 3 2" xfId="29736"/>
    <cellStyle name="備註 4" xfId="29737"/>
    <cellStyle name="備註 5" xfId="29738"/>
    <cellStyle name="備註 6" xfId="29739"/>
    <cellStyle name="備註 7" xfId="29740"/>
    <cellStyle name="備註 8" xfId="29741"/>
    <cellStyle name="千分位 2" xfId="34597"/>
    <cellStyle name="千分位 2 2" xfId="34598"/>
    <cellStyle name="千分位 2 2 2" xfId="34599"/>
    <cellStyle name="千分位 3" xfId="34600"/>
    <cellStyle name="千分位 4" xfId="34601"/>
    <cellStyle name="合計 2" xfId="33653"/>
    <cellStyle name="合計 2 2" xfId="33654"/>
    <cellStyle name="壞 2" xfId="33657"/>
    <cellStyle name="壞 2 2" xfId="33658"/>
    <cellStyle name="壞 2 2 2" xfId="33659"/>
    <cellStyle name="壞 2 3" xfId="33660"/>
    <cellStyle name="壞 2 3 2" xfId="33661"/>
    <cellStyle name="壞 2 4" xfId="33662"/>
    <cellStyle name="壞 2 4 2" xfId="33663"/>
    <cellStyle name="壞 2 5" xfId="33664"/>
    <cellStyle name="壞 2 5 2" xfId="33665"/>
    <cellStyle name="壞 2 6" xfId="33666"/>
    <cellStyle name="壞 2 7" xfId="33667"/>
    <cellStyle name="壞 2 8" xfId="33668"/>
    <cellStyle name="壞 3" xfId="33669"/>
    <cellStyle name="壞 3 2" xfId="33670"/>
    <cellStyle name="壞 4" xfId="33671"/>
    <cellStyle name="壞 5" xfId="33672"/>
    <cellStyle name="壞 6" xfId="33673"/>
    <cellStyle name="壞 7" xfId="33674"/>
    <cellStyle name="壞 8" xfId="33675"/>
    <cellStyle name="壞_~1221998" xfId="33676"/>
    <cellStyle name="壞_~6719927" xfId="33677"/>
    <cellStyle name="壞_2010年2月22日最新Cycle time" xfId="33678"/>
    <cellStyle name="壞_2010年2月22日最新Cycle time 2" xfId="33679"/>
    <cellStyle name="壞_2010年2月22日最新Cycle time 3" xfId="33680"/>
    <cellStyle name="壞_2010年2月22日最新Cycle time 4" xfId="33681"/>
    <cellStyle name="壞_2010年2月22日最新Cycle time 5" xfId="33682"/>
    <cellStyle name="壞_2010年2月22日最新Cycle time 6" xfId="33683"/>
    <cellStyle name="壞_2010年2月22日最新Cycle time 7" xfId="33684"/>
    <cellStyle name="壞_2010年2月22日最新Cycle time 8" xfId="33685"/>
    <cellStyle name="壞_2010年2月22日最新Cycle time 9" xfId="33686"/>
    <cellStyle name="壞_A60 HSG FLOW CHART--2011081901_m" xfId="33687"/>
    <cellStyle name="壞_APPLE N94 DVT Sample Quotation_20110711(v0.1)" xfId="33688"/>
    <cellStyle name="壞_APPLE N94 DVT Sample Quotation_20110711(v0.1) 2" xfId="33689"/>
    <cellStyle name="壞_APPLE N94 EVT1 NRE Quotation_20110225(v1.4)" xfId="33690"/>
    <cellStyle name="壞_APPLE N94 EVT1 NRE Quotation_20110225(v1.4) 2" xfId="33691"/>
    <cellStyle name="壞_APPLE N94 EVT2 NRE Quotation_20110602(v1.3)" xfId="33692"/>
    <cellStyle name="壞_APPLE N94 EVT2 NRE Quotation_20110602(v1.3) 2" xfId="33693"/>
    <cellStyle name="壞_APPLE N94 EVT2 NRE Quotation_20110810(v1 7)" xfId="33694"/>
    <cellStyle name="壞_APPLE N94 EVT2 NRE Quotation_20110810(v1 7) 2" xfId="33695"/>
    <cellStyle name="壞_APPLE N94 Proto 3 NRE Quotation_20101118" xfId="33696"/>
    <cellStyle name="壞_APPLE N94 Proto 3 NRE Quotation_20101118 2" xfId="33697"/>
    <cellStyle name="壞_APPLE N94 Proto 3 NRE Quotation_20101119(v1.0)" xfId="33698"/>
    <cellStyle name="壞_APPLE N94 Proto 3 NRE Quotation_20101119(v1.0) 2" xfId="33699"/>
    <cellStyle name="壞_APPLE N94 Proto 3 NRE Quotation_20101123(v2.1)" xfId="33700"/>
    <cellStyle name="壞_APPLE N94 Proto 3 NRE Quotation_20101123(v2.1) 2" xfId="33701"/>
    <cellStyle name="壞_APPLE N94 Proto 3 NRE Quotation_20101125(v3.0)" xfId="33702"/>
    <cellStyle name="壞_APPLE N94 Proto 3 NRE Quotation_20101125(v3.0) 2" xfId="33703"/>
    <cellStyle name="壞_APPLE N94 Proto 3 NRE Quotation_20101203(v3.1)" xfId="33704"/>
    <cellStyle name="壞_APPLE N94 Proto 3 NRE Quotation_20101203(v3.1) 2" xfId="33705"/>
    <cellStyle name="壞_APPLE N94 Proto 3 NRE Quotation_20101203(v3.2)" xfId="33706"/>
    <cellStyle name="壞_APPLE N94 Proto 3 NRE Quotation_20101203(v3.2) 2" xfId="33707"/>
    <cellStyle name="壞_B2 BOM  Price_0221(v0.6)" xfId="33708"/>
    <cellStyle name="壞_B2 Capex_0322_5" xfId="33709"/>
    <cellStyle name="壞_B2 Capex_0322_5 2" xfId="33710"/>
    <cellStyle name="壞_B2 Capex_0322_5 3" xfId="33711"/>
    <cellStyle name="壞_B2 Capex_0322_5 4" xfId="33712"/>
    <cellStyle name="壞_B2 Capex_0322_5 5" xfId="33713"/>
    <cellStyle name="壞_B2 Capex_0322_5 6" xfId="33714"/>
    <cellStyle name="壞_B2 Capex_0322_5 7" xfId="33715"/>
    <cellStyle name="壞_B2 Capex_0322_5 8" xfId="33716"/>
    <cellStyle name="壞_B2 Capex_0322_5 9" xfId="33717"/>
    <cellStyle name="壞_B2 machine rate-0414" xfId="33718"/>
    <cellStyle name="壞_B2 Metal capacity_1-6" xfId="33719"/>
    <cellStyle name="壞_B2 Metal capacity_1-6 2" xfId="33720"/>
    <cellStyle name="壞_B2 Metal capacity_1-6 3" xfId="33721"/>
    <cellStyle name="壞_B2 Metal capacity_1-6 4" xfId="33722"/>
    <cellStyle name="壞_B2 Metal capacity_1-6 5" xfId="33723"/>
    <cellStyle name="壞_B2 Metal capacity_1-6 6" xfId="33724"/>
    <cellStyle name="壞_B2 Metal capacity_1-6 7" xfId="33725"/>
    <cellStyle name="壞_B2 Metal capacity_1-6 8" xfId="33726"/>
    <cellStyle name="壞_B2 Metal capacity_1-6 9" xfId="33727"/>
    <cellStyle name="壞_B2 NRE Summary Quote_GPPC_0317 (2)" xfId="33728"/>
    <cellStyle name="壞_B2 NRE Summary Quote_GPPC_0317 (2) 2" xfId="33729"/>
    <cellStyle name="壞_B2 NRE Summary Quote_GPPC_0317 (2) 3" xfId="33730"/>
    <cellStyle name="壞_B2 NRE Summary Quote_GPPC_0317 (2) 4" xfId="33731"/>
    <cellStyle name="壞_B2 NRE Summary Quote_GPPC_0317 (2) 5" xfId="33732"/>
    <cellStyle name="壞_B2 NRE Summary Quote_GPPC_0317 (2) 6" xfId="33733"/>
    <cellStyle name="壞_B2 NRE Summary Quote_GPPC_0317 (2) 7" xfId="33734"/>
    <cellStyle name="壞_B2 NRE Summary Quote_GPPC_0317 (2) 8" xfId="33735"/>
    <cellStyle name="壞_B2 NRE Summary Quote_GPPC_0317 (2) 9" xfId="33736"/>
    <cellStyle name="壞_B4 EVT1 Cost Estimate" xfId="33737"/>
    <cellStyle name="壞_B4 EVT1 Cost Estimate 2" xfId="33738"/>
    <cellStyle name="壞_B4 EVT1 雜項 NRE" xfId="33739"/>
    <cellStyle name="壞_B4 EVT1 雜項 NRE 2" xfId="33740"/>
    <cellStyle name="壞_B4 proto3 NRE  Quote_JGP_20101117(v0 1) (2)" xfId="33741"/>
    <cellStyle name="壞_B4 proto3 NRE  Quote_JGP_20101117(v0 1) (2) 2" xfId="33742"/>
    <cellStyle name="壞_B4 QA NRE_20110201 for EVT" xfId="33743"/>
    <cellStyle name="壞_B4 QA NRE_20110201 for EVT 2" xfId="33744"/>
    <cellStyle name="壞_B4 QA NRE_20110330 for EVT1a v1" xfId="33745"/>
    <cellStyle name="壞_B4 QA NRE_20110330 for EVT1a v1 2" xfId="33746"/>
    <cellStyle name="壞_B4 小零件庫存 (2)" xfId="33747"/>
    <cellStyle name="壞_B4 小零件庫存 (2) 2" xfId="33748"/>
    <cellStyle name="壞_B4_EVT1_Cost_Estimate-0211" xfId="33749"/>
    <cellStyle name="壞_B4_EVT1_Cost_Estimate-0211 2" xfId="33750"/>
    <cellStyle name="壞_B4-50K人力預算-2011 2 16-討論後" xfId="33751"/>
    <cellStyle name="壞_B4-50K人力預算-2011 2 16-討論後 (2)" xfId="33752"/>
    <cellStyle name="壞_B4B2 BOM  Price_0530(v0.7)" xfId="33753"/>
    <cellStyle name="壞_B4專案EVT2-5K生產計划-2" xfId="33754"/>
    <cellStyle name="壞_B4專案EVT2-5K生產計划-2 2" xfId="33755"/>
    <cellStyle name="壞_B4專案EVT2-5K生產計划-2 3" xfId="33756"/>
    <cellStyle name="壞_B4專案EVT2-5K生產計划-2 4" xfId="33757"/>
    <cellStyle name="壞_B4專案EVT2-5K生產計划-2 5" xfId="33758"/>
    <cellStyle name="壞_B4專案EVT2-5K生產計划-2 6" xfId="33759"/>
    <cellStyle name="壞_B4專案EVT2-5K生產計划-2 7" xfId="33760"/>
    <cellStyle name="壞_B4專案EVT2-5K生產計划-2 8" xfId="33761"/>
    <cellStyle name="壞_B4專案EVT2-5K生產計划-2 9" xfId="33762"/>
    <cellStyle name="壞_BOM_B4_20101018" xfId="33763"/>
    <cellStyle name="壞_CBD_N41 Frame assy_20110805_JGP(v0.1 IN)" xfId="33764"/>
    <cellStyle name="壞_CBD_N41 Frame assy_20110808_JGP(v0.1 IN)" xfId="33765"/>
    <cellStyle name="壞_CBD_N41 Frame assy_20110809_JGP(v0.2 IN)" xfId="33766"/>
    <cellStyle name="壞_CBD_N41 Frame assy_20110908_JGP(v0.3 IN)" xfId="33767"/>
    <cellStyle name="壞_CBD_N41 Frame assy_20110909_JGP(v0 3 IN)_bonnie" xfId="33768"/>
    <cellStyle name="壞_CBD_N41_20110725_JGP(v0.1)" xfId="33769"/>
    <cellStyle name="壞_CBD_N41_HSG_20110808_JGP(v0.1)" xfId="33770"/>
    <cellStyle name="壞_CBD_N41_HSG_20110829_JGP(v0.1)" xfId="33771"/>
    <cellStyle name="壞_CBD_N41_HSG_20110909_JGP(v0.1)" xfId="33772"/>
    <cellStyle name="壞_CBD_N94 Band assy_20110314_50K_JGP_Apple(v0 4) (3)" xfId="33773"/>
    <cellStyle name="壞_CBD_N94 Band assy_20110317_50K_JGP_Apple(v2.2)" xfId="33774"/>
    <cellStyle name="壞_CBD_N94 Frame assy_20101020_JGP(v0.1_in)" xfId="33775"/>
    <cellStyle name="壞_CBD_N94 Frame assy_20110214_JGP(v0.1)_EVT" xfId="33776"/>
    <cellStyle name="壞_CBD_N94 Frame assy_20110322_JGP(v0.1)_EVT1A" xfId="33777"/>
    <cellStyle name="壞_CBD_N94 Frame assy_20110630_JGP(v0 1 IN)" xfId="33778"/>
    <cellStyle name="壞_CBD_N94 Frame assy_20110722_JGP(v0.5 IN)" xfId="33779"/>
    <cellStyle name="壞_CBD_N94 WiFi Stiffeners assy_20110708_JGP(in_v1.1)" xfId="33780"/>
    <cellStyle name="壞_CBD_N99 Bottom Housing assy_20101123_JGP(v0.1)" xfId="33781"/>
    <cellStyle name="壞_Cost breakdown_20100324" xfId="33782"/>
    <cellStyle name="壞_Cost breakdown_Band assy_20100121" xfId="33783"/>
    <cellStyle name="壞_Cost breakdown_Band assy_20100428_JGP_1(in)" xfId="33784"/>
    <cellStyle name="壞_Cost breakdown_Band assy_20100518_JGP(in)" xfId="33785"/>
    <cellStyle name="壞_Cost breakdown_Band assy_20101029" xfId="33786"/>
    <cellStyle name="壞_Cost breakdown_Band assy_20101029(in_1)" xfId="33787"/>
    <cellStyle name="壞_Cost breakdown_BP assy_20101029 (6)" xfId="33788"/>
    <cellStyle name="壞_Cost breakdown_BP assy_20101029(in)" xfId="33789"/>
    <cellStyle name="壞_Cost breakdown_BP assy_20101029_Fin" xfId="33790"/>
    <cellStyle name="壞_Cost breakdown_CG assy_20101029(in)" xfId="33791"/>
    <cellStyle name="壞_Cost breakdown_CGBP assy_20100427_JGP_in(1)" xfId="33792"/>
    <cellStyle name="壞_Cost breakdown_CGBP assy_20100430_JGP (2)" xfId="33793"/>
    <cellStyle name="壞_Cost breakdown_CGBP assy_20100518_JGP(in)" xfId="33794"/>
    <cellStyle name="壞_Cost breakdown_CGBP assy_20100518_JGP(in_1)" xfId="33795"/>
    <cellStyle name="壞_Cost breakdown_CGBP assy_20100518_JGP_in(FIN)" xfId="33796"/>
    <cellStyle name="壞_Cost breakdown_CGBP assy_20100702_JGP" xfId="33797"/>
    <cellStyle name="壞_Cost breakdown_CGBP assy_20100730_JGP(internal)" xfId="33798"/>
    <cellStyle name="壞_Cost breakdown_CGBP assy_20101021_JGP(v0.6_in)" xfId="33799"/>
    <cellStyle name="壞_D98 1k plan_1108_Rav 01 (2)" xfId="33800"/>
    <cellStyle name="壞_D98 1k plan_1108_Rav 01 (2) 2" xfId="33801"/>
    <cellStyle name="壞_D98 1k plan_1108_Rav 01 (2) 3" xfId="33802"/>
    <cellStyle name="壞_D98 1k plan_1108_Rav 01 (2) 4" xfId="33803"/>
    <cellStyle name="壞_D98 1k plan_1108_Rav 01 (2) 5" xfId="33804"/>
    <cellStyle name="壞_D98 1k plan_1108_Rav 01 (2) 6" xfId="33805"/>
    <cellStyle name="壞_D98 1k plan_1108_Rav 01 (2) 7" xfId="33806"/>
    <cellStyle name="壞_D98 1k plan_1108_Rav 01 (2) 8" xfId="33807"/>
    <cellStyle name="壞_D98 1k plan_1108_Rav 01 (2) 9" xfId="33808"/>
    <cellStyle name="壞_EAP V5" xfId="33809"/>
    <cellStyle name="壞_EAP V5 2" xfId="33810"/>
    <cellStyle name="壞_EAP V5 3" xfId="33811"/>
    <cellStyle name="壞_EAP V5 4" xfId="33812"/>
    <cellStyle name="壞_EAP V5 5" xfId="33813"/>
    <cellStyle name="壞_EAP V5 6" xfId="33814"/>
    <cellStyle name="壞_EAP V5 7" xfId="33815"/>
    <cellStyle name="壞_EAP V5 8" xfId="33816"/>
    <cellStyle name="壞_EAP V5 9" xfId="33817"/>
    <cellStyle name="壞_EAP V5_Purchase Updates 1130" xfId="33818"/>
    <cellStyle name="壞_EAP V5_Purchase Updates 1130 2" xfId="33819"/>
    <cellStyle name="壞_EAP V5_Purchase Updates 1130 3" xfId="33820"/>
    <cellStyle name="壞_EAP V5_Purchase Updates 1130 4" xfId="33821"/>
    <cellStyle name="壞_EAP V5_Purchase Updates 1130 5" xfId="33822"/>
    <cellStyle name="壞_EAP V5_Purchase Updates 1130 6" xfId="33823"/>
    <cellStyle name="壞_EAP V5_Purchase Updates 1130 7" xfId="33824"/>
    <cellStyle name="壞_EAP V5_Purchase Updates 1130 8" xfId="33825"/>
    <cellStyle name="壞_EAP V5_Purchase Updates 1130 9" xfId="33826"/>
    <cellStyle name="壞_Emerging NPI Tooling Status_WK34" xfId="33827"/>
    <cellStyle name="壞_Emerging NPI Tooling Status_WK34 2" xfId="33828"/>
    <cellStyle name="壞_Emerging NPI Tooling Status_WK34 3" xfId="33829"/>
    <cellStyle name="壞_Emerging NPI Tooling Status_WK34 4" xfId="33830"/>
    <cellStyle name="壞_Emerging NPI Tooling Status_WK34 5" xfId="33831"/>
    <cellStyle name="壞_Emerging NPI Tooling Status_WK34 6" xfId="33832"/>
    <cellStyle name="壞_Emerging NPI Tooling Status_WK34 7" xfId="33833"/>
    <cellStyle name="壞_Emerging NPI Tooling Status_WK34 8" xfId="33834"/>
    <cellStyle name="壞_Emerging NPI Tooling Status_WK34 9" xfId="33835"/>
    <cellStyle name="壞_EVT-LW治具需求清單" xfId="33836"/>
    <cellStyle name="壞_EVT-LW治具需求清單 2" xfId="33837"/>
    <cellStyle name="壞_EVT-LW治具需求清單 3" xfId="33838"/>
    <cellStyle name="壞_EVT-LW治具需求清單 4" xfId="33839"/>
    <cellStyle name="壞_EVT-LW治具需求清單 5" xfId="33840"/>
    <cellStyle name="壞_EVT-LW治具需求清單 6" xfId="33841"/>
    <cellStyle name="壞_EVT-LW治具需求清單 7" xfId="33842"/>
    <cellStyle name="壞_EVT-LW治具需求清單 8" xfId="33843"/>
    <cellStyle name="壞_EVT-LW治具需求清單 9" xfId="33844"/>
    <cellStyle name="壞_FTA各站應有產出0223-b" xfId="33845"/>
    <cellStyle name="壞_FTA各站應有產出0223-b 2" xfId="33846"/>
    <cellStyle name="壞_FTA各站應有產出0223-b 3" xfId="33847"/>
    <cellStyle name="壞_FTA各站應有產出0223-b 4" xfId="33848"/>
    <cellStyle name="壞_FTA各站應有產出0223-b 5" xfId="33849"/>
    <cellStyle name="壞_FTA各站應有產出0223-b 6" xfId="33850"/>
    <cellStyle name="壞_FTA各站應有產出0223-b 7" xfId="33851"/>
    <cellStyle name="壞_FTA各站應有產出0223-b 8" xfId="33852"/>
    <cellStyle name="壞_FTA各站應有產出0223-b 9" xfId="33853"/>
    <cellStyle name="壞_FTA各站應有產出0223-b_B1 B3雷焊更新計划5 19" xfId="33854"/>
    <cellStyle name="壞_FTA各站應有產出0223-b_B1 B3雷焊更新計划5 19 2" xfId="33855"/>
    <cellStyle name="壞_FTA各站應有產出0223-b_B1 B3雷焊更新計划5 19 3" xfId="33856"/>
    <cellStyle name="壞_FTA各站應有產出0223-b_B1 B3雷焊更新計划5 19 4" xfId="33857"/>
    <cellStyle name="壞_FTA各站應有產出0223-b_B1 B3雷焊更新計划5 19 5" xfId="33858"/>
    <cellStyle name="壞_FTA各站應有產出0223-b_B1 B3雷焊更新計划5 19 6" xfId="33859"/>
    <cellStyle name="壞_FTA各站應有產出0223-b_B1 B3雷焊更新計划5 19 7" xfId="33860"/>
    <cellStyle name="壞_FTA各站應有產出0223-b_B1 B3雷焊更新計划5 19 8" xfId="33861"/>
    <cellStyle name="壞_FTA各站應有產出0223-b_B1 B3雷焊更新計划5 19 9" xfId="33862"/>
    <cellStyle name="壞_FTA各站應有產出0223-b_B4 LW開發明細" xfId="33863"/>
    <cellStyle name="壞_FTA各站應有產出0223-b_B4 LW開發明細 2" xfId="33864"/>
    <cellStyle name="壞_FTA各站應有產出0223-b_B4 LW開發明細 3" xfId="33865"/>
    <cellStyle name="壞_FTA各站應有產出0223-b_B4 LW開發明細 4" xfId="33866"/>
    <cellStyle name="壞_FTA各站應有產出0223-b_B4 LW開發明細 5" xfId="33867"/>
    <cellStyle name="壞_FTA各站應有產出0223-b_B4 LW開發明細 6" xfId="33868"/>
    <cellStyle name="壞_FTA各站應有產出0223-b_B4 LW開發明細 7" xfId="33869"/>
    <cellStyle name="壞_FTA各站應有產出0223-b_B4 LW開發明細 8" xfId="33870"/>
    <cellStyle name="壞_FTA各站應有產出0223-b_B4 LW開發明細 9" xfId="33871"/>
    <cellStyle name="壞_FTA各站應有產出0223-b_B4 二次加工開發明細" xfId="33881"/>
    <cellStyle name="壞_FTA各站應有產出0223-b_B4 二次加工開發明細 2" xfId="33882"/>
    <cellStyle name="壞_FTA各站應有產出0223-b_B4 二次加工開發明細 3" xfId="33883"/>
    <cellStyle name="壞_FTA各站應有產出0223-b_B4 二次加工開發明細 4" xfId="33884"/>
    <cellStyle name="壞_FTA各站應有產出0223-b_B4 二次加工開發明細 5" xfId="33885"/>
    <cellStyle name="壞_FTA各站應有產出0223-b_B4 二次加工開發明細 6" xfId="33886"/>
    <cellStyle name="壞_FTA各站應有產出0223-b_B4 二次加工開發明細 7" xfId="33887"/>
    <cellStyle name="壞_FTA各站應有產出0223-b_B4 二次加工開發明細 8" xfId="33888"/>
    <cellStyle name="壞_FTA各站應有產出0223-b_B4 二次加工開發明細 9" xfId="33889"/>
    <cellStyle name="壞_FTA各站應有產出0223-b_B4 測試一組開發計划" xfId="33872"/>
    <cellStyle name="壞_FTA各站應有產出0223-b_B4 測試一組開發計划 2" xfId="33873"/>
    <cellStyle name="壞_FTA各站應有產出0223-b_B4 測試一組開發計划 3" xfId="33874"/>
    <cellStyle name="壞_FTA各站應有產出0223-b_B4 測試一組開發計划 4" xfId="33875"/>
    <cellStyle name="壞_FTA各站應有產出0223-b_B4 測試一組開發計划 5" xfId="33876"/>
    <cellStyle name="壞_FTA各站應有產出0223-b_B4 測試一組開發計划 6" xfId="33877"/>
    <cellStyle name="壞_FTA各站應有產出0223-b_B4 測試一組開發計划 7" xfId="33878"/>
    <cellStyle name="壞_FTA各站應有產出0223-b_B4 測試一組開發計划 8" xfId="33879"/>
    <cellStyle name="壞_FTA各站應有產出0223-b_B4 測試一組開發計划 9" xfId="33880"/>
    <cellStyle name="壞_HB Quote_20100204" xfId="33890"/>
    <cellStyle name="壞_HB Quote_20100204 2" xfId="33891"/>
    <cellStyle name="壞_Invest template" xfId="33892"/>
    <cellStyle name="壞_Invest template 2" xfId="33893"/>
    <cellStyle name="壞_Machine schedule_FIN_1117xls (new)" xfId="33894"/>
    <cellStyle name="壞_Machine schedule_FIN_1117xls (new) 2" xfId="33895"/>
    <cellStyle name="壞_Machine schedule_FIN_1117xls (new) 3" xfId="33896"/>
    <cellStyle name="壞_Machine schedule_FIN_1117xls (new) 4" xfId="33897"/>
    <cellStyle name="壞_Machine schedule_FIN_1117xls (new) 5" xfId="33898"/>
    <cellStyle name="壞_Machine schedule_FIN_1117xls (new) 6" xfId="33899"/>
    <cellStyle name="壞_Machine schedule_FIN_1117xls (new) 7" xfId="33900"/>
    <cellStyle name="壞_Machine schedule_FIN_1117xls (new) 8" xfId="33901"/>
    <cellStyle name="壞_Machine schedule_FIN_1117xls (new) 9" xfId="33902"/>
    <cellStyle name="壞_MP NRE_N94 HB &amp; wifi_20110623_JGP(v0.6)" xfId="33903"/>
    <cellStyle name="壞_MP NRE_N94 HB &amp; wifi_20110623_JGP(v0.6) 2" xfId="33904"/>
    <cellStyle name="壞_N41 FLOW CHART--201108081" xfId="33905"/>
    <cellStyle name="壞_N41 Frame Output Plan with FLOW CHART DS--20110816" xfId="33906"/>
    <cellStyle name="壞_N41 Frame Output Plan with FLOW CHART DS--20110816 2" xfId="33907"/>
    <cellStyle name="壞_N41 Housing  Equipment Requirement--20110816" xfId="33908"/>
    <cellStyle name="壞_N41 Housing  Equipment Requirement--20110816 2" xfId="33909"/>
    <cellStyle name="壞_N41 Housing  Equipment Requirement--20110816 3" xfId="33910"/>
    <cellStyle name="壞_N41 Housing  Equipment Requirement--20110816 4" xfId="33911"/>
    <cellStyle name="壞_N41 Housing  Equipment Requirement--20110816 5" xfId="33912"/>
    <cellStyle name="壞_N41 Housing  Equipment Requirement--20110816 6" xfId="33913"/>
    <cellStyle name="壞_N41 Housing  Equipment Requirement--20110816 7" xfId="33914"/>
    <cellStyle name="壞_N41 Housing  Equipment Requirement--20110816 8" xfId="33915"/>
    <cellStyle name="壞_N41 Housing  Equipment Requirement--20110816 9" xfId="33916"/>
    <cellStyle name="壞_N41 Investment_20110816(v0.1)_in" xfId="33917"/>
    <cellStyle name="壞_N41 Investment_20110816(v0.1)_in 2" xfId="33918"/>
    <cellStyle name="壞_N41 Investment_20110831(in_v4)" xfId="33919"/>
    <cellStyle name="壞_N41 Investment_20110831(in_v4) 2" xfId="33920"/>
    <cellStyle name="壞_N41 Investment_20110831(in_v6)" xfId="33921"/>
    <cellStyle name="壞_N41 Investment_20110831(in_v6) 2" xfId="33922"/>
    <cellStyle name="壞_N41 Investment_20110902(in_v9)" xfId="33923"/>
    <cellStyle name="壞_N41 Investment_20110902(in_v9) 2" xfId="33924"/>
    <cellStyle name="壞_N41 Investment_20110905(in_v8)" xfId="33925"/>
    <cellStyle name="壞_N41 Investment_20110905(in_v8) 2" xfId="33926"/>
    <cellStyle name="壞_N41Frame  Output Plan with FLOW CHART SS--20110816" xfId="33927"/>
    <cellStyle name="壞_N41Frame  Output Plan with FLOW CHART SS--20110816 2" xfId="33928"/>
    <cellStyle name="壞_N90 CBD Gap Analysis for 0607 quote_2" xfId="33929"/>
    <cellStyle name="壞_N90 MP NRE Summary Quote_JGP_20100316" xfId="33930"/>
    <cellStyle name="壞_N90 MP NRE Summary Quote_JGP_20100316 2" xfId="33931"/>
    <cellStyle name="壞_N90 MP NRE Summary Quote_JGP_20100316 3" xfId="33932"/>
    <cellStyle name="壞_N90 MP NRE Summary Quote_JGP_20100316 4" xfId="33933"/>
    <cellStyle name="壞_N90 MP NRE Summary Quote_JGP_20100316 5" xfId="33934"/>
    <cellStyle name="壞_N90 MP NRE Summary Quote_JGP_20100316 6" xfId="33935"/>
    <cellStyle name="壞_N90 MP NRE Summary Quote_JGP_20100316 7" xfId="33936"/>
    <cellStyle name="壞_N90 MP NRE Summary Quote_JGP_20100316 8" xfId="33937"/>
    <cellStyle name="壞_N90 MP NRE Summary Quote_JGP_20100316 9" xfId="33938"/>
    <cellStyle name="壞_N90 NRE Statement 0504_1" xfId="33939"/>
    <cellStyle name="壞_N90 NRE Statement 0504_1 2" xfId="33940"/>
    <cellStyle name="壞_N90 NRE Statement 0916_discussed with apple_final" xfId="33941"/>
    <cellStyle name="壞_N90 NRE Statement 0916_discussed with apple_final 2" xfId="33942"/>
    <cellStyle name="壞_N90 NRE Statement 0916_discussed with apple_final 3" xfId="33943"/>
    <cellStyle name="壞_N90 NRE Statement 0916_discussed with apple_final 4" xfId="33944"/>
    <cellStyle name="壞_N90 NRE Statement 0916_discussed with apple_final 5" xfId="33945"/>
    <cellStyle name="壞_N90 NRE Statement 0916_discussed with apple_final 6" xfId="33946"/>
    <cellStyle name="壞_N90 NRE Statement 0916_discussed with apple_final 7" xfId="33947"/>
    <cellStyle name="壞_N90 NRE Statement 0916_discussed with apple_final 8" xfId="33948"/>
    <cellStyle name="壞_N90 NRE Statement 0916_discussed with apple_final 9" xfId="33949"/>
    <cellStyle name="壞_N90 NRE Statement_PD 1102_Micah+Bonnie" xfId="33950"/>
    <cellStyle name="壞_N90 NRE Statement_PD 1102_Micah+Bonnie 2" xfId="33951"/>
    <cellStyle name="壞_N90 NRE Statement_PD 1102_Micah+Bonnie 3" xfId="33952"/>
    <cellStyle name="壞_N90 NRE Statement_PD 1102_Micah+Bonnie 4" xfId="33953"/>
    <cellStyle name="壞_N90 NRE Statement_PD 1102_Micah+Bonnie 5" xfId="33954"/>
    <cellStyle name="壞_N90 NRE Statement_PD 1102_Micah+Bonnie 6" xfId="33955"/>
    <cellStyle name="壞_N90 NRE Statement_PD 1102_Micah+Bonnie 7" xfId="33956"/>
    <cellStyle name="壞_N90 NRE Statement_PD 1102_Micah+Bonnie 8" xfId="33957"/>
    <cellStyle name="壞_N90 NRE Statement_PD 1102_Micah+Bonnie 9" xfId="33958"/>
    <cellStyle name="壞_N90 PL 0925 V2" xfId="33959"/>
    <cellStyle name="壞_N90 PL 0925 V2 2" xfId="33960"/>
    <cellStyle name="壞_N90 PL 0925 V2 3" xfId="33961"/>
    <cellStyle name="壞_N90 PL 0925 V2 4" xfId="33962"/>
    <cellStyle name="壞_N90 PL 0925 V2 5" xfId="33963"/>
    <cellStyle name="壞_N90 PL 0925 V2 6" xfId="33964"/>
    <cellStyle name="壞_N90 PL 0925 V2 7" xfId="33965"/>
    <cellStyle name="壞_N90 PL 0925 V2 8" xfId="33966"/>
    <cellStyle name="壞_N90 PL 0925 V2 9" xfId="33967"/>
    <cellStyle name="壞_N90 PO Issued Jabil SIN for Apple Owned Equipment_0205" xfId="33968"/>
    <cellStyle name="壞_N90 PO Issued Jabil SIN for Apple Owned Equipment_0205 2" xfId="33969"/>
    <cellStyle name="壞_N90 PO Issued Jabil SIN for Apple Owned Equipment_0205 3" xfId="33970"/>
    <cellStyle name="壞_N90 PO Issued Jabil SIN for Apple Owned Equipment_0205 4" xfId="33971"/>
    <cellStyle name="壞_N90 PO Issued Jabil SIN for Apple Owned Equipment_0205 5" xfId="33972"/>
    <cellStyle name="壞_N90 PO Issued Jabil SIN for Apple Owned Equipment_0205 6" xfId="33973"/>
    <cellStyle name="壞_N90 PO Issued Jabil SIN for Apple Owned Equipment_0205 7" xfId="33974"/>
    <cellStyle name="壞_N90 PO Issued Jabil SIN for Apple Owned Equipment_0205 8" xfId="33975"/>
    <cellStyle name="壞_N90 PO Issued Jabil SIN for Apple Owned Equipment_0205 9" xfId="33976"/>
    <cellStyle name="壞_N90 PO Issued Jabil SIN for Apple Owned Equipment_0304 with Bonnie edit" xfId="33977"/>
    <cellStyle name="壞_N90 PO Issued Jabil SIN for Apple Owned Equipment_0304 with Bonnie edit 2" xfId="33978"/>
    <cellStyle name="壞_N90 PO Issued Jabil SIN for Apple Owned Equipment_0304 with Bonnie edit 3" xfId="33979"/>
    <cellStyle name="壞_N90 PO Issued Jabil SIN for Apple Owned Equipment_0304 with Bonnie edit 4" xfId="33980"/>
    <cellStyle name="壞_N90 PO Issued Jabil SIN for Apple Owned Equipment_0304 with Bonnie edit 5" xfId="33981"/>
    <cellStyle name="壞_N90 PO Issued Jabil SIN for Apple Owned Equipment_0304 with Bonnie edit 6" xfId="33982"/>
    <cellStyle name="壞_N90 PO Issued Jabil SIN for Apple Owned Equipment_0304 with Bonnie edit 7" xfId="33983"/>
    <cellStyle name="壞_N90 PO Issued Jabil SIN for Apple Owned Equipment_0304 with Bonnie edit 8" xfId="33984"/>
    <cellStyle name="壞_N90 PO Issued Jabil SIN for Apple Owned Equipment_0304 with Bonnie edit 9" xfId="33985"/>
    <cellStyle name="壞_N90 PO Issued Jabil SIN for Apple Owned Equipment_0312 (6)" xfId="33986"/>
    <cellStyle name="壞_N90 PO Issued Jabil SIN for Apple Owned Equipment_0312 (6) 2" xfId="33987"/>
    <cellStyle name="壞_N90 PO Issued Jabil SIN for Apple Owned Equipment_0312 (6) 3" xfId="33988"/>
    <cellStyle name="壞_N90 PO Issued Jabil SIN for Apple Owned Equipment_0312 (6) 4" xfId="33989"/>
    <cellStyle name="壞_N90 PO Issued Jabil SIN for Apple Owned Equipment_0312 (6) 5" xfId="33990"/>
    <cellStyle name="壞_N90 PO Issued Jabil SIN for Apple Owned Equipment_0312 (6) 6" xfId="33991"/>
    <cellStyle name="壞_N90 PO Issued Jabil SIN for Apple Owned Equipment_0312 (6) 7" xfId="33992"/>
    <cellStyle name="壞_N90 PO Issued Jabil SIN for Apple Owned Equipment_0312 (6) 8" xfId="33993"/>
    <cellStyle name="壞_N90 PO Issued Jabil SIN for Apple Owned Equipment_0312 (6) 9" xfId="33994"/>
    <cellStyle name="壞_N90 PO Issued Jabil SIN for Apple Owned Equipment_0315_1" xfId="33995"/>
    <cellStyle name="壞_N90 PO Issued Jabil SIN for Apple Owned Equipment_0315_1 2" xfId="33996"/>
    <cellStyle name="壞_N90 PO Issued Jabil SIN for Apple Owned Equipment_0315_1 3" xfId="33997"/>
    <cellStyle name="壞_N90 PO Issued Jabil SIN for Apple Owned Equipment_0315_1 4" xfId="33998"/>
    <cellStyle name="壞_N90 PO Issued Jabil SIN for Apple Owned Equipment_0315_1 5" xfId="33999"/>
    <cellStyle name="壞_N90 PO Issued Jabil SIN for Apple Owned Equipment_0315_1 6" xfId="34000"/>
    <cellStyle name="壞_N90 PO Issued Jabil SIN for Apple Owned Equipment_0315_1 7" xfId="34001"/>
    <cellStyle name="壞_N90 PO Issued Jabil SIN for Apple Owned Equipment_0315_1 8" xfId="34002"/>
    <cellStyle name="壞_N90 PO Issued Jabil SIN for Apple Owned Equipment_0315_1 9" xfId="34003"/>
    <cellStyle name="壞_N90 PO Issued Jabil SIN for Apple Owned Equipment_0319" xfId="34004"/>
    <cellStyle name="壞_N90 PO Issued Jabil SIN for Apple Owned Equipment_0319 2" xfId="34005"/>
    <cellStyle name="壞_N90 PO Issued Jabil SIN for Apple Owned Equipment_0319 3" xfId="34006"/>
    <cellStyle name="壞_N90 PO Issued Jabil SIN for Apple Owned Equipment_0319 4" xfId="34007"/>
    <cellStyle name="壞_N90 PO Issued Jabil SIN for Apple Owned Equipment_0319 5" xfId="34008"/>
    <cellStyle name="壞_N90 PO Issued Jabil SIN for Apple Owned Equipment_0319 6" xfId="34009"/>
    <cellStyle name="壞_N90 PO Issued Jabil SIN for Apple Owned Equipment_0319 7" xfId="34010"/>
    <cellStyle name="壞_N90 PO Issued Jabil SIN for Apple Owned Equipment_0319 8" xfId="34011"/>
    <cellStyle name="壞_N90 PO Issued Jabil SIN for Apple Owned Equipment_0319 9" xfId="34012"/>
    <cellStyle name="壞_N90 PO Issued Jabil SIN for Apple Owned Equipment_0727(internal_1215)" xfId="34013"/>
    <cellStyle name="壞_N90 PO Issued Jabil SIN for Apple Owned Equipment_0727(internal_1215) 2" xfId="34014"/>
    <cellStyle name="壞_N90 PO Issued Jabil SIN for Apple Owned Equipment_0727(internal_1215) 3" xfId="34015"/>
    <cellStyle name="壞_N90 PO Issued Jabil SIN for Apple Owned Equipment_0727(internal_1215) 4" xfId="34016"/>
    <cellStyle name="壞_N90 PO Issued Jabil SIN for Apple Owned Equipment_0727(internal_1215) 5" xfId="34017"/>
    <cellStyle name="壞_N90 PO Issued Jabil SIN for Apple Owned Equipment_0727(internal_1215) 6" xfId="34018"/>
    <cellStyle name="壞_N90 PO Issued Jabil SIN for Apple Owned Equipment_0727(internal_1215) 7" xfId="34019"/>
    <cellStyle name="壞_N90 PO Issued Jabil SIN for Apple Owned Equipment_0727(internal_1215) 8" xfId="34020"/>
    <cellStyle name="壞_N90 PO Issued Jabil SIN for Apple Owned Equipment_0727(internal_1215) 9" xfId="34021"/>
    <cellStyle name="壞_N90 pre cost-V02" xfId="34022"/>
    <cellStyle name="壞_N90 pre cost-V02 10" xfId="34023"/>
    <cellStyle name="壞_N90 pre cost-V02 10 2" xfId="34024"/>
    <cellStyle name="壞_N90 pre cost-V02 11" xfId="34025"/>
    <cellStyle name="壞_N90 pre cost-V02 11 2" xfId="34026"/>
    <cellStyle name="壞_N90 pre cost-V02 12" xfId="34027"/>
    <cellStyle name="壞_N90 pre cost-V02 12 2" xfId="34028"/>
    <cellStyle name="壞_N90 pre cost-V02 13" xfId="34029"/>
    <cellStyle name="壞_N90 pre cost-V02 14" xfId="34030"/>
    <cellStyle name="壞_N90 pre cost-V02 15" xfId="34031"/>
    <cellStyle name="壞_N90 pre cost-V02 2" xfId="34032"/>
    <cellStyle name="壞_N90 pre cost-V02 2 2" xfId="34033"/>
    <cellStyle name="壞_N90 pre cost-V02 3" xfId="34034"/>
    <cellStyle name="壞_N90 pre cost-V02 4" xfId="34035"/>
    <cellStyle name="壞_N90 pre cost-V02 5" xfId="34036"/>
    <cellStyle name="壞_N90 pre cost-V02 6" xfId="34037"/>
    <cellStyle name="壞_N90 pre cost-V02 7" xfId="34038"/>
    <cellStyle name="壞_N90 pre cost-V02 8" xfId="34039"/>
    <cellStyle name="壞_N90 pre cost-V02 9" xfId="34040"/>
    <cellStyle name="壞_N90 pre cost-V02 9 2" xfId="34041"/>
    <cellStyle name="壞_N90 pre cost-V02_A60 HSG FLOW CHART--2011081901_m" xfId="34042"/>
    <cellStyle name="壞_N90 pre cost-V02_B1 B3雷焊更新計划5 19" xfId="34043"/>
    <cellStyle name="壞_N90 pre cost-V02_B1 B3雷焊更新計划5 19 2" xfId="34044"/>
    <cellStyle name="壞_N90 pre cost-V02_B1 B3雷焊更新計划5 19 3" xfId="34045"/>
    <cellStyle name="壞_N90 pre cost-V02_B1 B3雷焊更新計划5 19 4" xfId="34046"/>
    <cellStyle name="壞_N90 pre cost-V02_B1 B3雷焊更新計划5 19 5" xfId="34047"/>
    <cellStyle name="壞_N90 pre cost-V02_B1 B3雷焊更新計划5 19 6" xfId="34048"/>
    <cellStyle name="壞_N90 pre cost-V02_B1 B3雷焊更新計划5 19 7" xfId="34049"/>
    <cellStyle name="壞_N90 pre cost-V02_B1 B3雷焊更新計划5 19 8" xfId="34050"/>
    <cellStyle name="壞_N90 pre cost-V02_B1 B3雷焊更新計划5 19 9" xfId="34051"/>
    <cellStyle name="壞_N90 pre cost-V02_B2 Line mgr Training Roadmap" xfId="34052"/>
    <cellStyle name="壞_N90 pre cost-V02_B2 Line mgr Training Roadmap (2)" xfId="34053"/>
    <cellStyle name="壞_N90 pre cost-V02_B2 Line mgr Training Roadmap (2) 2" xfId="34054"/>
    <cellStyle name="壞_N90 pre cost-V02_B2 Line mgr Training Roadmap (2) 3" xfId="34055"/>
    <cellStyle name="壞_N90 pre cost-V02_B2 Line mgr Training Roadmap (2) 4" xfId="34056"/>
    <cellStyle name="壞_N90 pre cost-V02_B2 Line mgr Training Roadmap (2) 5" xfId="34057"/>
    <cellStyle name="壞_N90 pre cost-V02_B2 Line mgr Training Roadmap (2) 6" xfId="34058"/>
    <cellStyle name="壞_N90 pre cost-V02_B2 Line mgr Training Roadmap (2) 7" xfId="34059"/>
    <cellStyle name="壞_N90 pre cost-V02_B2 Line mgr Training Roadmap (2) 8" xfId="34060"/>
    <cellStyle name="壞_N90 pre cost-V02_B2 Line mgr Training Roadmap (2) 9" xfId="34061"/>
    <cellStyle name="壞_N90 pre cost-V02_B2 Line mgr Training Roadmap 2" xfId="34062"/>
    <cellStyle name="壞_N90 pre cost-V02_B2 Line mgr Training Roadmap 3" xfId="34063"/>
    <cellStyle name="壞_N90 pre cost-V02_B2 Line mgr Training Roadmap 4" xfId="34064"/>
    <cellStyle name="壞_N90 pre cost-V02_B2 Line mgr Training Roadmap 5" xfId="34065"/>
    <cellStyle name="壞_N90 pre cost-V02_B2 Line mgr Training Roadmap 6" xfId="34066"/>
    <cellStyle name="壞_N90 pre cost-V02_B2 Line mgr Training Roadmap 7" xfId="34067"/>
    <cellStyle name="壞_N90 pre cost-V02_B2 Line mgr Training Roadmap 8" xfId="34068"/>
    <cellStyle name="壞_N90 pre cost-V02_B2 Line mgr Training Roadmap 9" xfId="34069"/>
    <cellStyle name="壞_N90 pre cost-V02_B4 LW開發明細" xfId="34070"/>
    <cellStyle name="壞_N90 pre cost-V02_B4 LW開發明細 2" xfId="34071"/>
    <cellStyle name="壞_N90 pre cost-V02_B4 LW開發明細 3" xfId="34072"/>
    <cellStyle name="壞_N90 pre cost-V02_B4 LW開發明細 4" xfId="34073"/>
    <cellStyle name="壞_N90 pre cost-V02_B4 LW開發明細 5" xfId="34074"/>
    <cellStyle name="壞_N90 pre cost-V02_B4 LW開發明細 6" xfId="34075"/>
    <cellStyle name="壞_N90 pre cost-V02_B4 LW開發明細 7" xfId="34076"/>
    <cellStyle name="壞_N90 pre cost-V02_B4 LW開發明細 8" xfId="34077"/>
    <cellStyle name="壞_N90 pre cost-V02_B4 LW開發明細 9" xfId="34078"/>
    <cellStyle name="壞_N90 pre cost-V02_B4 二次加工開發明細" xfId="34088"/>
    <cellStyle name="壞_N90 pre cost-V02_B4 二次加工開發明細 2" xfId="34089"/>
    <cellStyle name="壞_N90 pre cost-V02_B4 二次加工開發明細 3" xfId="34090"/>
    <cellStyle name="壞_N90 pre cost-V02_B4 二次加工開發明細 4" xfId="34091"/>
    <cellStyle name="壞_N90 pre cost-V02_B4 二次加工開發明細 5" xfId="34092"/>
    <cellStyle name="壞_N90 pre cost-V02_B4 二次加工開發明細 6" xfId="34093"/>
    <cellStyle name="壞_N90 pre cost-V02_B4 二次加工開發明細 7" xfId="34094"/>
    <cellStyle name="壞_N90 pre cost-V02_B4 二次加工開發明細 8" xfId="34095"/>
    <cellStyle name="壞_N90 pre cost-V02_B4 二次加工開發明細 9" xfId="34096"/>
    <cellStyle name="壞_N90 pre cost-V02_B4 測試一組開發計划" xfId="34079"/>
    <cellStyle name="壞_N90 pre cost-V02_B4 測試一組開發計划 2" xfId="34080"/>
    <cellStyle name="壞_N90 pre cost-V02_B4 測試一組開發計划 3" xfId="34081"/>
    <cellStyle name="壞_N90 pre cost-V02_B4 測試一組開發計划 4" xfId="34082"/>
    <cellStyle name="壞_N90 pre cost-V02_B4 測試一組開發計划 5" xfId="34083"/>
    <cellStyle name="壞_N90 pre cost-V02_B4 測試一組開發計划 6" xfId="34084"/>
    <cellStyle name="壞_N90 pre cost-V02_B4 測試一組開發計划 7" xfId="34085"/>
    <cellStyle name="壞_N90 pre cost-V02_B4 測試一組開發計划 8" xfId="34086"/>
    <cellStyle name="壞_N90 pre cost-V02_B4 測試一組開發計划 9" xfId="34087"/>
    <cellStyle name="壞_N90 pre cost-V02_CNC增加至13台的相關評估-2011 1 4" xfId="34097"/>
    <cellStyle name="壞_N90 pre cost-V02_CNC增加至13台的相關評估-2011 1 4 2" xfId="34098"/>
    <cellStyle name="壞_N90 pre cost-V02_CNC增加至13台的相關評估-2011 1 4 3" xfId="34099"/>
    <cellStyle name="壞_N90 pre cost-V02_CNC增加至13台的相關評估-2011 1 4 4" xfId="34100"/>
    <cellStyle name="壞_N90 pre cost-V02_CNC增加至13台的相關評估-2011 1 4 5" xfId="34101"/>
    <cellStyle name="壞_N90 pre cost-V02_CNC增加至13台的相關評估-2011 1 4 6" xfId="34102"/>
    <cellStyle name="壞_N90 pre cost-V02_CNC增加至13台的相關評估-2011 1 4 7" xfId="34103"/>
    <cellStyle name="壞_N90 pre cost-V02_CNC增加至13台的相關評估-2011 1 4 8" xfId="34104"/>
    <cellStyle name="壞_N90 pre cost-V02_CNC增加至13台的相關評估-2011 1 4 9" xfId="34105"/>
    <cellStyle name="壞_N90 pre cost-V02_CNC增加至13台的相關評估-2011 1 4_A60 Flowchart DVT版本0331" xfId="34106"/>
    <cellStyle name="壞_N90 pre cost-V02_CNC增加至13台的相關評估-2011 1 4_A60 Flowchart ForC6-0406" xfId="34107"/>
    <cellStyle name="壞_N90 pre cost-V02_CNC增加至13台的相關評估-2011 1 4_A60-DVT刀具筒夾刀把(預估清單）-0331-A (1)" xfId="34108"/>
    <cellStyle name="壞_N90 pre cost-V02_CNC增加至13台的相關評估-2011 1 4_A60-DVT刀具筒夾刀把(預估清單）-0331-A (1)_刀桿及輔助設備清單" xfId="34109"/>
    <cellStyle name="壞_N90 pre cost-V02_CNC增加至13台的相關評估-2011 1 4_A60-EVT1更新計劃_12011601" xfId="34110"/>
    <cellStyle name="壞_N90 pre cost-V02_CNC增加至13台的相關評估-2011 1 4_A60-EVT1更新計劃_12011601 (2)" xfId="34111"/>
    <cellStyle name="壞_N90 pre cost-V02_CNC增加至13台的相關評估-2011 1 4_小零件1" xfId="34112"/>
    <cellStyle name="壞_N90 pre cost-V02_CNC增加至13台的相關評估-2011 1 4_小零件1 2" xfId="34113"/>
    <cellStyle name="壞_N90 pre cost-V02_CNC增加至13台的相關評估-2011 1 4_小零件1 3" xfId="34114"/>
    <cellStyle name="壞_N90 pre cost-V02_CNC增加至13台的相關評估-2011 1 4_小零件1 4" xfId="34115"/>
    <cellStyle name="壞_N90 pre cost-V02_CNC增加至13台的相關評估-2011 1 4_小零件1 5" xfId="34116"/>
    <cellStyle name="壞_N90 pre cost-V02_CNC增加至13台的相關評估-2011 1 4_小零件1 6" xfId="34117"/>
    <cellStyle name="壞_N90 pre cost-V02_CNC增加至13台的相關評估-2011 1 4_小零件1 7" xfId="34118"/>
    <cellStyle name="壞_N90 pre cost-V02_CNC增加至13台的相關評估-2011 1 4_小零件1 8" xfId="34119"/>
    <cellStyle name="壞_N90 pre cost-V02_CNC增加至13台的相關評估-2011 1 4_小零件1 9" xfId="34120"/>
    <cellStyle name="壞_N90 pre cost-V02_Machine requisition for N94 output-0416" xfId="34121"/>
    <cellStyle name="壞_N90 pre cost-V02_Machine requisition for N94 output-0416 2" xfId="34122"/>
    <cellStyle name="壞_N90 pre cost-V02_Machine requisition for N94 output-0416 3" xfId="34123"/>
    <cellStyle name="壞_N90 pre cost-V02_Machine requisition for N94 output-0416 4" xfId="34124"/>
    <cellStyle name="壞_N90 pre cost-V02_Machine requisition for N94 output-0416 5" xfId="34125"/>
    <cellStyle name="壞_N90 pre cost-V02_Machine requisition for N94 output-0416 6" xfId="34126"/>
    <cellStyle name="壞_N90 pre cost-V02_Machine requisition for N94 output-0416 7" xfId="34127"/>
    <cellStyle name="壞_N90 pre cost-V02_Machine requisition for N94 output-0416 8" xfId="34128"/>
    <cellStyle name="壞_N90 pre cost-V02_Machine requisition for N94 output-0416 9" xfId="34129"/>
    <cellStyle name="壞_N90 pre cost-V02_N94 Band Investment(25k15k)_20110521(v1 0)" xfId="34130"/>
    <cellStyle name="壞_N90 pre cost-V02_N94 Band Investment(25k15k)_20110521(v1 0) 2" xfId="34131"/>
    <cellStyle name="壞_N90 pre cost-V02_N94 Band Investment(50k)_20110420" xfId="34132"/>
    <cellStyle name="壞_N90 pre cost-V02_N94 Band Investment(50k)_20110420 2" xfId="34133"/>
    <cellStyle name="壞_N90 pre cost-V02_N94 Band Investment(50k)_20110420 3" xfId="34134"/>
    <cellStyle name="壞_N90 pre cost-V02_N94 Band Investment(50k)_20110420 4" xfId="34135"/>
    <cellStyle name="壞_N90 pre cost-V02_N94 Band Investment(50k)_20110420 5" xfId="34136"/>
    <cellStyle name="壞_N90 pre cost-V02_N94 Band Investment(50k)_20110420 6" xfId="34137"/>
    <cellStyle name="壞_N90 pre cost-V02_N94 Band Investment(50k)_20110420 7" xfId="34138"/>
    <cellStyle name="壞_N90 pre cost-V02_N94 Band Investment(50k)_20110420 8" xfId="34139"/>
    <cellStyle name="壞_N90 pre cost-V02_N94 Band Investment(50k)_20110420 9" xfId="34140"/>
    <cellStyle name="壞_N90 pre cost-V02_N94 EVT2 Fixture plan_20110507_V1  (5)" xfId="34141"/>
    <cellStyle name="壞_N90 pre cost-V02_N94 EVT2 Fixture plan_20110507_V1  (5) 2" xfId="34142"/>
    <cellStyle name="壞_N90 pre cost-V02_N94 EVT2 Fixture plan_20110507_V1  (5) 3" xfId="34143"/>
    <cellStyle name="壞_N90 pre cost-V02_N94 EVT2 Fixture plan_20110507_V1  (5) 4" xfId="34144"/>
    <cellStyle name="壞_N90 pre cost-V02_N94 EVT2 Fixture plan_20110507_V1  (5) 5" xfId="34145"/>
    <cellStyle name="壞_N90 pre cost-V02_N94 EVT2 Fixture plan_20110507_V1  (5) 6" xfId="34146"/>
    <cellStyle name="壞_N90 pre cost-V02_N94 EVT2 Fixture plan_20110507_V1  (5) 7" xfId="34147"/>
    <cellStyle name="壞_N90 pre cost-V02_N94 EVT2 Fixture plan_20110507_V1  (5) 8" xfId="34148"/>
    <cellStyle name="壞_N90 pre cost-V02_N94 EVT2 Fixture plan_20110507_V1  (5) 9" xfId="34149"/>
    <cellStyle name="壞_N90 pre cost-V02_N94 EVT2 Fixture plan_20110507_V1  (5)_A60 Flowchart DVT版本0331" xfId="34150"/>
    <cellStyle name="壞_N90 pre cost-V02_N94 EVT2 Fixture plan_20110507_V1  (5)_A60 Flowchart ForC6-0406" xfId="34151"/>
    <cellStyle name="壞_N90 pre cost-V02_N94 EVT2 Fixture plan_20110507_V1  (5)_A60-DVT刀具筒夾刀把(預估清單）-0331-A (1)" xfId="34152"/>
    <cellStyle name="壞_N90 pre cost-V02_N94 EVT2 Fixture plan_20110507_V1  (5)_A60-DVT刀具筒夾刀把(預估清單）-0331-A (1)_刀桿及輔助設備清單" xfId="34153"/>
    <cellStyle name="壞_N90 pre cost-V02_N94 EVT2 Fixture plan_20110507_V1  (5)_A60-EVT1更新計劃_12011601" xfId="34154"/>
    <cellStyle name="壞_N90 pre cost-V02_N94 EVT2 Fixture plan_20110507_V1  (5)_A60-EVT1更新計劃_12011601 (2)" xfId="34155"/>
    <cellStyle name="壞_N90 pre cost-V02_N94 Fixture plan_20110524_5K需採購數量1" xfId="34156"/>
    <cellStyle name="壞_N90 pre cost-V02_N94 Fixture plan_20110524_5K需採購數量1 2" xfId="34157"/>
    <cellStyle name="壞_N90 pre cost-V02_N94 Fixture plan_20110524_5K需採購數量1 3" xfId="34158"/>
    <cellStyle name="壞_N90 pre cost-V02_N94 Fixture plan_20110524_5K需採購數量1 4" xfId="34159"/>
    <cellStyle name="壞_N90 pre cost-V02_N94 Fixture plan_20110524_5K需採購數量1 5" xfId="34160"/>
    <cellStyle name="壞_N90 pre cost-V02_N94 Fixture plan_20110524_5K需採購數量1 6" xfId="34161"/>
    <cellStyle name="壞_N90 pre cost-V02_N94 Fixture plan_20110524_5K需採購數量1 7" xfId="34162"/>
    <cellStyle name="壞_N90 pre cost-V02_N94 Fixture plan_20110524_5K需採購數量1 8" xfId="34163"/>
    <cellStyle name="壞_N90 pre cost-V02_N94 Fixture plan_20110524_5K需採購數量1 9" xfId="34164"/>
    <cellStyle name="壞_N90 pre cost-V02_N94-CNC-MAG-0527" xfId="34165"/>
    <cellStyle name="壞_N90 pre cost-V02_N94-CNC-MAG-0527 2" xfId="34166"/>
    <cellStyle name="壞_N90 pre cost-V02_N94-CNC-MAG-0527 3" xfId="34167"/>
    <cellStyle name="壞_N90 pre cost-V02_N94-CNC-MAG-0527 4" xfId="34168"/>
    <cellStyle name="壞_N90 pre cost-V02_N94-CNC-MAG-0527 5" xfId="34169"/>
    <cellStyle name="壞_N90 pre cost-V02_N94-CNC-MAG-0527 6" xfId="34170"/>
    <cellStyle name="壞_N90 pre cost-V02_N94-CNC-MAG-0527 7" xfId="34171"/>
    <cellStyle name="壞_N90 pre cost-V02_N94-CNC-MAG-0527 8" xfId="34172"/>
    <cellStyle name="壞_N90 pre cost-V02_N94-CNC-MAG-0527 9" xfId="34173"/>
    <cellStyle name="壞_N90 pre cost-V02_N94全制程標准工時表-20110509 " xfId="34174"/>
    <cellStyle name="壞_N90 pre cost-V02_N94全制程標准工時表-20110509  2" xfId="34175"/>
    <cellStyle name="壞_N90 pre cost-V02_N94全制程標准工時表-20110509  3" xfId="34176"/>
    <cellStyle name="壞_N90 pre cost-V02_N94全制程標准工時表-20110509  4" xfId="34177"/>
    <cellStyle name="壞_N90 pre cost-V02_N94全制程標准工時表-20110509  5" xfId="34178"/>
    <cellStyle name="壞_N90 pre cost-V02_N94全制程標准工時表-20110509  6" xfId="34179"/>
    <cellStyle name="壞_N90 pre cost-V02_N94全制程標准工時表-20110509  7" xfId="34180"/>
    <cellStyle name="壞_N90 pre cost-V02_N94全制程標准工時表-20110509  8" xfId="34181"/>
    <cellStyle name="壞_N90 pre cost-V02_N94全制程標准工時表-20110509  9" xfId="34182"/>
    <cellStyle name="壞_N90 pre cost-V02_N94全制程標准工時表-20110509 _A60 Flowchart DVT版本0331" xfId="34183"/>
    <cellStyle name="壞_N90 pre cost-V02_N94全制程標准工時表-20110509 _A60 Flowchart ForC6-0406" xfId="34184"/>
    <cellStyle name="壞_N90 pre cost-V02_N94全制程標准工時表-20110509 _A60-DVT刀具筒夾刀把(預估清單）-0331-A (1)" xfId="34185"/>
    <cellStyle name="壞_N90 pre cost-V02_N94全制程標准工時表-20110509 _A60-DVT刀具筒夾刀把(預估清單）-0331-A (1)_刀桿及輔助設備清單" xfId="34186"/>
    <cellStyle name="壞_N90 pre cost-V02_N94全制程標准工時表-20110509 _A60-EVT1更新計劃_12011601" xfId="34187"/>
    <cellStyle name="壞_N90 pre cost-V02_N94全制程標准工時表-20110509 _A60-EVT1更新計劃_12011601 (2)" xfId="34188"/>
    <cellStyle name="壞_N90 pre cost-V02_刀把 N94 Fixture plan_20110725V1 " xfId="34189"/>
    <cellStyle name="壞_N90 pre cost-V02_刀把 N94 Fixture plan_20110725V1  2" xfId="34190"/>
    <cellStyle name="壞_N90 pre cost-V02_刀把 N94 Fixture plan_20110725V1  3" xfId="34191"/>
    <cellStyle name="壞_N90 pre cost-V02_刀把 N94 Fixture plan_20110725V1  4" xfId="34192"/>
    <cellStyle name="壞_N90 pre cost-V02_刀把 N94 Fixture plan_20110725V1  5" xfId="34193"/>
    <cellStyle name="壞_N90 pre cost-V02_刀把 N94 Fixture plan_20110725V1  6" xfId="34194"/>
    <cellStyle name="壞_N90 pre cost-V02_刀把 N94 Fixture plan_20110725V1  7" xfId="34195"/>
    <cellStyle name="壞_N90 pre cost-V02_刀把 N94 Fixture plan_20110725V1  8" xfId="34196"/>
    <cellStyle name="壞_N90 pre cost-V02_刀把 N94 Fixture plan_20110725V1  9" xfId="34197"/>
    <cellStyle name="壞_N90 pre cost-V02_刀把 N94 Fixture plan_20110725V1 _A60 Flowchart DVT版本0331" xfId="34198"/>
    <cellStyle name="壞_N90 pre cost-V02_刀把 N94 Fixture plan_20110725V1 _A60 Flowchart ForC6-0406" xfId="34199"/>
    <cellStyle name="壞_N90 pre cost-V02_刀把 N94 Fixture plan_20110725V1 _A60-DVT刀具筒夾刀把(預估清單）-0331-A (1)" xfId="34200"/>
    <cellStyle name="壞_N90 pre cost-V02_刀把 N94 Fixture plan_20110725V1 _A60-DVT刀具筒夾刀把(預估清單）-0331-A (1)_刀桿及輔助設備清單" xfId="34201"/>
    <cellStyle name="壞_N90 pre cost-V02_刀把 N94 Fixture plan_20110725V1 _A60-EVT1更新計劃_12011601" xfId="34202"/>
    <cellStyle name="壞_N90 pre cost-V02_刀把 N94 Fixture plan_20110725V1 _A60-EVT1更新計劃_12011601 (2)" xfId="34203"/>
    <cellStyle name="壞_N90 pre cost-V02_治具 N94 Fixture plan 20110803" xfId="34204"/>
    <cellStyle name="壞_N90 pre cost-V02_治具 N94 Fixture plan 20110803 2" xfId="34205"/>
    <cellStyle name="壞_N90 pre cost-V02_治具 N94 Fixture plan 20110803 3" xfId="34206"/>
    <cellStyle name="壞_N90 pre cost-V02_治具 N94 Fixture plan 20110803 4" xfId="34207"/>
    <cellStyle name="壞_N90 pre cost-V02_治具 N94 Fixture plan 20110803 5" xfId="34208"/>
    <cellStyle name="壞_N90 pre cost-V02_治具 N94 Fixture plan 20110803 6" xfId="34209"/>
    <cellStyle name="壞_N90 pre cost-V02_治具 N94 Fixture plan 20110803 7" xfId="34210"/>
    <cellStyle name="壞_N90 pre cost-V02_治具 N94 Fixture plan 20110803 8" xfId="34211"/>
    <cellStyle name="壞_N90 pre cost-V02_治具 N94 Fixture plan 20110803 9" xfId="34212"/>
    <cellStyle name="壞_N90 pre cost-V02_治具 N94 Fixture plan 20110803_A60 Flowchart DVT版本0331" xfId="34213"/>
    <cellStyle name="壞_N90 pre cost-V02_治具 N94 Fixture plan 20110803_A60 Flowchart ForC6-0406" xfId="34214"/>
    <cellStyle name="壞_N90 pre cost-V02_治具 N94 Fixture plan 20110803_A60-DVT刀具筒夾刀把(預估清單）-0331-A (1)" xfId="34215"/>
    <cellStyle name="壞_N90 pre cost-V02_治具 N94 Fixture plan 20110803_A60-DVT刀具筒夾刀把(預估清單）-0331-A (1)_刀桿及輔助設備清單" xfId="34216"/>
    <cellStyle name="壞_N90 pre cost-V02_治具 N94 Fixture plan 20110803_A60-EVT1更新計劃_12011601" xfId="34217"/>
    <cellStyle name="壞_N90 pre cost-V02_治具 N94 Fixture plan 20110803_A60-EVT1更新計劃_12011601 (2)" xfId="34218"/>
    <cellStyle name="壞_N90-PL-0915 (EAP 0.22)" xfId="34219"/>
    <cellStyle name="壞_N90-PL-0915 (EAP 0.22) 2" xfId="34220"/>
    <cellStyle name="壞_N90-PL-0915 (EAP 0.22) 3" xfId="34221"/>
    <cellStyle name="壞_N90-PL-0915 (EAP 0.22) 4" xfId="34222"/>
    <cellStyle name="壞_N90-PL-0915 (EAP 0.22) 5" xfId="34223"/>
    <cellStyle name="壞_N90-PL-0915 (EAP 0.22) 6" xfId="34224"/>
    <cellStyle name="壞_N90-PL-0915 (EAP 0.22) 7" xfId="34225"/>
    <cellStyle name="壞_N90-PL-0915 (EAP 0.22) 8" xfId="34226"/>
    <cellStyle name="壞_N90-PL-0915 (EAP 0.22) 9" xfId="34227"/>
    <cellStyle name="壞_N90-PL-0915 (EAP 0.22)_B2 Capex_0322_5" xfId="34228"/>
    <cellStyle name="壞_N90-PL-0915 (EAP 0.22)_B2 Capex_0322_5 2" xfId="34229"/>
    <cellStyle name="壞_N90-PL-0915 (EAP 0.22)_B2 Capex_0322_5 3" xfId="34230"/>
    <cellStyle name="壞_N90-PL-0915 (EAP 0.22)_B2 Capex_0322_5 4" xfId="34231"/>
    <cellStyle name="壞_N90-PL-0915 (EAP 0.22)_B2 Capex_0322_5 5" xfId="34232"/>
    <cellStyle name="壞_N90-PL-0915 (EAP 0.22)_B2 Capex_0322_5 6" xfId="34233"/>
    <cellStyle name="壞_N90-PL-0915 (EAP 0.22)_B2 Capex_0322_5 7" xfId="34234"/>
    <cellStyle name="壞_N90-PL-0915 (EAP 0.22)_B2 Capex_0322_5 8" xfId="34235"/>
    <cellStyle name="壞_N90-PL-0915 (EAP 0.22)_B2 Capex_0322_5 9" xfId="34236"/>
    <cellStyle name="壞_N90-PL-0915 (EAP 0.22)_Machine requisition for N94 output-0416" xfId="34237"/>
    <cellStyle name="壞_N90-PL-0915 (EAP 0.22)_Machine requisition for N94 output-0416 2" xfId="34238"/>
    <cellStyle name="壞_N90-PL-0915 (EAP 0.22)_Machine requisition for N94 output-0416 3" xfId="34239"/>
    <cellStyle name="壞_N90-PL-0915 (EAP 0.22)_Machine requisition for N94 output-0416 4" xfId="34240"/>
    <cellStyle name="壞_N90-PL-0915 (EAP 0.22)_Machine requisition for N94 output-0416 5" xfId="34241"/>
    <cellStyle name="壞_N90-PL-0915 (EAP 0.22)_Machine requisition for N94 output-0416 6" xfId="34242"/>
    <cellStyle name="壞_N90-PL-0915 (EAP 0.22)_Machine requisition for N94 output-0416 7" xfId="34243"/>
    <cellStyle name="壞_N90-PL-0915 (EAP 0.22)_Machine requisition for N94 output-0416 8" xfId="34244"/>
    <cellStyle name="壞_N90-PL-0915 (EAP 0.22)_Machine requisition for N94 output-0416 9" xfId="34245"/>
    <cellStyle name="壞_N90-PL-0915 (EAP 0.22)_N90 PO Issued Jabil SIN for Apple Owned Equipment_0304 with Bonnie edit" xfId="34246"/>
    <cellStyle name="壞_N90-PL-0915 (EAP 0.22)_N90 PO Issued Jabil SIN for Apple Owned Equipment_0304 with Bonnie edit 2" xfId="34247"/>
    <cellStyle name="壞_N90-PL-0915 (EAP 0.22)_N90 PO Issued Jabil SIN for Apple Owned Equipment_0304 with Bonnie edit 3" xfId="34248"/>
    <cellStyle name="壞_N90-PL-0915 (EAP 0.22)_N90 PO Issued Jabil SIN for Apple Owned Equipment_0304 with Bonnie edit 4" xfId="34249"/>
    <cellStyle name="壞_N90-PL-0915 (EAP 0.22)_N90 PO Issued Jabil SIN for Apple Owned Equipment_0304 with Bonnie edit 5" xfId="34250"/>
    <cellStyle name="壞_N90-PL-0915 (EAP 0.22)_N90 PO Issued Jabil SIN for Apple Owned Equipment_0304 with Bonnie edit 6" xfId="34251"/>
    <cellStyle name="壞_N90-PL-0915 (EAP 0.22)_N90 PO Issued Jabil SIN for Apple Owned Equipment_0304 with Bonnie edit 7" xfId="34252"/>
    <cellStyle name="壞_N90-PL-0915 (EAP 0.22)_N90 PO Issued Jabil SIN for Apple Owned Equipment_0304 with Bonnie edit 8" xfId="34253"/>
    <cellStyle name="壞_N90-PL-0915 (EAP 0.22)_N90 PO Issued Jabil SIN for Apple Owned Equipment_0304 with Bonnie edit 9" xfId="34254"/>
    <cellStyle name="壞_N90-PL-0915 (EAP 0.22)_N90 PO Issued Jabil SIN for Apple Owned Equipment_0312 (6)" xfId="34255"/>
    <cellStyle name="壞_N90-PL-0915 (EAP 0.22)_N90 PO Issued Jabil SIN for Apple Owned Equipment_0312 (6) 2" xfId="34256"/>
    <cellStyle name="壞_N90-PL-0915 (EAP 0.22)_N90 PO Issued Jabil SIN for Apple Owned Equipment_0312 (6) 3" xfId="34257"/>
    <cellStyle name="壞_N90-PL-0915 (EAP 0.22)_N90 PO Issued Jabil SIN for Apple Owned Equipment_0312 (6) 4" xfId="34258"/>
    <cellStyle name="壞_N90-PL-0915 (EAP 0.22)_N90 PO Issued Jabil SIN for Apple Owned Equipment_0312 (6) 5" xfId="34259"/>
    <cellStyle name="壞_N90-PL-0915 (EAP 0.22)_N90 PO Issued Jabil SIN for Apple Owned Equipment_0312 (6) 6" xfId="34260"/>
    <cellStyle name="壞_N90-PL-0915 (EAP 0.22)_N90 PO Issued Jabil SIN for Apple Owned Equipment_0312 (6) 7" xfId="34261"/>
    <cellStyle name="壞_N90-PL-0915 (EAP 0.22)_N90 PO Issued Jabil SIN for Apple Owned Equipment_0312 (6) 8" xfId="34262"/>
    <cellStyle name="壞_N90-PL-0915 (EAP 0.22)_N90 PO Issued Jabil SIN for Apple Owned Equipment_0312 (6) 9" xfId="34263"/>
    <cellStyle name="壞_N90-PL-0915 (EAP 0.22)_N90 PO Issued Jabil SIN for Apple Owned Equipment_0315_1" xfId="34264"/>
    <cellStyle name="壞_N90-PL-0915 (EAP 0.22)_N90 PO Issued Jabil SIN for Apple Owned Equipment_0315_1 2" xfId="34265"/>
    <cellStyle name="壞_N90-PL-0915 (EAP 0.22)_N90 PO Issued Jabil SIN for Apple Owned Equipment_0315_1 3" xfId="34266"/>
    <cellStyle name="壞_N90-PL-0915 (EAP 0.22)_N90 PO Issued Jabil SIN for Apple Owned Equipment_0315_1 4" xfId="34267"/>
    <cellStyle name="壞_N90-PL-0915 (EAP 0.22)_N90 PO Issued Jabil SIN for Apple Owned Equipment_0315_1 5" xfId="34268"/>
    <cellStyle name="壞_N90-PL-0915 (EAP 0.22)_N90 PO Issued Jabil SIN for Apple Owned Equipment_0315_1 6" xfId="34269"/>
    <cellStyle name="壞_N90-PL-0915 (EAP 0.22)_N90 PO Issued Jabil SIN for Apple Owned Equipment_0315_1 7" xfId="34270"/>
    <cellStyle name="壞_N90-PL-0915 (EAP 0.22)_N90 PO Issued Jabil SIN for Apple Owned Equipment_0315_1 8" xfId="34271"/>
    <cellStyle name="壞_N90-PL-0915 (EAP 0.22)_N90 PO Issued Jabil SIN for Apple Owned Equipment_0315_1 9" xfId="34272"/>
    <cellStyle name="壞_N90-PL-0915 (EAP 0.22)_N90 PO Issued Jabil SIN for Apple Owned Equipment_0319" xfId="34273"/>
    <cellStyle name="壞_N90-PL-0915 (EAP 0.22)_N90 PO Issued Jabil SIN for Apple Owned Equipment_0319 2" xfId="34274"/>
    <cellStyle name="壞_N90-PL-0915 (EAP 0.22)_N90 PO Issued Jabil SIN for Apple Owned Equipment_0319 3" xfId="34275"/>
    <cellStyle name="壞_N90-PL-0915 (EAP 0.22)_N90 PO Issued Jabil SIN for Apple Owned Equipment_0319 4" xfId="34276"/>
    <cellStyle name="壞_N90-PL-0915 (EAP 0.22)_N90 PO Issued Jabil SIN for Apple Owned Equipment_0319 5" xfId="34277"/>
    <cellStyle name="壞_N90-PL-0915 (EAP 0.22)_N90 PO Issued Jabil SIN for Apple Owned Equipment_0319 6" xfId="34278"/>
    <cellStyle name="壞_N90-PL-0915 (EAP 0.22)_N90 PO Issued Jabil SIN for Apple Owned Equipment_0319 7" xfId="34279"/>
    <cellStyle name="壞_N90-PL-0915 (EAP 0.22)_N90 PO Issued Jabil SIN for Apple Owned Equipment_0319 8" xfId="34280"/>
    <cellStyle name="壞_N90-PL-0915 (EAP 0.22)_N90 PO Issued Jabil SIN for Apple Owned Equipment_0319 9" xfId="34281"/>
    <cellStyle name="壞_N90-PL-0915 (EAP 0.22)_N94 Band Investment(50k)_20110420" xfId="34282"/>
    <cellStyle name="壞_N90-PL-0915 (EAP 0.22)_N94 Band Investment(50k)_20110420 2" xfId="34283"/>
    <cellStyle name="壞_N90-PL-0915 (EAP 0.22)_N94 Band Investment(50k)_20110420 3" xfId="34284"/>
    <cellStyle name="壞_N90-PL-0915 (EAP 0.22)_N94 Band Investment(50k)_20110420 4" xfId="34285"/>
    <cellStyle name="壞_N90-PL-0915 (EAP 0.22)_N94 Band Investment(50k)_20110420 5" xfId="34286"/>
    <cellStyle name="壞_N90-PL-0915 (EAP 0.22)_N94 Band Investment(50k)_20110420 6" xfId="34287"/>
    <cellStyle name="壞_N90-PL-0915 (EAP 0.22)_N94 Band Investment(50k)_20110420 7" xfId="34288"/>
    <cellStyle name="壞_N90-PL-0915 (EAP 0.22)_N94 Band Investment(50k)_20110420 8" xfId="34289"/>
    <cellStyle name="壞_N90-PL-0915 (EAP 0.22)_N94 Band Investment(50k)_20110420 9" xfId="34290"/>
    <cellStyle name="壞_N90-PL-0915 (EAP 0.22)_Purchase Updates 1130" xfId="34291"/>
    <cellStyle name="壞_N90-PL-0915 (EAP 0.22)_Purchase Updates 1130 2" xfId="34292"/>
    <cellStyle name="壞_N90-PL-0915 (EAP 0.22)_Purchase Updates 1130 3" xfId="34293"/>
    <cellStyle name="壞_N90-PL-0915 (EAP 0.22)_Purchase Updates 1130 4" xfId="34294"/>
    <cellStyle name="壞_N90-PL-0915 (EAP 0.22)_Purchase Updates 1130 5" xfId="34295"/>
    <cellStyle name="壞_N90-PL-0915 (EAP 0.22)_Purchase Updates 1130 6" xfId="34296"/>
    <cellStyle name="壞_N90-PL-0915 (EAP 0.22)_Purchase Updates 1130 7" xfId="34297"/>
    <cellStyle name="壞_N90-PL-0915 (EAP 0.22)_Purchase Updates 1130 8" xfId="34298"/>
    <cellStyle name="壞_N90-PL-0915 (EAP 0.22)_Purchase Updates 1130 9" xfId="34299"/>
    <cellStyle name="壞_N94 Band CT _ 0311 v0.1" xfId="34300"/>
    <cellStyle name="壞_N94 Band Investment(25k)_JGP_20110714(v2.0)" xfId="34301"/>
    <cellStyle name="壞_N94 Band Investment(25k)_JGP_20110714(v2.0) 2" xfId="34302"/>
    <cellStyle name="壞_N94 Band Investment(25k)_JGP_20110719(v3.0)_in" xfId="34303"/>
    <cellStyle name="壞_N94 Band Investment(25k)_JGP_20110719(v3.0)_in 2" xfId="34304"/>
    <cellStyle name="壞_N94 Band Investment(25k)_JGP_20110810(v2.6)_in" xfId="34305"/>
    <cellStyle name="壞_N94 Band Investment(25k)_JGP_20110810(v2.6)_in 2" xfId="34306"/>
    <cellStyle name="壞_N94 Band Investment_20110131_v0.1" xfId="34307"/>
    <cellStyle name="壞_N94 Band Investment_20110131_v0.1 2" xfId="34308"/>
    <cellStyle name="壞_N94 Band Investment_20110131_v0.1 3" xfId="34309"/>
    <cellStyle name="壞_N94 Band Investment_20110131_v0.1 4" xfId="34310"/>
    <cellStyle name="壞_N94 Band Investment_20110131_v0.1 5" xfId="34311"/>
    <cellStyle name="壞_N94 Band Investment_20110131_v0.1 6" xfId="34312"/>
    <cellStyle name="壞_N94 Band Investment_20110131_v0.1 7" xfId="34313"/>
    <cellStyle name="壞_N94 Band Investment_20110131_v0.1 8" xfId="34314"/>
    <cellStyle name="壞_N94 Band Investment_20110131_v0.1 9" xfId="34315"/>
    <cellStyle name="壞_N94 Band Investment_20110509(v0.1)" xfId="34316"/>
    <cellStyle name="壞_N94 Band Investment_20110509(v0.1) 2" xfId="34317"/>
    <cellStyle name="壞_N94 Band Investment_20110513(v0.4)" xfId="34318"/>
    <cellStyle name="壞_N94 Band Investment_20110513(v0.4) 2" xfId="34319"/>
    <cellStyle name="壞_N94 Band Investment_20110520(v0.7)" xfId="34320"/>
    <cellStyle name="壞_N94 Band Investment_20110520(v0.7) 2" xfId="34321"/>
    <cellStyle name="壞_N94 Band Investment_20110520(v0.8)" xfId="34322"/>
    <cellStyle name="壞_N94 Band Investment_20110520(v0.8) 2" xfId="34323"/>
    <cellStyle name="壞_N94 Band Investment_20110521(v1.0)" xfId="34324"/>
    <cellStyle name="壞_N94 Band Investment_20110521(v1.0) 2" xfId="34325"/>
    <cellStyle name="壞_N94 CNC Fixture for MP_110303_v1" xfId="34326"/>
    <cellStyle name="壞_N94 CNC Fixture for MP_110303_v1 2" xfId="34327"/>
    <cellStyle name="壞_N94 CNC Fixture for MP_110303_v1 3" xfId="34328"/>
    <cellStyle name="壞_N94 CNC Fixture for MP_110303_v1 4" xfId="34329"/>
    <cellStyle name="壞_N94 CNC Fixture for MP_110303_v1 5" xfId="34330"/>
    <cellStyle name="壞_N94 CNC Fixture for MP_110303_v1 6" xfId="34331"/>
    <cellStyle name="壞_N94 CNC Fixture for MP_110303_v1 7" xfId="34332"/>
    <cellStyle name="壞_N94 CNC Fixture for MP_110303_v1 8" xfId="34333"/>
    <cellStyle name="壞_N94 CNC Fixture for MP_110303_v1 9" xfId="34334"/>
    <cellStyle name="壞_N94 Fixture plan 20110529_5K" xfId="34335"/>
    <cellStyle name="壞_N94 Fixture plan 20110529_5K 2" xfId="34336"/>
    <cellStyle name="壞_N94 Fixture plan 20110529_5K 3" xfId="34337"/>
    <cellStyle name="壞_N94 Fixture plan 20110529_5K 4" xfId="34338"/>
    <cellStyle name="壞_N94 Fixture plan 20110529_5K 5" xfId="34339"/>
    <cellStyle name="壞_N94 Fixture plan 20110529_5K 6" xfId="34340"/>
    <cellStyle name="壞_N94 Fixture plan 20110529_5K 7" xfId="34341"/>
    <cellStyle name="壞_N94 Fixture plan 20110529_5K 8" xfId="34342"/>
    <cellStyle name="壞_N94 Fixture plan 20110529_5K 9" xfId="34343"/>
    <cellStyle name="壞_N94 Fixture plan 20110707_5KV2" xfId="34344"/>
    <cellStyle name="壞_N94 Fixture plan 20110707_5KV2 2" xfId="34345"/>
    <cellStyle name="壞_N94 Fixture plan 20110707_5KV2 3" xfId="34346"/>
    <cellStyle name="壞_N94 Fixture plan 20110707_5KV2 4" xfId="34347"/>
    <cellStyle name="壞_N94 Fixture plan 20110707_5KV2 5" xfId="34348"/>
    <cellStyle name="壞_N94 Fixture plan 20110707_5KV2 6" xfId="34349"/>
    <cellStyle name="壞_N94 Fixture plan 20110707_5KV2 7" xfId="34350"/>
    <cellStyle name="壞_N94 Fixture plan 20110707_5KV2 8" xfId="34351"/>
    <cellStyle name="壞_N94 Fixture plan 20110707_5KV2 9" xfId="34352"/>
    <cellStyle name="壞_N94 Fixture plan_10120901_V2_更新CT" xfId="34353"/>
    <cellStyle name="壞_N94 Fixture plan_10120901_V2_更新CT 2" xfId="34354"/>
    <cellStyle name="壞_N94 Fixture plan_10120901_V2_更新CT 3" xfId="34355"/>
    <cellStyle name="壞_N94 Fixture plan_10120901_V2_更新CT 4" xfId="34356"/>
    <cellStyle name="壞_N94 Fixture plan_10120901_V2_更新CT 5" xfId="34357"/>
    <cellStyle name="壞_N94 Fixture plan_10120901_V2_更新CT 6" xfId="34358"/>
    <cellStyle name="壞_N94 Fixture plan_10120901_V2_更新CT 7" xfId="34359"/>
    <cellStyle name="壞_N94 Fixture plan_10120901_V2_更新CT 8" xfId="34360"/>
    <cellStyle name="壞_N94 Fixture plan_10120901_V2_更新CT 9" xfId="34361"/>
    <cellStyle name="壞_N94 Fixture plan_20110513_2.5K" xfId="34362"/>
    <cellStyle name="壞_N94 Fixture plan_20110513_2.5K 2" xfId="34363"/>
    <cellStyle name="壞_N94 Fixture plan_20110513_2.5K 3" xfId="34364"/>
    <cellStyle name="壞_N94 Fixture plan_20110513_2.5K 4" xfId="34365"/>
    <cellStyle name="壞_N94 Fixture plan_20110513_2.5K 5" xfId="34366"/>
    <cellStyle name="壞_N94 Fixture plan_20110513_2.5K 6" xfId="34367"/>
    <cellStyle name="壞_N94 Fixture plan_20110513_2.5K 7" xfId="34368"/>
    <cellStyle name="壞_N94 Fixture plan_20110513_2.5K 8" xfId="34369"/>
    <cellStyle name="壞_N94 Fixture plan_20110513_2.5K 9" xfId="34370"/>
    <cellStyle name="壞_N94 Fixture plan_20110524_5K需採購數量1" xfId="34371"/>
    <cellStyle name="壞_N94 Fixture plan_20110524_5K需採購數量1 2" xfId="34372"/>
    <cellStyle name="壞_N94 Fixture plan_20110524_5K需採購數量1 3" xfId="34373"/>
    <cellStyle name="壞_N94 Fixture plan_20110524_5K需採購數量1 4" xfId="34374"/>
    <cellStyle name="壞_N94 Fixture plan_20110524_5K需採購數量1 5" xfId="34375"/>
    <cellStyle name="壞_N94 Fixture plan_20110524_5K需採購數量1 6" xfId="34376"/>
    <cellStyle name="壞_N94 Fixture plan_20110524_5K需採購數量1 7" xfId="34377"/>
    <cellStyle name="壞_N94 Fixture plan_20110524_5K需採購數量1 8" xfId="34378"/>
    <cellStyle name="壞_N94 Fixture plan_20110524_5K需採購數量1 9" xfId="34379"/>
    <cellStyle name="壞_N94 Ramp Equipment  Plan  7-11" xfId="34380"/>
    <cellStyle name="壞_N94 Ramp Equipment  Plan  7-11 2" xfId="34381"/>
    <cellStyle name="壞_N94 Ramp Equipment  Plan  7-11 3" xfId="34382"/>
    <cellStyle name="壞_N94 Ramp Equipment  Plan  7-11 4" xfId="34383"/>
    <cellStyle name="壞_N94 Ramp Equipment  Plan  7-11 5" xfId="34384"/>
    <cellStyle name="壞_N94 Ramp Equipment  Plan  7-11 6" xfId="34385"/>
    <cellStyle name="壞_N94 Ramp Equipment  Plan  7-11 7" xfId="34386"/>
    <cellStyle name="壞_N94 Ramp Equipment  Plan  7-11 8" xfId="34387"/>
    <cellStyle name="壞_N94 Ramp Equipment  Plan  7-11 9" xfId="34388"/>
    <cellStyle name="壞_N94 Ramp Plan _25k(Dec.)_20110602" xfId="34389"/>
    <cellStyle name="壞_N94 Ramp Plan _25k(Dec.)_20110602 2" xfId="34390"/>
    <cellStyle name="壞_N94 Ramp Plan _25k(Dec.)_20110602 3" xfId="34391"/>
    <cellStyle name="壞_N94 Ramp Plan _25k(Dec.)_20110602 4" xfId="34392"/>
    <cellStyle name="壞_N94 Ramp Plan _25k(Dec.)_20110602 5" xfId="34393"/>
    <cellStyle name="壞_N94 Ramp Plan _25k(Dec.)_20110602 6" xfId="34394"/>
    <cellStyle name="壞_N94 Ramp Plan _25k(Dec.)_20110602 7" xfId="34395"/>
    <cellStyle name="壞_N94 Ramp Plan _25k(Dec.)_20110602 8" xfId="34396"/>
    <cellStyle name="壞_N94 Ramp Plan _25k(Dec.)_20110602 9" xfId="34397"/>
    <cellStyle name="壞_N94_MPC_Fixture_11020901_LW_EVT0302 (2)" xfId="34398"/>
    <cellStyle name="壞_N94_MPC_Fixture_11020901_LW_EVT0302 (2) 2" xfId="34399"/>
    <cellStyle name="壞_N94_MPC_Fixture_11020901_LW_EVT0302 (2) 3" xfId="34400"/>
    <cellStyle name="壞_N94_MPC_Fixture_11020901_LW_EVT0302 (2) 4" xfId="34401"/>
    <cellStyle name="壞_N94_MPC_Fixture_11020901_LW_EVT0302 (2) 5" xfId="34402"/>
    <cellStyle name="壞_N94_MPC_Fixture_11020901_LW_EVT0302 (2) 6" xfId="34403"/>
    <cellStyle name="壞_N94_MPC_Fixture_11020901_LW_EVT0302 (2) 7" xfId="34404"/>
    <cellStyle name="壞_N94_MPC_Fixture_11020901_LW_EVT0302 (2) 8" xfId="34405"/>
    <cellStyle name="壞_N94_MPC_Fixture_11020901_LW_EVT0302 (2) 9" xfId="34406"/>
    <cellStyle name="壞_Payment Schedule - B2 Project ( FIN ) 314" xfId="34407"/>
    <cellStyle name="壞_Payment Schedule - B2 Project ( FIN ) 314 2" xfId="34408"/>
    <cellStyle name="壞_Payment Schedule - B2 Project ( FIN ) 314 3" xfId="34409"/>
    <cellStyle name="壞_Payment Schedule - B2 Project ( FIN ) 314 4" xfId="34410"/>
    <cellStyle name="壞_Payment Schedule - B2 Project ( FIN ) 314 5" xfId="34411"/>
    <cellStyle name="壞_Payment Schedule - B2 Project ( FIN ) 314 6" xfId="34412"/>
    <cellStyle name="壞_Payment Schedule - B2 Project ( FIN ) 314 7" xfId="34413"/>
    <cellStyle name="壞_Payment Schedule - B2 Project ( FIN ) 314 8" xfId="34414"/>
    <cellStyle name="壞_Payment Schedule - B2 Project ( FIN ) 314 9" xfId="34415"/>
    <cellStyle name="壞_PO information-APPLE_0107-1" xfId="34416"/>
    <cellStyle name="壞_PO information-APPLE_0107-1 2" xfId="34417"/>
    <cellStyle name="壞_PO information-APPLE_0107-1 3" xfId="34418"/>
    <cellStyle name="壞_PO information-APPLE_0107-1 4" xfId="34419"/>
    <cellStyle name="壞_PO information-APPLE_0107-1 5" xfId="34420"/>
    <cellStyle name="壞_PO information-APPLE_0107-1 6" xfId="34421"/>
    <cellStyle name="壞_PO information-APPLE_0107-1 7" xfId="34422"/>
    <cellStyle name="壞_PO information-APPLE_0107-1 8" xfId="34423"/>
    <cellStyle name="壞_PO information-APPLE_0107-1 9" xfId="34424"/>
    <cellStyle name="壞_PO information-APPLE_0107-1_B2 Capex_0322_5" xfId="34425"/>
    <cellStyle name="壞_PO information-APPLE_0107-1_B2 Capex_0322_5 2" xfId="34426"/>
    <cellStyle name="壞_PO information-APPLE_0107-1_B2 Capex_0322_5 3" xfId="34427"/>
    <cellStyle name="壞_PO information-APPLE_0107-1_B2 Capex_0322_5 4" xfId="34428"/>
    <cellStyle name="壞_PO information-APPLE_0107-1_B2 Capex_0322_5 5" xfId="34429"/>
    <cellStyle name="壞_PO information-APPLE_0107-1_B2 Capex_0322_5 6" xfId="34430"/>
    <cellStyle name="壞_PO information-APPLE_0107-1_B2 Capex_0322_5 7" xfId="34431"/>
    <cellStyle name="壞_PO information-APPLE_0107-1_B2 Capex_0322_5 8" xfId="34432"/>
    <cellStyle name="壞_PO information-APPLE_0107-1_B2 Capex_0322_5 9" xfId="34433"/>
    <cellStyle name="壞_PO information-APPLE_0107-1_N90 PO Issued Jabil SIN for Apple Owned Equipment_0304 with Bonnie edit" xfId="34434"/>
    <cellStyle name="壞_PO information-APPLE_0107-1_N90 PO Issued Jabil SIN for Apple Owned Equipment_0304 with Bonnie edit 2" xfId="34435"/>
    <cellStyle name="壞_PO information-APPLE_0107-1_N90 PO Issued Jabil SIN for Apple Owned Equipment_0304 with Bonnie edit 3" xfId="34436"/>
    <cellStyle name="壞_PO information-APPLE_0107-1_N90 PO Issued Jabil SIN for Apple Owned Equipment_0304 with Bonnie edit 4" xfId="34437"/>
    <cellStyle name="壞_PO information-APPLE_0107-1_N90 PO Issued Jabil SIN for Apple Owned Equipment_0304 with Bonnie edit 5" xfId="34438"/>
    <cellStyle name="壞_PO information-APPLE_0107-1_N90 PO Issued Jabil SIN for Apple Owned Equipment_0304 with Bonnie edit 6" xfId="34439"/>
    <cellStyle name="壞_PO information-APPLE_0107-1_N90 PO Issued Jabil SIN for Apple Owned Equipment_0304 with Bonnie edit 7" xfId="34440"/>
    <cellStyle name="壞_PO information-APPLE_0107-1_N90 PO Issued Jabil SIN for Apple Owned Equipment_0304 with Bonnie edit 8" xfId="34441"/>
    <cellStyle name="壞_PO information-APPLE_0107-1_N90 PO Issued Jabil SIN for Apple Owned Equipment_0304 with Bonnie edit 9" xfId="34442"/>
    <cellStyle name="壞_PO information-APPLE_0107-1_N90 PO Issued Jabil SIN for Apple Owned Equipment_0312 (6)" xfId="34443"/>
    <cellStyle name="壞_PO information-APPLE_0107-1_N90 PO Issued Jabil SIN for Apple Owned Equipment_0312 (6) 2" xfId="34444"/>
    <cellStyle name="壞_PO information-APPLE_0107-1_N90 PO Issued Jabil SIN for Apple Owned Equipment_0312 (6) 3" xfId="34445"/>
    <cellStyle name="壞_PO information-APPLE_0107-1_N90 PO Issued Jabil SIN for Apple Owned Equipment_0312 (6) 4" xfId="34446"/>
    <cellStyle name="壞_PO information-APPLE_0107-1_N90 PO Issued Jabil SIN for Apple Owned Equipment_0312 (6) 5" xfId="34447"/>
    <cellStyle name="壞_PO information-APPLE_0107-1_N90 PO Issued Jabil SIN for Apple Owned Equipment_0312 (6) 6" xfId="34448"/>
    <cellStyle name="壞_PO information-APPLE_0107-1_N90 PO Issued Jabil SIN for Apple Owned Equipment_0312 (6) 7" xfId="34449"/>
    <cellStyle name="壞_PO information-APPLE_0107-1_N90 PO Issued Jabil SIN for Apple Owned Equipment_0312 (6) 8" xfId="34450"/>
    <cellStyle name="壞_PO information-APPLE_0107-1_N90 PO Issued Jabil SIN for Apple Owned Equipment_0312 (6) 9" xfId="34451"/>
    <cellStyle name="壞_PO information-APPLE_0107-1_N90 PO Issued Jabil SIN for Apple Owned Equipment_0315_1" xfId="34452"/>
    <cellStyle name="壞_PO information-APPLE_0107-1_N90 PO Issued Jabil SIN for Apple Owned Equipment_0315_1 2" xfId="34453"/>
    <cellStyle name="壞_PO information-APPLE_0107-1_N90 PO Issued Jabil SIN for Apple Owned Equipment_0315_1 3" xfId="34454"/>
    <cellStyle name="壞_PO information-APPLE_0107-1_N90 PO Issued Jabil SIN for Apple Owned Equipment_0315_1 4" xfId="34455"/>
    <cellStyle name="壞_PO information-APPLE_0107-1_N90 PO Issued Jabil SIN for Apple Owned Equipment_0315_1 5" xfId="34456"/>
    <cellStyle name="壞_PO information-APPLE_0107-1_N90 PO Issued Jabil SIN for Apple Owned Equipment_0315_1 6" xfId="34457"/>
    <cellStyle name="壞_PO information-APPLE_0107-1_N90 PO Issued Jabil SIN for Apple Owned Equipment_0315_1 7" xfId="34458"/>
    <cellStyle name="壞_PO information-APPLE_0107-1_N90 PO Issued Jabil SIN for Apple Owned Equipment_0315_1 8" xfId="34459"/>
    <cellStyle name="壞_PO information-APPLE_0107-1_N90 PO Issued Jabil SIN for Apple Owned Equipment_0315_1 9" xfId="34460"/>
    <cellStyle name="壞_PO information-APPLE_0107-1_N90 PO Issued Jabil SIN for Apple Owned Equipment_0319" xfId="34461"/>
    <cellStyle name="壞_PO information-APPLE_0107-1_N90 PO Issued Jabil SIN for Apple Owned Equipment_0319 2" xfId="34462"/>
    <cellStyle name="壞_PO information-APPLE_0107-1_N90 PO Issued Jabil SIN for Apple Owned Equipment_0319 3" xfId="34463"/>
    <cellStyle name="壞_PO information-APPLE_0107-1_N90 PO Issued Jabil SIN for Apple Owned Equipment_0319 4" xfId="34464"/>
    <cellStyle name="壞_PO information-APPLE_0107-1_N90 PO Issued Jabil SIN for Apple Owned Equipment_0319 5" xfId="34465"/>
    <cellStyle name="壞_PO information-APPLE_0107-1_N90 PO Issued Jabil SIN for Apple Owned Equipment_0319 6" xfId="34466"/>
    <cellStyle name="壞_PO information-APPLE_0107-1_N90 PO Issued Jabil SIN for Apple Owned Equipment_0319 7" xfId="34467"/>
    <cellStyle name="壞_PO information-APPLE_0107-1_N90 PO Issued Jabil SIN for Apple Owned Equipment_0319 8" xfId="34468"/>
    <cellStyle name="壞_PO information-APPLE_0107-1_N90 PO Issued Jabil SIN for Apple Owned Equipment_0319 9" xfId="34469"/>
    <cellStyle name="壞_Proto3 QA Cost (for Maya)" xfId="34470"/>
    <cellStyle name="壞_Proto3 QA Cost (for Maya) 2" xfId="34471"/>
    <cellStyle name="壞_Proto3+EVT1 FATP DRP 01.11.12-IC" xfId="34472"/>
    <cellStyle name="壞_Q4 lock BOM and yield rate for B2 (2) (4)" xfId="34473"/>
    <cellStyle name="壞_Q4 lock BOM and yield rate for B2 (2) (5)" xfId="34474"/>
    <cellStyle name="壞_Resource Meeting 091709" xfId="34475"/>
    <cellStyle name="壞_Resource Meeting 091709 2" xfId="34476"/>
    <cellStyle name="壞_Resource Meeting 091709 3" xfId="34477"/>
    <cellStyle name="壞_Resource Meeting 091709 4" xfId="34478"/>
    <cellStyle name="壞_Resource Meeting 091709 5" xfId="34479"/>
    <cellStyle name="壞_Resource Meeting 091709 6" xfId="34480"/>
    <cellStyle name="壞_Resource Meeting 091709 7" xfId="34481"/>
    <cellStyle name="壞_Resource Meeting 091709 8" xfId="34482"/>
    <cellStyle name="壞_Resource Meeting 091709 9" xfId="34483"/>
    <cellStyle name="壞_Resource Meeting 091709_Purchase Updates 1130" xfId="34484"/>
    <cellStyle name="壞_Resource Meeting 091709_Purchase Updates 1130 2" xfId="34485"/>
    <cellStyle name="壞_Resource Meeting 091709_Purchase Updates 1130 3" xfId="34486"/>
    <cellStyle name="壞_Resource Meeting 091709_Purchase Updates 1130 4" xfId="34487"/>
    <cellStyle name="壞_Resource Meeting 091709_Purchase Updates 1130 5" xfId="34488"/>
    <cellStyle name="壞_Resource Meeting 091709_Purchase Updates 1130 6" xfId="34489"/>
    <cellStyle name="壞_Resource Meeting 091709_Purchase Updates 1130 7" xfId="34490"/>
    <cellStyle name="壞_Resource Meeting 091709_Purchase Updates 1130 8" xfId="34491"/>
    <cellStyle name="壞_Resource Meeting 091709_Purchase Updates 1130 9" xfId="34492"/>
    <cellStyle name="壞_Sheet1" xfId="34493"/>
    <cellStyle name="壞_Work Efficiency Manual_WK34" xfId="34494"/>
    <cellStyle name="壞_Work Efficiency Manual_WK34 2" xfId="34495"/>
    <cellStyle name="壞_Work Efficiency Manual_WK34 3" xfId="34496"/>
    <cellStyle name="壞_Work Efficiency Manual_WK34 4" xfId="34497"/>
    <cellStyle name="壞_Work Efficiency Manual_WK34 5" xfId="34498"/>
    <cellStyle name="壞_Work Efficiency Manual_WK34 6" xfId="34499"/>
    <cellStyle name="壞_Work Efficiency Manual_WK34 7" xfId="34500"/>
    <cellStyle name="壞_Work Efficiency Manual_WK34 8" xfId="34501"/>
    <cellStyle name="壞_Work Efficiency Manual_WK34 9" xfId="34502"/>
    <cellStyle name="壞_Z4 1k plan_1108_Rav 06 (2)" xfId="34503"/>
    <cellStyle name="壞_Z4 1k plan_1108_Rav 06 (2) 2" xfId="34504"/>
    <cellStyle name="壞_Z4 1k plan_1108_Rav 06 (2) 3" xfId="34505"/>
    <cellStyle name="壞_Z4 1k plan_1108_Rav 06 (2) 4" xfId="34506"/>
    <cellStyle name="壞_Z4 1k plan_1108_Rav 06 (2) 5" xfId="34507"/>
    <cellStyle name="壞_Z4 1k plan_1108_Rav 06 (2) 6" xfId="34508"/>
    <cellStyle name="壞_Z4 1k plan_1108_Rav 06 (2) 7" xfId="34509"/>
    <cellStyle name="壞_Z4 1k plan_1108_Rav 06 (2) 8" xfId="34510"/>
    <cellStyle name="壞_Z4 1k plan_1108_Rav 06 (2) 9" xfId="34511"/>
    <cellStyle name="壞_ZenVo Proto 3 平衡報表" xfId="34512"/>
    <cellStyle name="壞_ZenVo Proto 3 平衡報表0130" xfId="34513"/>
    <cellStyle name="壞_ZenVo Proto 3 平衡報表0201" xfId="34514"/>
    <cellStyle name="壞_量測治具需求數量1118 (2)" xfId="34515"/>
    <cellStyle name="壞_量測治具需求數量1118 (2) 2" xfId="34516"/>
    <cellStyle name="壞_鐵件分析-101007" xfId="34517"/>
    <cellStyle name="好 2" xfId="30803"/>
    <cellStyle name="好 2 10" xfId="30804"/>
    <cellStyle name="好 2 10 2" xfId="30805"/>
    <cellStyle name="好 2 11" xfId="30806"/>
    <cellStyle name="好 2 11 2" xfId="30807"/>
    <cellStyle name="好 2 12" xfId="30808"/>
    <cellStyle name="好 2 12 2" xfId="30809"/>
    <cellStyle name="好 2 13" xfId="30810"/>
    <cellStyle name="好 2 14" xfId="30811"/>
    <cellStyle name="好 2 15" xfId="30812"/>
    <cellStyle name="好 2 2" xfId="30813"/>
    <cellStyle name="好 2 2 2" xfId="30814"/>
    <cellStyle name="好 2 3" xfId="30815"/>
    <cellStyle name="好 2 4" xfId="30816"/>
    <cellStyle name="好 2 5" xfId="30817"/>
    <cellStyle name="好 2 6" xfId="30818"/>
    <cellStyle name="好 2 7" xfId="30819"/>
    <cellStyle name="好 2 8" xfId="30820"/>
    <cellStyle name="好 2 9" xfId="30821"/>
    <cellStyle name="好 2 9 2" xfId="30822"/>
    <cellStyle name="好 3" xfId="30823"/>
    <cellStyle name="好 4" xfId="30824"/>
    <cellStyle name="好 5" xfId="30825"/>
    <cellStyle name="好 6" xfId="30826"/>
    <cellStyle name="好 7" xfId="30827"/>
    <cellStyle name="好 8" xfId="30828"/>
    <cellStyle name="好 9" xfId="30829"/>
    <cellStyle name="好_~1221998" xfId="30830"/>
    <cellStyle name="好_~6719927" xfId="30831"/>
    <cellStyle name="好_2010年2月22日最新Cycle time" xfId="30832"/>
    <cellStyle name="好_2010年2月22日最新Cycle time 2" xfId="30833"/>
    <cellStyle name="好_2010年2月22日最新Cycle time 3" xfId="30834"/>
    <cellStyle name="好_2010年2月22日最新Cycle time 4" xfId="30835"/>
    <cellStyle name="好_2010年2月22日最新Cycle time 5" xfId="30836"/>
    <cellStyle name="好_2010年2月22日最新Cycle time 6" xfId="30837"/>
    <cellStyle name="好_2010年2月22日最新Cycle time 7" xfId="30838"/>
    <cellStyle name="好_2010年2月22日最新Cycle time 8" xfId="30839"/>
    <cellStyle name="好_2010年2月22日最新Cycle time 9" xfId="30840"/>
    <cellStyle name="好_2010年2月22日最新Cycle time_A60 Flowchart DVT版本0331" xfId="30841"/>
    <cellStyle name="好_2010年2月22日最新Cycle time_A60 Flowchart ForC6-0406" xfId="30842"/>
    <cellStyle name="好_2010年2月22日最新Cycle time_A60-DVT刀具筒夾刀把(預估清單）-0331-A (1)" xfId="30843"/>
    <cellStyle name="好_2010年2月22日最新Cycle time_A60-DVT刀具筒夾刀把(預估清單）-0331-A (1)_A60 Flowchart ForC6-0406" xfId="30844"/>
    <cellStyle name="好_2010年2月22日最新Cycle time_A60-EVT1更新計劃_12011601" xfId="30845"/>
    <cellStyle name="好_2010年2月22日最新Cycle time_A60-EVT1更新計劃_12011601 (2)" xfId="30846"/>
    <cellStyle name="好_2010年2月22日最新Cycle time_A60-EVT1更新計劃_12011601 (2)_A60 Flowchart ForC6-0406" xfId="30847"/>
    <cellStyle name="好_2010年2月22日最新Cycle time_A60-EVT1更新計劃_12011601_A60 Flowchart ForC6-0406" xfId="30848"/>
    <cellStyle name="好_2010年2月22日最新Cycle time_CBD_N41 Frame assy_20110909_JGP(v0 3 IN)_bonnie" xfId="30849"/>
    <cellStyle name="好_A60 HSG FLOW CHART--2011081901_m" xfId="30850"/>
    <cellStyle name="好_A60-DVT刀具筒夾刀把(預估清單）-0331-A (1)" xfId="30851"/>
    <cellStyle name="好_A60-DVT刀具筒夾刀把(預估清單）-0331-A (1)_A60 Flowchart ForC6-0406" xfId="30852"/>
    <cellStyle name="好_APPLE N94 DVT Sample Quotation_20110711(v0.1)" xfId="30853"/>
    <cellStyle name="好_APPLE N94 DVT Sample Quotation_20110711(v0.1) 2" xfId="30854"/>
    <cellStyle name="好_APPLE N94 EVT1 NRE Quotation_20110225(v1.4)" xfId="30855"/>
    <cellStyle name="好_APPLE N94 EVT1 NRE Quotation_20110225(v1.4) 2" xfId="30856"/>
    <cellStyle name="好_APPLE N94 EVT2 NRE Quotation_20110602(v1.3)" xfId="30857"/>
    <cellStyle name="好_APPLE N94 EVT2 NRE Quotation_20110602(v1.3) 2" xfId="30858"/>
    <cellStyle name="好_APPLE N94 EVT2 NRE Quotation_20110810(v1 7)" xfId="30859"/>
    <cellStyle name="好_APPLE N94 EVT2 NRE Quotation_20110810(v1 7) 2" xfId="30860"/>
    <cellStyle name="好_APPLE N94 Proto 3 NRE Quotation_20101118" xfId="30861"/>
    <cellStyle name="好_APPLE N94 Proto 3 NRE Quotation_20101118 2" xfId="30862"/>
    <cellStyle name="好_APPLE N94 Proto 3 NRE Quotation_20101119(v1.0)" xfId="30863"/>
    <cellStyle name="好_APPLE N94 Proto 3 NRE Quotation_20101119(v1.0) 2" xfId="30864"/>
    <cellStyle name="好_APPLE N94 Proto 3 NRE Quotation_20101123(v2.1)" xfId="30865"/>
    <cellStyle name="好_APPLE N94 Proto 3 NRE Quotation_20101123(v2.1) 2" xfId="30866"/>
    <cellStyle name="好_APPLE N94 Proto 3 NRE Quotation_20101125(v3.0)" xfId="30867"/>
    <cellStyle name="好_APPLE N94 Proto 3 NRE Quotation_20101125(v3.0) 2" xfId="30868"/>
    <cellStyle name="好_APPLE N94 Proto 3 NRE Quotation_20101203(v3.1)" xfId="30869"/>
    <cellStyle name="好_APPLE N94 Proto 3 NRE Quotation_20101203(v3.1) 2" xfId="30870"/>
    <cellStyle name="好_APPLE N94 Proto 3 NRE Quotation_20101203(v3.2)" xfId="30871"/>
    <cellStyle name="好_APPLE N94 Proto 3 NRE Quotation_20101203(v3.2) 2" xfId="30872"/>
    <cellStyle name="好_B2 Capex_0322_5" xfId="30873"/>
    <cellStyle name="好_B2 Capex_0322_5 2" xfId="30874"/>
    <cellStyle name="好_B2 Capex_0322_5 3" xfId="30875"/>
    <cellStyle name="好_B2 Capex_0322_5 4" xfId="30876"/>
    <cellStyle name="好_B2 Capex_0322_5 5" xfId="30877"/>
    <cellStyle name="好_B2 Capex_0322_5 6" xfId="30878"/>
    <cellStyle name="好_B2 Capex_0322_5 7" xfId="30879"/>
    <cellStyle name="好_B2 Capex_0322_5 8" xfId="30880"/>
    <cellStyle name="好_B2 Capex_0322_5 9" xfId="30881"/>
    <cellStyle name="好_B2 machine rate-0414" xfId="30882"/>
    <cellStyle name="好_B2 NRE for Band_0421" xfId="30883"/>
    <cellStyle name="好_B2 NRE for Band_0421 2" xfId="30884"/>
    <cellStyle name="好_B2 NRE for Band_0421 2 2" xfId="30885"/>
    <cellStyle name="好_B2 NRE for Band_0421 3" xfId="30886"/>
    <cellStyle name="好_B2 NRE for Band_0421 3 2" xfId="30887"/>
    <cellStyle name="好_B2 NRE for Band_0421 4" xfId="30888"/>
    <cellStyle name="好_B2 NRE for Band_0421 4 2" xfId="30889"/>
    <cellStyle name="好_B2 NRE for Band_0421 5" xfId="30890"/>
    <cellStyle name="好_B2 NRE for Band_0421 6" xfId="30891"/>
    <cellStyle name="好_B2 NRE for Band_0421 7" xfId="30892"/>
    <cellStyle name="好_B2 NRE for Band_0421_LW Fix  for EVT1 0221" xfId="30893"/>
    <cellStyle name="好_B2 NRE for Band_0421_LW Fix  for EVT1 0221 2" xfId="30894"/>
    <cellStyle name="好_B2 NRE for Band_0421_LW Fix  for EVT1 0221 2 2" xfId="30895"/>
    <cellStyle name="好_B2 NRE for Band_0421_LW Fix  for EVT1 0221 3" xfId="30896"/>
    <cellStyle name="好_B2 NRE for Band_0421_LW Fix  for EVT1 0221 3 2" xfId="30897"/>
    <cellStyle name="好_B2 NRE for Band_0421_LW Fix  for EVT1 0221 4" xfId="30898"/>
    <cellStyle name="好_B2 NRE for Band_0421_LW Fix  for EVT1 0221 4 2" xfId="30899"/>
    <cellStyle name="好_B2 NRE for Band_0421_LW Fix  for EVT1 0221 5" xfId="30900"/>
    <cellStyle name="好_B2 NRE for Band_0421_LW Fix  for EVT1 0221 6" xfId="30901"/>
    <cellStyle name="好_B2 NRE for Band_0421_LW Fix  for EVT1 0221 7" xfId="30902"/>
    <cellStyle name="好_B2 NRE for Band_0421_N41 Investment_20110905(in_v8)" xfId="30903"/>
    <cellStyle name="好_B2 NRE for Band_0421_N41 Investment_20110905(in_v8) 2" xfId="30904"/>
    <cellStyle name="好_B2 NRE for Band_0421_N41 Investment_20110905(in_v8) 2 2" xfId="30905"/>
    <cellStyle name="好_B2 NRE for Band_0421_N41 Investment_20110905(in_v8) 3" xfId="30906"/>
    <cellStyle name="好_B2 NRE for Band_0421_N41 Investment_20110905(in_v8) 3 2" xfId="30907"/>
    <cellStyle name="好_B2 NRE for Band_0421_N41 Investment_20110905(in_v8) 4" xfId="30908"/>
    <cellStyle name="好_B2 NRE for Band_0421_N41 Investment_20110905(in_v8) 4 2" xfId="30909"/>
    <cellStyle name="好_B2 NRE for Band_0421_N41 Investment_20110905(in_v8) 5" xfId="30910"/>
    <cellStyle name="好_B2 NRE for Band_0421_N41 Investment_20110905(in_v8) 6" xfId="30911"/>
    <cellStyle name="好_B2 NRE for Band_0421_N41 Investment_20110905(in_v8) 7" xfId="30912"/>
    <cellStyle name="好_B2 NRE for Band_20100407 20點_m" xfId="30913"/>
    <cellStyle name="好_B2 NRE for Band_20100407 20點_m 2" xfId="30914"/>
    <cellStyle name="好_B2 NRE for Band_20100407 20點_m 2 2" xfId="30915"/>
    <cellStyle name="好_B2 NRE for Band_20100407 20點_m 3" xfId="30916"/>
    <cellStyle name="好_B2 NRE for Band_20100407 20點_m 3 2" xfId="30917"/>
    <cellStyle name="好_B2 NRE for Band_20100407 20點_m 4" xfId="30918"/>
    <cellStyle name="好_B2 NRE for Band_20100407 20點_m 4 2" xfId="30919"/>
    <cellStyle name="好_B2 NRE for Band_20100407 20點_m 5" xfId="30920"/>
    <cellStyle name="好_B2 NRE for Band_20100407 20點_m 6" xfId="30921"/>
    <cellStyle name="好_B2 NRE for Band_20100407 20點_m 7" xfId="30922"/>
    <cellStyle name="好_B2 NRE for Band_20100407 20點_m_LW Fix  for EVT1 0221" xfId="30923"/>
    <cellStyle name="好_B2 NRE for Band_20100407 20點_m_LW Fix  for EVT1 0221 2" xfId="30924"/>
    <cellStyle name="好_B2 NRE for Band_20100407 20點_m_LW Fix  for EVT1 0221 2 2" xfId="30925"/>
    <cellStyle name="好_B2 NRE for Band_20100407 20點_m_LW Fix  for EVT1 0221 3" xfId="30926"/>
    <cellStyle name="好_B2 NRE for Band_20100407 20點_m_LW Fix  for EVT1 0221 3 2" xfId="30927"/>
    <cellStyle name="好_B2 NRE for Band_20100407 20點_m_LW Fix  for EVT1 0221 4" xfId="30928"/>
    <cellStyle name="好_B2 NRE for Band_20100407 20點_m_LW Fix  for EVT1 0221 4 2" xfId="30929"/>
    <cellStyle name="好_B2 NRE for Band_20100407 20點_m_LW Fix  for EVT1 0221 5" xfId="30930"/>
    <cellStyle name="好_B2 NRE for Band_20100407 20點_m_LW Fix  for EVT1 0221 6" xfId="30931"/>
    <cellStyle name="好_B2 NRE for Band_20100407 20點_m_LW Fix  for EVT1 0221 7" xfId="30932"/>
    <cellStyle name="好_B2 NRE for Band_20100407 20點_m_N41 Investment_20110905(in_v8)" xfId="30933"/>
    <cellStyle name="好_B2 NRE for Band_20100407 20點_m_N41 Investment_20110905(in_v8) 2" xfId="30934"/>
    <cellStyle name="好_B2 NRE for Band_20100407 20點_m_N41 Investment_20110905(in_v8) 2 2" xfId="30935"/>
    <cellStyle name="好_B2 NRE for Band_20100407 20點_m_N41 Investment_20110905(in_v8) 3" xfId="30936"/>
    <cellStyle name="好_B2 NRE for Band_20100407 20點_m_N41 Investment_20110905(in_v8) 3 2" xfId="30937"/>
    <cellStyle name="好_B2 NRE for Band_20100407 20點_m_N41 Investment_20110905(in_v8) 4" xfId="30938"/>
    <cellStyle name="好_B2 NRE for Band_20100407 20點_m_N41 Investment_20110905(in_v8) 4 2" xfId="30939"/>
    <cellStyle name="好_B2 NRE for Band_20100407 20點_m_N41 Investment_20110905(in_v8) 5" xfId="30940"/>
    <cellStyle name="好_B2 NRE for Band_20100407 20點_m_N41 Investment_20110905(in_v8) 6" xfId="30941"/>
    <cellStyle name="好_B2 NRE for Band_20100407 20點_m_N41 Investment_20110905(in_v8) 7" xfId="30942"/>
    <cellStyle name="好_B2 NRE Summary Quote_GPPC_0317 (2)" xfId="30943"/>
    <cellStyle name="好_B2 NRE Summary Quote_GPPC_0317 (2) 10" xfId="30944"/>
    <cellStyle name="好_B2 NRE Summary Quote_GPPC_0317 (2) 2" xfId="30945"/>
    <cellStyle name="好_B2 NRE Summary Quote_GPPC_0317 (2) 2 2" xfId="30946"/>
    <cellStyle name="好_B2 NRE Summary Quote_GPPC_0317 (2) 3" xfId="30947"/>
    <cellStyle name="好_B2 NRE Summary Quote_GPPC_0317 (2) 4" xfId="30948"/>
    <cellStyle name="好_B2 NRE Summary Quote_GPPC_0317 (2) 5" xfId="30949"/>
    <cellStyle name="好_B2 NRE Summary Quote_GPPC_0317 (2) 6" xfId="30950"/>
    <cellStyle name="好_B2 NRE Summary Quote_GPPC_0317 (2) 7" xfId="30951"/>
    <cellStyle name="好_B2 NRE Summary Quote_GPPC_0317 (2) 8" xfId="30952"/>
    <cellStyle name="好_B2 NRE Summary Quote_GPPC_0317 (2) 9" xfId="30953"/>
    <cellStyle name="好_B2 NRE Summary Quote_GPPC_0317 (2) 9 2" xfId="30954"/>
    <cellStyle name="好_B2 NRE Summary Quote_GPPC_0317 (2)_APPLE N94 DVT Sample Quotation_20110711(v0.1)" xfId="30955"/>
    <cellStyle name="好_B2 NRE Summary Quote_GPPC_0317 (2)_APPLE N94 DVT Sample Quotation_20110711(v0.1) 2" xfId="30956"/>
    <cellStyle name="好_B2 NRE Summary Quote_GPPC_0317 (2)_APPLE N94 DVT Sample Quotation_20110711(v0.1) 3" xfId="30957"/>
    <cellStyle name="好_B2 NRE Summary Quote_GPPC_0317 (2)_APPLE N94 EVT1 NRE Quotation_20110225(v1.4)" xfId="30958"/>
    <cellStyle name="好_B2 NRE Summary Quote_GPPC_0317 (2)_APPLE N94 EVT1 NRE Quotation_20110225(v1.4) 2" xfId="30959"/>
    <cellStyle name="好_B2 NRE Summary Quote_GPPC_0317 (2)_APPLE N94 EVT1 NRE Quotation_20110225(v1.4) 3" xfId="30960"/>
    <cellStyle name="好_B2 NRE Summary Quote_GPPC_0317 (2)_APPLE N94 EVT2 NRE Quotation_20110602(v1.3)" xfId="30961"/>
    <cellStyle name="好_B2 NRE Summary Quote_GPPC_0317 (2)_APPLE N94 EVT2 NRE Quotation_20110602(v1.3) 2" xfId="30962"/>
    <cellStyle name="好_B2 NRE Summary Quote_GPPC_0317 (2)_APPLE N94 EVT2 NRE Quotation_20110602(v1.3) 3" xfId="30963"/>
    <cellStyle name="好_B2 NRE Summary Quote_GPPC_0317 (2)_APPLE N94 EVT2 NRE Quotation_20110810(v1 7)" xfId="30964"/>
    <cellStyle name="好_B2 NRE Summary Quote_GPPC_0317 (2)_APPLE N94 EVT2 NRE Quotation_20110810(v1 7) 2" xfId="30965"/>
    <cellStyle name="好_B2 NRE Summary Quote_GPPC_0317 (2)_APPLE N94 EVT2 NRE Quotation_20110810(v1 7) 3" xfId="30966"/>
    <cellStyle name="好_B2 NRE Summary Quote_GPPC_0317 (2)_MP NRE_N94 HB &amp; wifi_20110623_JGP(v0.6)" xfId="30967"/>
    <cellStyle name="好_B2 NRE Summary Quote_GPPC_0317 (2)_MP NRE_N94 HB &amp; wifi_20110623_JGP(v0.6) 2" xfId="30968"/>
    <cellStyle name="好_B2 NRE Summary Quote_GPPC_0317 (2)_MP NRE_N94 HB &amp; wifi_20110623_JGP(v0.6) 2 2" xfId="30969"/>
    <cellStyle name="好_B2 NRE Summary Quote_GPPC_0317 (2)_MP NRE_N94 HB &amp; wifi_20110623_JGP(v0.6) 3" xfId="30970"/>
    <cellStyle name="好_B2 NRE Summary Quote_GPPC_0317 (2)_MP NRE_N94 HB &amp; wifi_20110623_JGP(v0.6) 3 2" xfId="30971"/>
    <cellStyle name="好_B2 NRE Summary Quote_GPPC_0317 (2)_MP NRE_N94 HB &amp; wifi_20110623_JGP(v0.6) 4" xfId="30972"/>
    <cellStyle name="好_B2 NRE Summary Quote_GPPC_0317 (2)_MP NRE_N94 HB &amp; wifi_20110623_JGP(v0.6) 4 2" xfId="30973"/>
    <cellStyle name="好_B2 NRE Summary Quote_GPPC_0317 (2)_MP NRE_N94 HB &amp; wifi_20110623_JGP(v0.6) 5" xfId="30974"/>
    <cellStyle name="好_B2 NRE Summary Quote_GPPC_0317 (2)_MP NRE_N94 HB &amp; wifi_20110623_JGP(v0.6) 6" xfId="30975"/>
    <cellStyle name="好_B2 NRE Summary Quote_GPPC_0317 (2)_MP NRE_N94 HB &amp; wifi_20110623_JGP(v0.6) 7" xfId="30976"/>
    <cellStyle name="好_B2 NRE Summary Quote_GPPC_0317 (2)_N94 Band Investment(50k)_20110420" xfId="30977"/>
    <cellStyle name="好_B2 NRE Summary Quote_GPPC_0317 (2)_N94 Band Investment(50k)_20110420 2" xfId="30978"/>
    <cellStyle name="好_B2 NRE Summary Quote_GPPC_0317 (2)_N94 Band Investment(50k)_20110420 3" xfId="30979"/>
    <cellStyle name="好_B2 NRE Summary Quote_GPPC_0317 (2)_N94 Band Investment(50k)_20110420 4" xfId="30980"/>
    <cellStyle name="好_B2 NRE Summary Quote_GPPC_0317 (2)_N94 Band Investment(50k)_20110420 5" xfId="30981"/>
    <cellStyle name="好_B2 NRE Summary Quote_GPPC_0317 (2)_N94 Band Investment(50k)_20110420 6" xfId="30982"/>
    <cellStyle name="好_B2 NRE Summary Quote_GPPC_0317 (2)_N94 Band Investment(50k)_20110420 7" xfId="30983"/>
    <cellStyle name="好_B2 NRE Summary Quote_GPPC_0317 (2)_N94 Band Investment(50k)_20110420 8" xfId="30984"/>
    <cellStyle name="好_B2 NRE Summary Quote_GPPC_0317 (2)_N94 Band Investment(50k)_20110420 9" xfId="30985"/>
    <cellStyle name="好_B4 Band Proto3 Plan_01122010" xfId="30986"/>
    <cellStyle name="好_B4 Band Proto3 Plan_01122010 2" xfId="30987"/>
    <cellStyle name="好_B4 Band Proto3 Plan_01122010 3" xfId="30988"/>
    <cellStyle name="好_B4 Band Proto3 Plan_01122010 4" xfId="30989"/>
    <cellStyle name="好_B4 Band Proto3 Plan_01122010 5" xfId="30990"/>
    <cellStyle name="好_B4 Band Proto3 Plan_01122010 6" xfId="30991"/>
    <cellStyle name="好_B4 Band Proto3 Plan_01122010 7" xfId="30992"/>
    <cellStyle name="好_B4 Band Proto3 Plan_01122010 8" xfId="30993"/>
    <cellStyle name="好_B4 Band Proto3 Plan_01122010 9" xfId="30994"/>
    <cellStyle name="好_B4 EVT1 Cost Estimate" xfId="30995"/>
    <cellStyle name="好_B4 EVT1 Cost Estimate 2" xfId="30996"/>
    <cellStyle name="好_B4 EVT1 plan 090211v1" xfId="30997"/>
    <cellStyle name="好_B4 EVT1 plan 090211v1 2" xfId="30998"/>
    <cellStyle name="好_B4 EVT1 plan 090211v1 3" xfId="30999"/>
    <cellStyle name="好_B4 EVT1 plan 090211v1 4" xfId="31000"/>
    <cellStyle name="好_B4 EVT1 plan 090211v1 5" xfId="31001"/>
    <cellStyle name="好_B4 EVT1 plan 090211v1 6" xfId="31002"/>
    <cellStyle name="好_B4 EVT1 plan 090211v1 7" xfId="31003"/>
    <cellStyle name="好_B4 EVT1 plan 090211v1 8" xfId="31004"/>
    <cellStyle name="好_B4 EVT1 plan 090211v1 9" xfId="31005"/>
    <cellStyle name="好_B4 EVT-1 plan 110225" xfId="31006"/>
    <cellStyle name="好_B4 EVT-1 plan 110225 2" xfId="31007"/>
    <cellStyle name="好_B4 EVT-1 plan 110225 3" xfId="31008"/>
    <cellStyle name="好_B4 EVT-1 plan 110225 4" xfId="31009"/>
    <cellStyle name="好_B4 EVT-1 plan 110225 5" xfId="31010"/>
    <cellStyle name="好_B4 EVT-1 plan 110225 6" xfId="31011"/>
    <cellStyle name="好_B4 EVT-1 plan 110225 7" xfId="31012"/>
    <cellStyle name="好_B4 EVT-1 plan 110225 8" xfId="31013"/>
    <cellStyle name="好_B4 EVT-1 plan 110225 9" xfId="31014"/>
    <cellStyle name="好_B4 EVT-1 plan 110325" xfId="31015"/>
    <cellStyle name="好_B4 EVT-1 plan 110325 2" xfId="31016"/>
    <cellStyle name="好_B4 EVT-1 plan 110325 3" xfId="31017"/>
    <cellStyle name="好_B4 EVT-1 plan 110325 4" xfId="31018"/>
    <cellStyle name="好_B4 EVT-1 plan 110325 5" xfId="31019"/>
    <cellStyle name="好_B4 EVT-1 plan 110325 6" xfId="31020"/>
    <cellStyle name="好_B4 EVT-1 plan 110325 7" xfId="31021"/>
    <cellStyle name="好_B4 EVT-1 plan 110325 8" xfId="31022"/>
    <cellStyle name="好_B4 EVT-1 plan 110325 9" xfId="31023"/>
    <cellStyle name="好_B4 EVT-1 plan 110329" xfId="31024"/>
    <cellStyle name="好_B4 EVT-1 plan 110329 2" xfId="31025"/>
    <cellStyle name="好_B4 EVT-1 plan 110329 3" xfId="31026"/>
    <cellStyle name="好_B4 EVT-1 plan 110329 4" xfId="31027"/>
    <cellStyle name="好_B4 EVT-1 plan 110329 5" xfId="31028"/>
    <cellStyle name="好_B4 EVT-1 plan 110329 6" xfId="31029"/>
    <cellStyle name="好_B4 EVT-1 plan 110329 7" xfId="31030"/>
    <cellStyle name="好_B4 EVT-1 plan 110329 8" xfId="31031"/>
    <cellStyle name="好_B4 EVT-1 plan 110329 9" xfId="31032"/>
    <cellStyle name="好_B4 EVT1 雜項 NRE" xfId="31033"/>
    <cellStyle name="好_B4 EVT1 雜項 NRE 2" xfId="31034"/>
    <cellStyle name="好_B4 proto3 NRE  Quote_JGP_20101117(v0 1) (2)" xfId="31035"/>
    <cellStyle name="好_B4 proto3 NRE  Quote_JGP_20101117(v0 1) (2) 2" xfId="31036"/>
    <cellStyle name="好_B4 proto3 NRE  Quote_JGP_20101117(v0 1) (2) 2 2" xfId="31037"/>
    <cellStyle name="好_B4 proto3 NRE  Quote_JGP_20101117(v0 1) (2) 3" xfId="31038"/>
    <cellStyle name="好_B4 proto3 NRE  Quote_JGP_20101117(v0 1) (2) 3 2" xfId="31039"/>
    <cellStyle name="好_B4 proto3 NRE  Quote_JGP_20101117(v0 1) (2) 4" xfId="31040"/>
    <cellStyle name="好_B4 proto3 NRE  Quote_JGP_20101117(v0 1) (2) 4 2" xfId="31041"/>
    <cellStyle name="好_B4 proto3 NRE  Quote_JGP_20101117(v0 1) (2) 5" xfId="31042"/>
    <cellStyle name="好_B4 proto3 NRE  Quote_JGP_20101117(v0 1) (2) 6" xfId="31043"/>
    <cellStyle name="好_B4 proto3 NRE  Quote_JGP_20101117(v0 1) (2) 7" xfId="31044"/>
    <cellStyle name="好_B4 QA NRE_20110201 for EVT" xfId="31045"/>
    <cellStyle name="好_B4 QA NRE_20110201 for EVT 2" xfId="31046"/>
    <cellStyle name="好_B4 QA NRE_20110330 for EVT1a v1" xfId="31047"/>
    <cellStyle name="好_B4 QA NRE_20110330 for EVT1a v1 2" xfId="31048"/>
    <cellStyle name="好_B4 小零件庫存 (2)" xfId="31049"/>
    <cellStyle name="好_B4 小零件庫存 (2) 2" xfId="31050"/>
    <cellStyle name="好_B4_EVT1_Cost_Estimate-0211" xfId="31051"/>
    <cellStyle name="好_B4_EVT1_Cost_Estimate-0211 2" xfId="31052"/>
    <cellStyle name="好_B4-50K人力預算-2011 2 16-討論後 (2)" xfId="31053"/>
    <cellStyle name="好_B4B2 BOM  Price_0530(v0.7)" xfId="31054"/>
    <cellStyle name="好_B4實際產出分析" xfId="31055"/>
    <cellStyle name="好_B4實際產出分析 2" xfId="31056"/>
    <cellStyle name="好_B4實際產出分析 3" xfId="31057"/>
    <cellStyle name="好_B4實際產出分析 4" xfId="31058"/>
    <cellStyle name="好_B4實際產出分析 5" xfId="31059"/>
    <cellStyle name="好_B4實際產出分析 6" xfId="31060"/>
    <cellStyle name="好_B4實際產出分析 7" xfId="31061"/>
    <cellStyle name="好_B4實際產出分析 8" xfId="31062"/>
    <cellStyle name="好_B4實際產出分析 9" xfId="31063"/>
    <cellStyle name="好_B4專案EVT2-5K生產計划-2" xfId="31064"/>
    <cellStyle name="好_B4專案EVT2-5K生產計划-2 2" xfId="31065"/>
    <cellStyle name="好_B4專案EVT2-5K生產計划-2 3" xfId="31066"/>
    <cellStyle name="好_B4專案EVT2-5K生產計划-2 4" xfId="31067"/>
    <cellStyle name="好_B4專案EVT2-5K生產計划-2 5" xfId="31068"/>
    <cellStyle name="好_B4專案EVT2-5K生產計划-2 6" xfId="31069"/>
    <cellStyle name="好_B4專案EVT2-5K生產計划-2 7" xfId="31070"/>
    <cellStyle name="好_B4專案EVT2-5K生產計划-2 8" xfId="31071"/>
    <cellStyle name="好_B4專案EVT2-5K生產計划-2 9" xfId="31072"/>
    <cellStyle name="好_Book1" xfId="31073"/>
    <cellStyle name="好_Book1     (EVT1a)新治具編排" xfId="31074"/>
    <cellStyle name="好_Book1     (EVT1a)新治具編排 2" xfId="31075"/>
    <cellStyle name="好_Book1     (EVT1a)新治具編排 3" xfId="31076"/>
    <cellStyle name="好_Book1     (EVT1a)新治具編排 4" xfId="31077"/>
    <cellStyle name="好_Book1     (EVT1a)新治具編排 5" xfId="31078"/>
    <cellStyle name="好_Book1     (EVT1a)新治具編排 6" xfId="31079"/>
    <cellStyle name="好_Book1     (EVT1a)新治具編排 7" xfId="31080"/>
    <cellStyle name="好_Book1     (EVT1a)新治具編排 8" xfId="31081"/>
    <cellStyle name="好_Book1     (EVT1a)新治具編排 9" xfId="31082"/>
    <cellStyle name="好_Book1 2" xfId="31083"/>
    <cellStyle name="好_Book1 3" xfId="31084"/>
    <cellStyle name="好_Book1 4" xfId="31085"/>
    <cellStyle name="好_Book1 5" xfId="31086"/>
    <cellStyle name="好_Book1 6" xfId="31087"/>
    <cellStyle name="好_Book1 7" xfId="31088"/>
    <cellStyle name="好_Book1 8" xfId="31089"/>
    <cellStyle name="好_Book1 9" xfId="31090"/>
    <cellStyle name="好_CBD_N41 Frame assy_20110808_JGP(v0.1 IN)" xfId="31091"/>
    <cellStyle name="好_CBD_N41 Frame assy_20110909_JGP(v0 3 IN)_bonnie" xfId="31092"/>
    <cellStyle name="好_CBD_N41_20110725_JGP(v0.1)" xfId="31093"/>
    <cellStyle name="好_CBD_N41_HSG_20110808_JGP(v0.1)" xfId="31094"/>
    <cellStyle name="好_CBD_N41_HSG_20110829_JGP(v0.1)" xfId="31095"/>
    <cellStyle name="好_CBD_N94 Band assy_20110314_50K_JGP_Apple(v0 4) (3)" xfId="31096"/>
    <cellStyle name="好_CBD_N94 Frame assy_20110722_JGP(v0.5 IN)" xfId="31097"/>
    <cellStyle name="好_CN18 Material List with Price" xfId="31098"/>
    <cellStyle name="好_CN18 Material List with Price 2" xfId="31099"/>
    <cellStyle name="好_CN18 Material List with Price 3" xfId="31100"/>
    <cellStyle name="好_CN18 Material List with Price 4" xfId="31101"/>
    <cellStyle name="好_CN18 Material List with Price 5" xfId="31102"/>
    <cellStyle name="好_CN18 Material List with Price 6" xfId="31103"/>
    <cellStyle name="好_CN18 Material List with Price 7" xfId="31104"/>
    <cellStyle name="好_CN18 Material List with Price 8" xfId="31105"/>
    <cellStyle name="好_CN18 Material List with Price 9" xfId="31106"/>
    <cellStyle name="好_CNC 最新Cycle time" xfId="31132"/>
    <cellStyle name="好_CNC 最新Cycle time 2" xfId="31133"/>
    <cellStyle name="好_CNC 最新Cycle time 3" xfId="31134"/>
    <cellStyle name="好_CNC 最新Cycle time 4" xfId="31135"/>
    <cellStyle name="好_CNC 最新Cycle time 5" xfId="31136"/>
    <cellStyle name="好_CNC 最新Cycle time 6" xfId="31137"/>
    <cellStyle name="好_CNC 最新Cycle time 7" xfId="31138"/>
    <cellStyle name="好_CNC 最新Cycle time 8" xfId="31139"/>
    <cellStyle name="好_CNC 最新Cycle time 9" xfId="31140"/>
    <cellStyle name="好_CNC 機台人力需求評估0112" xfId="31107"/>
    <cellStyle name="好_CNC 機台人力需求評估0112 10" xfId="31108"/>
    <cellStyle name="好_CNC 機台人力需求評估0112 2" xfId="31109"/>
    <cellStyle name="好_CNC 機台人力需求評估0112 2 2" xfId="31110"/>
    <cellStyle name="好_CNC 機台人力需求評估0112 3" xfId="31111"/>
    <cellStyle name="好_CNC 機台人力需求評估0112 4" xfId="31112"/>
    <cellStyle name="好_CNC 機台人力需求評估0112 5" xfId="31113"/>
    <cellStyle name="好_CNC 機台人力需求評估0112 6" xfId="31114"/>
    <cellStyle name="好_CNC 機台人力需求評估0112 7" xfId="31115"/>
    <cellStyle name="好_CNC 機台人力需求評估0112 8" xfId="31116"/>
    <cellStyle name="好_CNC 機台人力需求評估0112 9" xfId="31117"/>
    <cellStyle name="好_CNC 機台人力需求評估0112 9 2" xfId="31118"/>
    <cellStyle name="好_CNC 機台人力需求評估0112_A60 Flowchart DVT版本0331" xfId="31119"/>
    <cellStyle name="好_CNC 機台人力需求評估0112_A60 Flowchart ForC6-0406" xfId="31120"/>
    <cellStyle name="好_CNC 機台人力需求評估0112_A60-DVT刀具筒夾刀把(預估清單）-0331-A (1)" xfId="31121"/>
    <cellStyle name="好_CNC 機台人力需求評估0112_A60-DVT刀具筒夾刀把(預估清單）-0331-A (1)_A60 Flowchart ForC6-0406" xfId="31122"/>
    <cellStyle name="好_CNC 機台人力需求評估0112_N94 Band Investment(50k)_20110420" xfId="31123"/>
    <cellStyle name="好_CNC 機台人力需求評估0112_N94 Band Investment(50k)_20110420 2" xfId="31124"/>
    <cellStyle name="好_CNC 機台人力需求評估0112_N94 Band Investment(50k)_20110420 3" xfId="31125"/>
    <cellStyle name="好_CNC 機台人力需求評估0112_N94 Band Investment(50k)_20110420 4" xfId="31126"/>
    <cellStyle name="好_CNC 機台人力需求評估0112_N94 Band Investment(50k)_20110420 5" xfId="31127"/>
    <cellStyle name="好_CNC 機台人力需求評估0112_N94 Band Investment(50k)_20110420 6" xfId="31128"/>
    <cellStyle name="好_CNC 機台人力需求評估0112_N94 Band Investment(50k)_20110420 7" xfId="31129"/>
    <cellStyle name="好_CNC 機台人力需求評估0112_N94 Band Investment(50k)_20110420 8" xfId="31130"/>
    <cellStyle name="好_CNC 機台人力需求評估0112_N94 Band Investment(50k)_20110420 9" xfId="31131"/>
    <cellStyle name="好_EAP V5" xfId="31141"/>
    <cellStyle name="好_EAP V5 2" xfId="31142"/>
    <cellStyle name="好_EAP V5 3" xfId="31143"/>
    <cellStyle name="好_EAP V5 4" xfId="31144"/>
    <cellStyle name="好_EAP V5 5" xfId="31145"/>
    <cellStyle name="好_EAP V5 6" xfId="31146"/>
    <cellStyle name="好_EAP V5 7" xfId="31147"/>
    <cellStyle name="好_EAP V5 8" xfId="31148"/>
    <cellStyle name="好_EAP V5 9" xfId="31149"/>
    <cellStyle name="好_EAP V5_Purchase Updates 1130" xfId="31150"/>
    <cellStyle name="好_EAP V5_Purchase Updates 1130 2" xfId="31151"/>
    <cellStyle name="好_EAP V5_Purchase Updates 1130 3" xfId="31152"/>
    <cellStyle name="好_EAP V5_Purchase Updates 1130 4" xfId="31153"/>
    <cellStyle name="好_EAP V5_Purchase Updates 1130 5" xfId="31154"/>
    <cellStyle name="好_EAP V5_Purchase Updates 1130 6" xfId="31155"/>
    <cellStyle name="好_EAP V5_Purchase Updates 1130 7" xfId="31156"/>
    <cellStyle name="好_EAP V5_Purchase Updates 1130 8" xfId="31157"/>
    <cellStyle name="好_EAP V5_Purchase Updates 1130 9" xfId="31158"/>
    <cellStyle name="好_Emerging NPI Tooling Status_WK34" xfId="31159"/>
    <cellStyle name="好_Emerging NPI Tooling Status_WK34 10" xfId="31160"/>
    <cellStyle name="好_Emerging NPI Tooling Status_WK34 10 2" xfId="31161"/>
    <cellStyle name="好_Emerging NPI Tooling Status_WK34 11" xfId="31162"/>
    <cellStyle name="好_Emerging NPI Tooling Status_WK34 2" xfId="31163"/>
    <cellStyle name="好_Emerging NPI Tooling Status_WK34 2 10" xfId="31164"/>
    <cellStyle name="好_Emerging NPI Tooling Status_WK34 2 2" xfId="31165"/>
    <cellStyle name="好_Emerging NPI Tooling Status_WK34 2 2 2" xfId="31166"/>
    <cellStyle name="好_Emerging NPI Tooling Status_WK34 2 3" xfId="31167"/>
    <cellStyle name="好_Emerging NPI Tooling Status_WK34 2 4" xfId="31168"/>
    <cellStyle name="好_Emerging NPI Tooling Status_WK34 2 5" xfId="31169"/>
    <cellStyle name="好_Emerging NPI Tooling Status_WK34 2 6" xfId="31170"/>
    <cellStyle name="好_Emerging NPI Tooling Status_WK34 2 7" xfId="31171"/>
    <cellStyle name="好_Emerging NPI Tooling Status_WK34 2 8" xfId="31172"/>
    <cellStyle name="好_Emerging NPI Tooling Status_WK34 2 9" xfId="31173"/>
    <cellStyle name="好_Emerging NPI Tooling Status_WK34 2 9 2" xfId="31174"/>
    <cellStyle name="好_Emerging NPI Tooling Status_WK34 2_N94 Band Investment(50k)_20110420" xfId="31175"/>
    <cellStyle name="好_Emerging NPI Tooling Status_WK34 2_N94 Band Investment(50k)_20110420 2" xfId="31176"/>
    <cellStyle name="好_Emerging NPI Tooling Status_WK34 2_N94 Band Investment(50k)_20110420 3" xfId="31177"/>
    <cellStyle name="好_Emerging NPI Tooling Status_WK34 2_N94 Band Investment(50k)_20110420 4" xfId="31178"/>
    <cellStyle name="好_Emerging NPI Tooling Status_WK34 2_N94 Band Investment(50k)_20110420 5" xfId="31179"/>
    <cellStyle name="好_Emerging NPI Tooling Status_WK34 2_N94 Band Investment(50k)_20110420 6" xfId="31180"/>
    <cellStyle name="好_Emerging NPI Tooling Status_WK34 2_N94 Band Investment(50k)_20110420 7" xfId="31181"/>
    <cellStyle name="好_Emerging NPI Tooling Status_WK34 2_N94 Band Investment(50k)_20110420 8" xfId="31182"/>
    <cellStyle name="好_Emerging NPI Tooling Status_WK34 2_N94 Band Investment(50k)_20110420 9" xfId="31183"/>
    <cellStyle name="好_Emerging NPI Tooling Status_WK34 3" xfId="31184"/>
    <cellStyle name="好_Emerging NPI Tooling Status_WK34 3 2" xfId="31185"/>
    <cellStyle name="好_Emerging NPI Tooling Status_WK34 4" xfId="31186"/>
    <cellStyle name="好_Emerging NPI Tooling Status_WK34 5" xfId="31187"/>
    <cellStyle name="好_Emerging NPI Tooling Status_WK34 6" xfId="31188"/>
    <cellStyle name="好_Emerging NPI Tooling Status_WK34 7" xfId="31189"/>
    <cellStyle name="好_Emerging NPI Tooling Status_WK34 8" xfId="31190"/>
    <cellStyle name="好_Emerging NPI Tooling Status_WK34 9" xfId="31191"/>
    <cellStyle name="好_Emerging NPI Tooling Status_WK34_APPLE N94 DVT Sample Quotation_20110711(v0.1)" xfId="31192"/>
    <cellStyle name="好_Emerging NPI Tooling Status_WK34_APPLE N94 DVT Sample Quotation_20110711(v0.1) 2" xfId="31193"/>
    <cellStyle name="好_Emerging NPI Tooling Status_WK34_APPLE N94 DVT Sample Quotation_20110711(v0.1) 2 2" xfId="31194"/>
    <cellStyle name="好_Emerging NPI Tooling Status_WK34_APPLE N94 DVT Sample Quotation_20110711(v0.1) 3" xfId="31195"/>
    <cellStyle name="好_Emerging NPI Tooling Status_WK34_APPLE N94 DVT Sample Quotation_20110711(v0.1) 3 2" xfId="31196"/>
    <cellStyle name="好_Emerging NPI Tooling Status_WK34_APPLE N94 DVT Sample Quotation_20110711(v0.1) 4" xfId="31197"/>
    <cellStyle name="好_Emerging NPI Tooling Status_WK34_APPLE N94 DVT Sample Quotation_20110711(v0.1) 4 2" xfId="31198"/>
    <cellStyle name="好_Emerging NPI Tooling Status_WK34_APPLE N94 DVT Sample Quotation_20110711(v0.1) 5" xfId="31199"/>
    <cellStyle name="好_Emerging NPI Tooling Status_WK34_APPLE N94 DVT Sample Quotation_20110711(v0.1) 6" xfId="31200"/>
    <cellStyle name="好_Emerging NPI Tooling Status_WK34_APPLE N94 DVT Sample Quotation_20110711(v0.1) 7" xfId="31201"/>
    <cellStyle name="好_Emerging NPI Tooling Status_WK34_APPLE N94 DVT Sample Quotation_20110711(v0.1)_N41 Investment_20110905(in_v8)" xfId="31202"/>
    <cellStyle name="好_Emerging NPI Tooling Status_WK34_APPLE N94 DVT Sample Quotation_20110711(v0.1)_N41 Investment_20110905(in_v8) 2" xfId="31203"/>
    <cellStyle name="好_Emerging NPI Tooling Status_WK34_APPLE N94 DVT Sample Quotation_20110711(v0.1)_N41 Investment_20110905(in_v8) 2 2" xfId="31204"/>
    <cellStyle name="好_Emerging NPI Tooling Status_WK34_APPLE N94 DVT Sample Quotation_20110711(v0.1)_N41 Investment_20110905(in_v8) 3" xfId="31205"/>
    <cellStyle name="好_Emerging NPI Tooling Status_WK34_APPLE N94 DVT Sample Quotation_20110711(v0.1)_N41 Investment_20110905(in_v8) 3 2" xfId="31206"/>
    <cellStyle name="好_Emerging NPI Tooling Status_WK34_APPLE N94 DVT Sample Quotation_20110711(v0.1)_N41 Investment_20110905(in_v8) 4" xfId="31207"/>
    <cellStyle name="好_Emerging NPI Tooling Status_WK34_APPLE N94 DVT Sample Quotation_20110711(v0.1)_N41 Investment_20110905(in_v8) 4 2" xfId="31208"/>
    <cellStyle name="好_Emerging NPI Tooling Status_WK34_APPLE N94 DVT Sample Quotation_20110711(v0.1)_N41 Investment_20110905(in_v8) 5" xfId="31209"/>
    <cellStyle name="好_Emerging NPI Tooling Status_WK34_APPLE N94 DVT Sample Quotation_20110711(v0.1)_N41 Investment_20110905(in_v8) 6" xfId="31210"/>
    <cellStyle name="好_Emerging NPI Tooling Status_WK34_APPLE N94 DVT Sample Quotation_20110711(v0.1)_N41 Investment_20110905(in_v8) 7" xfId="31211"/>
    <cellStyle name="好_Emerging NPI Tooling Status_WK34_APPLE N94 EVT1 NRE Quotation_20110225(v1.4)" xfId="31212"/>
    <cellStyle name="好_Emerging NPI Tooling Status_WK34_APPLE N94 EVT1 NRE Quotation_20110225(v1.4) 2" xfId="31213"/>
    <cellStyle name="好_Emerging NPI Tooling Status_WK34_APPLE N94 EVT1 NRE Quotation_20110225(v1.4) 2 2" xfId="31214"/>
    <cellStyle name="好_Emerging NPI Tooling Status_WK34_APPLE N94 EVT1 NRE Quotation_20110225(v1.4) 3" xfId="31215"/>
    <cellStyle name="好_Emerging NPI Tooling Status_WK34_APPLE N94 EVT1 NRE Quotation_20110225(v1.4) 3 2" xfId="31216"/>
    <cellStyle name="好_Emerging NPI Tooling Status_WK34_APPLE N94 EVT1 NRE Quotation_20110225(v1.4) 4" xfId="31217"/>
    <cellStyle name="好_Emerging NPI Tooling Status_WK34_APPLE N94 EVT1 NRE Quotation_20110225(v1.4) 4 2" xfId="31218"/>
    <cellStyle name="好_Emerging NPI Tooling Status_WK34_APPLE N94 EVT1 NRE Quotation_20110225(v1.4) 5" xfId="31219"/>
    <cellStyle name="好_Emerging NPI Tooling Status_WK34_APPLE N94 EVT1 NRE Quotation_20110225(v1.4) 6" xfId="31220"/>
    <cellStyle name="好_Emerging NPI Tooling Status_WK34_APPLE N94 EVT1 NRE Quotation_20110225(v1.4) 7" xfId="31221"/>
    <cellStyle name="好_Emerging NPI Tooling Status_WK34_APPLE N94 EVT1 NRE Quotation_20110225(v1.4)_N41 Investment_20110905(in_v8)" xfId="31222"/>
    <cellStyle name="好_Emerging NPI Tooling Status_WK34_APPLE N94 EVT1 NRE Quotation_20110225(v1.4)_N41 Investment_20110905(in_v8) 2" xfId="31223"/>
    <cellStyle name="好_Emerging NPI Tooling Status_WK34_APPLE N94 EVT1 NRE Quotation_20110225(v1.4)_N41 Investment_20110905(in_v8) 2 2" xfId="31224"/>
    <cellStyle name="好_Emerging NPI Tooling Status_WK34_APPLE N94 EVT1 NRE Quotation_20110225(v1.4)_N41 Investment_20110905(in_v8) 3" xfId="31225"/>
    <cellStyle name="好_Emerging NPI Tooling Status_WK34_APPLE N94 EVT1 NRE Quotation_20110225(v1.4)_N41 Investment_20110905(in_v8) 3 2" xfId="31226"/>
    <cellStyle name="好_Emerging NPI Tooling Status_WK34_APPLE N94 EVT1 NRE Quotation_20110225(v1.4)_N41 Investment_20110905(in_v8) 4" xfId="31227"/>
    <cellStyle name="好_Emerging NPI Tooling Status_WK34_APPLE N94 EVT1 NRE Quotation_20110225(v1.4)_N41 Investment_20110905(in_v8) 4 2" xfId="31228"/>
    <cellStyle name="好_Emerging NPI Tooling Status_WK34_APPLE N94 EVT1 NRE Quotation_20110225(v1.4)_N41 Investment_20110905(in_v8) 5" xfId="31229"/>
    <cellStyle name="好_Emerging NPI Tooling Status_WK34_APPLE N94 EVT1 NRE Quotation_20110225(v1.4)_N41 Investment_20110905(in_v8) 6" xfId="31230"/>
    <cellStyle name="好_Emerging NPI Tooling Status_WK34_APPLE N94 EVT1 NRE Quotation_20110225(v1.4)_N41 Investment_20110905(in_v8) 7" xfId="31231"/>
    <cellStyle name="好_Emerging NPI Tooling Status_WK34_APPLE N94 EVT2 NRE Quotation_20110602(v1.3)" xfId="31232"/>
    <cellStyle name="好_Emerging NPI Tooling Status_WK34_APPLE N94 EVT2 NRE Quotation_20110602(v1.3) 2" xfId="31233"/>
    <cellStyle name="好_Emerging NPI Tooling Status_WK34_APPLE N94 EVT2 NRE Quotation_20110602(v1.3) 2 2" xfId="31234"/>
    <cellStyle name="好_Emerging NPI Tooling Status_WK34_APPLE N94 EVT2 NRE Quotation_20110602(v1.3) 3" xfId="31235"/>
    <cellStyle name="好_Emerging NPI Tooling Status_WK34_APPLE N94 EVT2 NRE Quotation_20110602(v1.3) 3 2" xfId="31236"/>
    <cellStyle name="好_Emerging NPI Tooling Status_WK34_APPLE N94 EVT2 NRE Quotation_20110602(v1.3) 4" xfId="31237"/>
    <cellStyle name="好_Emerging NPI Tooling Status_WK34_APPLE N94 EVT2 NRE Quotation_20110602(v1.3) 4 2" xfId="31238"/>
    <cellStyle name="好_Emerging NPI Tooling Status_WK34_APPLE N94 EVT2 NRE Quotation_20110602(v1.3) 5" xfId="31239"/>
    <cellStyle name="好_Emerging NPI Tooling Status_WK34_APPLE N94 EVT2 NRE Quotation_20110602(v1.3) 6" xfId="31240"/>
    <cellStyle name="好_Emerging NPI Tooling Status_WK34_APPLE N94 EVT2 NRE Quotation_20110602(v1.3) 7" xfId="31241"/>
    <cellStyle name="好_Emerging NPI Tooling Status_WK34_APPLE N94 EVT2 NRE Quotation_20110602(v1.3)_N41 Investment_20110905(in_v8)" xfId="31242"/>
    <cellStyle name="好_Emerging NPI Tooling Status_WK34_APPLE N94 EVT2 NRE Quotation_20110602(v1.3)_N41 Investment_20110905(in_v8) 2" xfId="31243"/>
    <cellStyle name="好_Emerging NPI Tooling Status_WK34_APPLE N94 EVT2 NRE Quotation_20110602(v1.3)_N41 Investment_20110905(in_v8) 2 2" xfId="31244"/>
    <cellStyle name="好_Emerging NPI Tooling Status_WK34_APPLE N94 EVT2 NRE Quotation_20110602(v1.3)_N41 Investment_20110905(in_v8) 3" xfId="31245"/>
    <cellStyle name="好_Emerging NPI Tooling Status_WK34_APPLE N94 EVT2 NRE Quotation_20110602(v1.3)_N41 Investment_20110905(in_v8) 3 2" xfId="31246"/>
    <cellStyle name="好_Emerging NPI Tooling Status_WK34_APPLE N94 EVT2 NRE Quotation_20110602(v1.3)_N41 Investment_20110905(in_v8) 4" xfId="31247"/>
    <cellStyle name="好_Emerging NPI Tooling Status_WK34_APPLE N94 EVT2 NRE Quotation_20110602(v1.3)_N41 Investment_20110905(in_v8) 4 2" xfId="31248"/>
    <cellStyle name="好_Emerging NPI Tooling Status_WK34_APPLE N94 EVT2 NRE Quotation_20110602(v1.3)_N41 Investment_20110905(in_v8) 5" xfId="31249"/>
    <cellStyle name="好_Emerging NPI Tooling Status_WK34_APPLE N94 EVT2 NRE Quotation_20110602(v1.3)_N41 Investment_20110905(in_v8) 6" xfId="31250"/>
    <cellStyle name="好_Emerging NPI Tooling Status_WK34_APPLE N94 EVT2 NRE Quotation_20110602(v1.3)_N41 Investment_20110905(in_v8) 7" xfId="31251"/>
    <cellStyle name="好_Emerging NPI Tooling Status_WK34_APPLE N94 EVT2 NRE Quotation_20110810(v1 7)" xfId="31252"/>
    <cellStyle name="好_Emerging NPI Tooling Status_WK34_APPLE N94 EVT2 NRE Quotation_20110810(v1 7) 2" xfId="31253"/>
    <cellStyle name="好_Emerging NPI Tooling Status_WK34_APPLE N94 EVT2 NRE Quotation_20110810(v1 7) 2 2" xfId="31254"/>
    <cellStyle name="好_Emerging NPI Tooling Status_WK34_APPLE N94 EVT2 NRE Quotation_20110810(v1 7) 3" xfId="31255"/>
    <cellStyle name="好_Emerging NPI Tooling Status_WK34_APPLE N94 EVT2 NRE Quotation_20110810(v1 7) 3 2" xfId="31256"/>
    <cellStyle name="好_Emerging NPI Tooling Status_WK34_APPLE N94 EVT2 NRE Quotation_20110810(v1 7) 4" xfId="31257"/>
    <cellStyle name="好_Emerging NPI Tooling Status_WK34_APPLE N94 EVT2 NRE Quotation_20110810(v1 7) 4 2" xfId="31258"/>
    <cellStyle name="好_Emerging NPI Tooling Status_WK34_APPLE N94 EVT2 NRE Quotation_20110810(v1 7) 5" xfId="31259"/>
    <cellStyle name="好_Emerging NPI Tooling Status_WK34_APPLE N94 EVT2 NRE Quotation_20110810(v1 7) 6" xfId="31260"/>
    <cellStyle name="好_Emerging NPI Tooling Status_WK34_APPLE N94 EVT2 NRE Quotation_20110810(v1 7) 7" xfId="31261"/>
    <cellStyle name="好_Emerging NPI Tooling Status_WK34_APPLE N94 EVT2 NRE Quotation_20110810(v1 7)_N41 Investment_20110905(in_v8)" xfId="31262"/>
    <cellStyle name="好_Emerging NPI Tooling Status_WK34_APPLE N94 EVT2 NRE Quotation_20110810(v1 7)_N41 Investment_20110905(in_v8) 2" xfId="31263"/>
    <cellStyle name="好_Emerging NPI Tooling Status_WK34_APPLE N94 EVT2 NRE Quotation_20110810(v1 7)_N41 Investment_20110905(in_v8) 2 2" xfId="31264"/>
    <cellStyle name="好_Emerging NPI Tooling Status_WK34_APPLE N94 EVT2 NRE Quotation_20110810(v1 7)_N41 Investment_20110905(in_v8) 3" xfId="31265"/>
    <cellStyle name="好_Emerging NPI Tooling Status_WK34_APPLE N94 EVT2 NRE Quotation_20110810(v1 7)_N41 Investment_20110905(in_v8) 3 2" xfId="31266"/>
    <cellStyle name="好_Emerging NPI Tooling Status_WK34_APPLE N94 EVT2 NRE Quotation_20110810(v1 7)_N41 Investment_20110905(in_v8) 4" xfId="31267"/>
    <cellStyle name="好_Emerging NPI Tooling Status_WK34_APPLE N94 EVT2 NRE Quotation_20110810(v1 7)_N41 Investment_20110905(in_v8) 4 2" xfId="31268"/>
    <cellStyle name="好_Emerging NPI Tooling Status_WK34_APPLE N94 EVT2 NRE Quotation_20110810(v1 7)_N41 Investment_20110905(in_v8) 5" xfId="31269"/>
    <cellStyle name="好_Emerging NPI Tooling Status_WK34_APPLE N94 EVT2 NRE Quotation_20110810(v1 7)_N41 Investment_20110905(in_v8) 6" xfId="31270"/>
    <cellStyle name="好_Emerging NPI Tooling Status_WK34_APPLE N94 EVT2 NRE Quotation_20110810(v1 7)_N41 Investment_20110905(in_v8) 7" xfId="31271"/>
    <cellStyle name="好_Emerging NPI Tooling Status_WK34_LW Fix  for EVT1 0221" xfId="31272"/>
    <cellStyle name="好_Emerging NPI Tooling Status_WK34_LW Fix  for EVT1 0221 2" xfId="31273"/>
    <cellStyle name="好_Emerging NPI Tooling Status_WK34_LW Fix  for EVT1 0221 2 2" xfId="31274"/>
    <cellStyle name="好_Emerging NPI Tooling Status_WK34_LW Fix  for EVT1 0221 3" xfId="31275"/>
    <cellStyle name="好_Emerging NPI Tooling Status_WK34_LW Fix  for EVT1 0221 3 2" xfId="31276"/>
    <cellStyle name="好_Emerging NPI Tooling Status_WK34_LW Fix  for EVT1 0221 4" xfId="31277"/>
    <cellStyle name="好_Emerging NPI Tooling Status_WK34_LW Fix  for EVT1 0221 4 2" xfId="31278"/>
    <cellStyle name="好_Emerging NPI Tooling Status_WK34_LW Fix  for EVT1 0221 5" xfId="31279"/>
    <cellStyle name="好_Emerging NPI Tooling Status_WK34_LW Fix  for EVT1 0221 6" xfId="31280"/>
    <cellStyle name="好_Emerging NPI Tooling Status_WK34_LW Fix  for EVT1 0221 7" xfId="31281"/>
    <cellStyle name="好_Emerging NPI Tooling Status_WK34_MP NRE_N94 HB &amp; wifi_20110623_JGP(v0.6)" xfId="31282"/>
    <cellStyle name="好_Emerging NPI Tooling Status_WK34_MP NRE_N94 HB &amp; wifi_20110623_JGP(v0.6) 2" xfId="31283"/>
    <cellStyle name="好_Emerging NPI Tooling Status_WK34_MP NRE_N94 HB &amp; wifi_20110623_JGP(v0.6) 2 2" xfId="31284"/>
    <cellStyle name="好_Emerging NPI Tooling Status_WK34_MP NRE_N94 HB &amp; wifi_20110623_JGP(v0.6) 3" xfId="31285"/>
    <cellStyle name="好_Emerging NPI Tooling Status_WK34_MP NRE_N94 HB &amp; wifi_20110623_JGP(v0.6) 3 2" xfId="31286"/>
    <cellStyle name="好_Emerging NPI Tooling Status_WK34_MP NRE_N94 HB &amp; wifi_20110623_JGP(v0.6) 4" xfId="31287"/>
    <cellStyle name="好_Emerging NPI Tooling Status_WK34_MP NRE_N94 HB &amp; wifi_20110623_JGP(v0.6) 4 2" xfId="31288"/>
    <cellStyle name="好_Emerging NPI Tooling Status_WK34_MP NRE_N94 HB &amp; wifi_20110623_JGP(v0.6) 5" xfId="31289"/>
    <cellStyle name="好_Emerging NPI Tooling Status_WK34_MP NRE_N94 HB &amp; wifi_20110623_JGP(v0.6) 6" xfId="31290"/>
    <cellStyle name="好_Emerging NPI Tooling Status_WK34_MP NRE_N94 HB &amp; wifi_20110623_JGP(v0.6) 7" xfId="31291"/>
    <cellStyle name="好_Emerging NPI Tooling Status_WK34_N41 Investment_20110816(v0.1)_in" xfId="31292"/>
    <cellStyle name="好_Emerging NPI Tooling Status_WK34_N41 Investment_20110816(v0.1)_in 2" xfId="31293"/>
    <cellStyle name="好_Emerging NPI Tooling Status_WK34_N41 Investment_20110816(v0.1)_in 2 2" xfId="31294"/>
    <cellStyle name="好_Emerging NPI Tooling Status_WK34_N41 Investment_20110816(v0.1)_in 3" xfId="31295"/>
    <cellStyle name="好_Emerging NPI Tooling Status_WK34_N41 Investment_20110816(v0.1)_in 3 2" xfId="31296"/>
    <cellStyle name="好_Emerging NPI Tooling Status_WK34_N41 Investment_20110816(v0.1)_in 4" xfId="31297"/>
    <cellStyle name="好_Emerging NPI Tooling Status_WK34_N41 Investment_20110816(v0.1)_in 4 2" xfId="31298"/>
    <cellStyle name="好_Emerging NPI Tooling Status_WK34_N41 Investment_20110816(v0.1)_in 5" xfId="31299"/>
    <cellStyle name="好_Emerging NPI Tooling Status_WK34_N41 Investment_20110816(v0.1)_in 6" xfId="31300"/>
    <cellStyle name="好_Emerging NPI Tooling Status_WK34_N41 Investment_20110816(v0.1)_in 7" xfId="31301"/>
    <cellStyle name="好_Emerging NPI Tooling Status_WK34_N41 Investment_20110831(in_v4)" xfId="31302"/>
    <cellStyle name="好_Emerging NPI Tooling Status_WK34_N41 Investment_20110831(in_v4) 2" xfId="31303"/>
    <cellStyle name="好_Emerging NPI Tooling Status_WK34_N41 Investment_20110831(in_v4) 2 2" xfId="31304"/>
    <cellStyle name="好_Emerging NPI Tooling Status_WK34_N41 Investment_20110831(in_v4) 3" xfId="31305"/>
    <cellStyle name="好_Emerging NPI Tooling Status_WK34_N41 Investment_20110831(in_v4) 3 2" xfId="31306"/>
    <cellStyle name="好_Emerging NPI Tooling Status_WK34_N41 Investment_20110831(in_v4) 4" xfId="31307"/>
    <cellStyle name="好_Emerging NPI Tooling Status_WK34_N41 Investment_20110831(in_v4) 4 2" xfId="31308"/>
    <cellStyle name="好_Emerging NPI Tooling Status_WK34_N41 Investment_20110831(in_v4) 5" xfId="31309"/>
    <cellStyle name="好_Emerging NPI Tooling Status_WK34_N41 Investment_20110831(in_v4) 6" xfId="31310"/>
    <cellStyle name="好_Emerging NPI Tooling Status_WK34_N41 Investment_20110831(in_v4) 7" xfId="31311"/>
    <cellStyle name="好_Emerging NPI Tooling Status_WK34_N41 Investment_20110831(in_v6)" xfId="31312"/>
    <cellStyle name="好_Emerging NPI Tooling Status_WK34_N41 Investment_20110831(in_v6) 2" xfId="31313"/>
    <cellStyle name="好_Emerging NPI Tooling Status_WK34_N41 Investment_20110831(in_v6) 2 2" xfId="31314"/>
    <cellStyle name="好_Emerging NPI Tooling Status_WK34_N41 Investment_20110831(in_v6) 3" xfId="31315"/>
    <cellStyle name="好_Emerging NPI Tooling Status_WK34_N41 Investment_20110831(in_v6) 3 2" xfId="31316"/>
    <cellStyle name="好_Emerging NPI Tooling Status_WK34_N41 Investment_20110831(in_v6) 4" xfId="31317"/>
    <cellStyle name="好_Emerging NPI Tooling Status_WK34_N41 Investment_20110831(in_v6) 4 2" xfId="31318"/>
    <cellStyle name="好_Emerging NPI Tooling Status_WK34_N41 Investment_20110831(in_v6) 5" xfId="31319"/>
    <cellStyle name="好_Emerging NPI Tooling Status_WK34_N41 Investment_20110831(in_v6) 6" xfId="31320"/>
    <cellStyle name="好_Emerging NPI Tooling Status_WK34_N41 Investment_20110831(in_v6) 7" xfId="31321"/>
    <cellStyle name="好_Emerging NPI Tooling Status_WK34_N41 Investment_20110902(in_v9)" xfId="31322"/>
    <cellStyle name="好_Emerging NPI Tooling Status_WK34_N41 Investment_20110902(in_v9) 2" xfId="31323"/>
    <cellStyle name="好_Emerging NPI Tooling Status_WK34_N41 Investment_20110902(in_v9) 2 2" xfId="31324"/>
    <cellStyle name="好_Emerging NPI Tooling Status_WK34_N41 Investment_20110902(in_v9) 3" xfId="31325"/>
    <cellStyle name="好_Emerging NPI Tooling Status_WK34_N41 Investment_20110902(in_v9) 3 2" xfId="31326"/>
    <cellStyle name="好_Emerging NPI Tooling Status_WK34_N41 Investment_20110902(in_v9) 4" xfId="31327"/>
    <cellStyle name="好_Emerging NPI Tooling Status_WK34_N41 Investment_20110902(in_v9) 4 2" xfId="31328"/>
    <cellStyle name="好_Emerging NPI Tooling Status_WK34_N41 Investment_20110902(in_v9) 5" xfId="31329"/>
    <cellStyle name="好_Emerging NPI Tooling Status_WK34_N41 Investment_20110902(in_v9) 6" xfId="31330"/>
    <cellStyle name="好_Emerging NPI Tooling Status_WK34_N41 Investment_20110902(in_v9) 7" xfId="31331"/>
    <cellStyle name="好_Emerging NPI Tooling Status_WK34_N41 Investment_20110905(in_v8)" xfId="31332"/>
    <cellStyle name="好_Emerging NPI Tooling Status_WK34_N41 Investment_20110905(in_v8) 2" xfId="31333"/>
    <cellStyle name="好_Emerging NPI Tooling Status_WK34_N41 Investment_20110905(in_v8) 2 2" xfId="31334"/>
    <cellStyle name="好_Emerging NPI Tooling Status_WK34_N41 Investment_20110905(in_v8) 3" xfId="31335"/>
    <cellStyle name="好_Emerging NPI Tooling Status_WK34_N41 Investment_20110905(in_v8) 3 2" xfId="31336"/>
    <cellStyle name="好_Emerging NPI Tooling Status_WK34_N41 Investment_20110905(in_v8) 4" xfId="31337"/>
    <cellStyle name="好_Emerging NPI Tooling Status_WK34_N41 Investment_20110905(in_v8) 4 2" xfId="31338"/>
    <cellStyle name="好_Emerging NPI Tooling Status_WK34_N41 Investment_20110905(in_v8) 5" xfId="31339"/>
    <cellStyle name="好_Emerging NPI Tooling Status_WK34_N41 Investment_20110905(in_v8) 6" xfId="31340"/>
    <cellStyle name="好_Emerging NPI Tooling Status_WK34_N41 Investment_20110905(in_v8) 7" xfId="31341"/>
    <cellStyle name="好_Emerging NPI Tooling Status_WK34_N90 PO Issued Jabil SIN for Apple Owned Equipment_0727(internal_1215)" xfId="31342"/>
    <cellStyle name="好_Emerging NPI Tooling Status_WK34_N90 PO Issued Jabil SIN for Apple Owned Equipment_0727(internal_1215) 10" xfId="31343"/>
    <cellStyle name="好_Emerging NPI Tooling Status_WK34_N90 PO Issued Jabil SIN for Apple Owned Equipment_0727(internal_1215) 2" xfId="31344"/>
    <cellStyle name="好_Emerging NPI Tooling Status_WK34_N90 PO Issued Jabil SIN for Apple Owned Equipment_0727(internal_1215) 2 2" xfId="31345"/>
    <cellStyle name="好_Emerging NPI Tooling Status_WK34_N90 PO Issued Jabil SIN for Apple Owned Equipment_0727(internal_1215) 3" xfId="31346"/>
    <cellStyle name="好_Emerging NPI Tooling Status_WK34_N90 PO Issued Jabil SIN for Apple Owned Equipment_0727(internal_1215) 4" xfId="31347"/>
    <cellStyle name="好_Emerging NPI Tooling Status_WK34_N90 PO Issued Jabil SIN for Apple Owned Equipment_0727(internal_1215) 5" xfId="31348"/>
    <cellStyle name="好_Emerging NPI Tooling Status_WK34_N90 PO Issued Jabil SIN for Apple Owned Equipment_0727(internal_1215) 6" xfId="31349"/>
    <cellStyle name="好_Emerging NPI Tooling Status_WK34_N90 PO Issued Jabil SIN for Apple Owned Equipment_0727(internal_1215) 7" xfId="31350"/>
    <cellStyle name="好_Emerging NPI Tooling Status_WK34_N90 PO Issued Jabil SIN for Apple Owned Equipment_0727(internal_1215) 8" xfId="31351"/>
    <cellStyle name="好_Emerging NPI Tooling Status_WK34_N90 PO Issued Jabil SIN for Apple Owned Equipment_0727(internal_1215) 9" xfId="31352"/>
    <cellStyle name="好_Emerging NPI Tooling Status_WK34_N90 PO Issued Jabil SIN for Apple Owned Equipment_0727(internal_1215) 9 2" xfId="31353"/>
    <cellStyle name="好_Emerging NPI Tooling Status_WK34_N90 PO Issued Jabil SIN for Apple Owned Equipment_0727(internal_1215)_N94 Band Investment(50k)_20110420" xfId="31354"/>
    <cellStyle name="好_Emerging NPI Tooling Status_WK34_N90 PO Issued Jabil SIN for Apple Owned Equipment_0727(internal_1215)_N94 Band Investment(50k)_20110420 2" xfId="31355"/>
    <cellStyle name="好_Emerging NPI Tooling Status_WK34_N90 PO Issued Jabil SIN for Apple Owned Equipment_0727(internal_1215)_N94 Band Investment(50k)_20110420 3" xfId="31356"/>
    <cellStyle name="好_Emerging NPI Tooling Status_WK34_N90 PO Issued Jabil SIN for Apple Owned Equipment_0727(internal_1215)_N94 Band Investment(50k)_20110420 4" xfId="31357"/>
    <cellStyle name="好_Emerging NPI Tooling Status_WK34_N90 PO Issued Jabil SIN for Apple Owned Equipment_0727(internal_1215)_N94 Band Investment(50k)_20110420 5" xfId="31358"/>
    <cellStyle name="好_Emerging NPI Tooling Status_WK34_N90 PO Issued Jabil SIN for Apple Owned Equipment_0727(internal_1215)_N94 Band Investment(50k)_20110420 6" xfId="31359"/>
    <cellStyle name="好_Emerging NPI Tooling Status_WK34_N90 PO Issued Jabil SIN for Apple Owned Equipment_0727(internal_1215)_N94 Band Investment(50k)_20110420 7" xfId="31360"/>
    <cellStyle name="好_Emerging NPI Tooling Status_WK34_N90 PO Issued Jabil SIN for Apple Owned Equipment_0727(internal_1215)_N94 Band Investment(50k)_20110420 8" xfId="31361"/>
    <cellStyle name="好_Emerging NPI Tooling Status_WK34_N90 PO Issued Jabil SIN for Apple Owned Equipment_0727(internal_1215)_N94 Band Investment(50k)_20110420 9" xfId="31362"/>
    <cellStyle name="好_Emerging NPI Tooling Status_WK34_N94 Band Investment(25k)_JGP_20110714(v2.0)" xfId="31363"/>
    <cellStyle name="好_Emerging NPI Tooling Status_WK34_N94 Band Investment(25k)_JGP_20110714(v2.0) 2" xfId="31364"/>
    <cellStyle name="好_Emerging NPI Tooling Status_WK34_N94 Band Investment(25k)_JGP_20110714(v2.0) 2 2" xfId="31365"/>
    <cellStyle name="好_Emerging NPI Tooling Status_WK34_N94 Band Investment(25k)_JGP_20110714(v2.0) 3" xfId="31366"/>
    <cellStyle name="好_Emerging NPI Tooling Status_WK34_N94 Band Investment(25k)_JGP_20110714(v2.0) 3 2" xfId="31367"/>
    <cellStyle name="好_Emerging NPI Tooling Status_WK34_N94 Band Investment(25k)_JGP_20110714(v2.0) 4" xfId="31368"/>
    <cellStyle name="好_Emerging NPI Tooling Status_WK34_N94 Band Investment(25k)_JGP_20110714(v2.0) 4 2" xfId="31369"/>
    <cellStyle name="好_Emerging NPI Tooling Status_WK34_N94 Band Investment(25k)_JGP_20110714(v2.0) 5" xfId="31370"/>
    <cellStyle name="好_Emerging NPI Tooling Status_WK34_N94 Band Investment(25k)_JGP_20110714(v2.0) 6" xfId="31371"/>
    <cellStyle name="好_Emerging NPI Tooling Status_WK34_N94 Band Investment(25k)_JGP_20110714(v2.0) 7" xfId="31372"/>
    <cellStyle name="好_Emerging NPI Tooling Status_WK34_N94 Band Investment(25k)_JGP_20110719(v3.0)_in" xfId="31373"/>
    <cellStyle name="好_Emerging NPI Tooling Status_WK34_N94 Band Investment(25k)_JGP_20110719(v3.0)_in 2" xfId="31374"/>
    <cellStyle name="好_Emerging NPI Tooling Status_WK34_N94 Band Investment(25k)_JGP_20110719(v3.0)_in 2 2" xfId="31375"/>
    <cellStyle name="好_Emerging NPI Tooling Status_WK34_N94 Band Investment(25k)_JGP_20110719(v3.0)_in 3" xfId="31376"/>
    <cellStyle name="好_Emerging NPI Tooling Status_WK34_N94 Band Investment(25k)_JGP_20110719(v3.0)_in 3 2" xfId="31377"/>
    <cellStyle name="好_Emerging NPI Tooling Status_WK34_N94 Band Investment(25k)_JGP_20110719(v3.0)_in 4" xfId="31378"/>
    <cellStyle name="好_Emerging NPI Tooling Status_WK34_N94 Band Investment(25k)_JGP_20110719(v3.0)_in 4 2" xfId="31379"/>
    <cellStyle name="好_Emerging NPI Tooling Status_WK34_N94 Band Investment(25k)_JGP_20110719(v3.0)_in 5" xfId="31380"/>
    <cellStyle name="好_Emerging NPI Tooling Status_WK34_N94 Band Investment(25k)_JGP_20110719(v3.0)_in 6" xfId="31381"/>
    <cellStyle name="好_Emerging NPI Tooling Status_WK34_N94 Band Investment(25k)_JGP_20110719(v3.0)_in 7" xfId="31382"/>
    <cellStyle name="好_Emerging NPI Tooling Status_WK34_N94 Band Investment(25k)_JGP_20110810(v2.6)_in" xfId="31383"/>
    <cellStyle name="好_Emerging NPI Tooling Status_WK34_N94 Band Investment(25k)_JGP_20110810(v2.6)_in 2" xfId="31384"/>
    <cellStyle name="好_Emerging NPI Tooling Status_WK34_N94 Band Investment(25k)_JGP_20110810(v2.6)_in 2 2" xfId="31385"/>
    <cellStyle name="好_Emerging NPI Tooling Status_WK34_N94 Band Investment(25k)_JGP_20110810(v2.6)_in 3" xfId="31386"/>
    <cellStyle name="好_Emerging NPI Tooling Status_WK34_N94 Band Investment(25k)_JGP_20110810(v2.6)_in 3 2" xfId="31387"/>
    <cellStyle name="好_Emerging NPI Tooling Status_WK34_N94 Band Investment(25k)_JGP_20110810(v2.6)_in 4" xfId="31388"/>
    <cellStyle name="好_Emerging NPI Tooling Status_WK34_N94 Band Investment(25k)_JGP_20110810(v2.6)_in 4 2" xfId="31389"/>
    <cellStyle name="好_Emerging NPI Tooling Status_WK34_N94 Band Investment(25k)_JGP_20110810(v2.6)_in 5" xfId="31390"/>
    <cellStyle name="好_Emerging NPI Tooling Status_WK34_N94 Band Investment(25k)_JGP_20110810(v2.6)_in 6" xfId="31391"/>
    <cellStyle name="好_Emerging NPI Tooling Status_WK34_N94 Band Investment(25k)_JGP_20110810(v2.6)_in 7" xfId="31392"/>
    <cellStyle name="好_Emerging NPI Tooling Status_WK34_N94 Band Investment(25k15k)_20110521(v1 0)" xfId="31393"/>
    <cellStyle name="好_Emerging NPI Tooling Status_WK34_N94 Band Investment(25k15k)_20110521(v1 0) 2" xfId="31394"/>
    <cellStyle name="好_Emerging NPI Tooling Status_WK34_N94 Band Investment(25k15k)_20110521(v1 0) 2 2" xfId="31395"/>
    <cellStyle name="好_Emerging NPI Tooling Status_WK34_N94 Band Investment(25k15k)_20110521(v1 0) 3" xfId="31396"/>
    <cellStyle name="好_Emerging NPI Tooling Status_WK34_N94 Band Investment(25k15k)_20110521(v1 0) 3 2" xfId="31397"/>
    <cellStyle name="好_Emerging NPI Tooling Status_WK34_N94 Band Investment(25k15k)_20110521(v1 0) 4" xfId="31398"/>
    <cellStyle name="好_Emerging NPI Tooling Status_WK34_N94 Band Investment(25k15k)_20110521(v1 0) 4 2" xfId="31399"/>
    <cellStyle name="好_Emerging NPI Tooling Status_WK34_N94 Band Investment(25k15k)_20110521(v1 0) 5" xfId="31400"/>
    <cellStyle name="好_Emerging NPI Tooling Status_WK34_N94 Band Investment(25k15k)_20110521(v1 0) 6" xfId="31401"/>
    <cellStyle name="好_Emerging NPI Tooling Status_WK34_N94 Band Investment(25k15k)_20110521(v1 0) 7" xfId="31402"/>
    <cellStyle name="好_Emerging NPI Tooling Status_WK34_N94 Band Investment(50k)_20110420" xfId="31403"/>
    <cellStyle name="好_Emerging NPI Tooling Status_WK34_N94 Band Investment(50k)_20110420 2" xfId="31404"/>
    <cellStyle name="好_Emerging NPI Tooling Status_WK34_N94 Band Investment(50k)_20110420 3" xfId="31405"/>
    <cellStyle name="好_Emerging NPI Tooling Status_WK34_N94 Band Investment(50k)_20110420 4" xfId="31406"/>
    <cellStyle name="好_Emerging NPI Tooling Status_WK34_N94 Band Investment(50k)_20110420 5" xfId="31407"/>
    <cellStyle name="好_Emerging NPI Tooling Status_WK34_N94 Band Investment(50k)_20110420 6" xfId="31408"/>
    <cellStyle name="好_Emerging NPI Tooling Status_WK34_N94 Band Investment(50k)_20110420 7" xfId="31409"/>
    <cellStyle name="好_Emerging NPI Tooling Status_WK34_N94 Band Investment(50k)_20110420 8" xfId="31410"/>
    <cellStyle name="好_Emerging NPI Tooling Status_WK34_N94 Band Investment(50k)_20110420 9" xfId="31411"/>
    <cellStyle name="好_Emerging NPI Tooling Status_WK34_N94 Band Investment_20110131_v0.1" xfId="31412"/>
    <cellStyle name="好_Emerging NPI Tooling Status_WK34_N94 Band Investment_20110131_v0.1 10" xfId="31413"/>
    <cellStyle name="好_Emerging NPI Tooling Status_WK34_N94 Band Investment_20110131_v0.1 2" xfId="31414"/>
    <cellStyle name="好_Emerging NPI Tooling Status_WK34_N94 Band Investment_20110131_v0.1 2 2" xfId="31415"/>
    <cellStyle name="好_Emerging NPI Tooling Status_WK34_N94 Band Investment_20110131_v0.1 3" xfId="31416"/>
    <cellStyle name="好_Emerging NPI Tooling Status_WK34_N94 Band Investment_20110131_v0.1 4" xfId="31417"/>
    <cellStyle name="好_Emerging NPI Tooling Status_WK34_N94 Band Investment_20110131_v0.1 5" xfId="31418"/>
    <cellStyle name="好_Emerging NPI Tooling Status_WK34_N94 Band Investment_20110131_v0.1 6" xfId="31419"/>
    <cellStyle name="好_Emerging NPI Tooling Status_WK34_N94 Band Investment_20110131_v0.1 7" xfId="31420"/>
    <cellStyle name="好_Emerging NPI Tooling Status_WK34_N94 Band Investment_20110131_v0.1 8" xfId="31421"/>
    <cellStyle name="好_Emerging NPI Tooling Status_WK34_N94 Band Investment_20110131_v0.1 9" xfId="31422"/>
    <cellStyle name="好_Emerging NPI Tooling Status_WK34_N94 Band Investment_20110131_v0.1 9 2" xfId="31423"/>
    <cellStyle name="好_Emerging NPI Tooling Status_WK34_N94 Band Investment_20110131_v0.1_N94 Band Investment(50k)_20110420" xfId="31424"/>
    <cellStyle name="好_Emerging NPI Tooling Status_WK34_N94 Band Investment_20110131_v0.1_N94 Band Investment(50k)_20110420 2" xfId="31425"/>
    <cellStyle name="好_Emerging NPI Tooling Status_WK34_N94 Band Investment_20110131_v0.1_N94 Band Investment(50k)_20110420 3" xfId="31426"/>
    <cellStyle name="好_Emerging NPI Tooling Status_WK34_N94 Band Investment_20110131_v0.1_N94 Band Investment(50k)_20110420 4" xfId="31427"/>
    <cellStyle name="好_Emerging NPI Tooling Status_WK34_N94 Band Investment_20110131_v0.1_N94 Band Investment(50k)_20110420 5" xfId="31428"/>
    <cellStyle name="好_Emerging NPI Tooling Status_WK34_N94 Band Investment_20110131_v0.1_N94 Band Investment(50k)_20110420 6" xfId="31429"/>
    <cellStyle name="好_Emerging NPI Tooling Status_WK34_N94 Band Investment_20110131_v0.1_N94 Band Investment(50k)_20110420 7" xfId="31430"/>
    <cellStyle name="好_Emerging NPI Tooling Status_WK34_N94 Band Investment_20110131_v0.1_N94 Band Investment(50k)_20110420 8" xfId="31431"/>
    <cellStyle name="好_Emerging NPI Tooling Status_WK34_N94 Band Investment_20110131_v0.1_N94 Band Investment(50k)_20110420 9" xfId="31432"/>
    <cellStyle name="好_Emerging NPI Tooling Status_WK34_N94 Band Investment_20110509(v0.1)" xfId="31433"/>
    <cellStyle name="好_Emerging NPI Tooling Status_WK34_N94 Band Investment_20110509(v0.1) 2" xfId="31434"/>
    <cellStyle name="好_Emerging NPI Tooling Status_WK34_N94 Band Investment_20110509(v0.1) 2 2" xfId="31435"/>
    <cellStyle name="好_Emerging NPI Tooling Status_WK34_N94 Band Investment_20110509(v0.1) 3" xfId="31436"/>
    <cellStyle name="好_Emerging NPI Tooling Status_WK34_N94 Band Investment_20110509(v0.1) 3 2" xfId="31437"/>
    <cellStyle name="好_Emerging NPI Tooling Status_WK34_N94 Band Investment_20110509(v0.1) 4" xfId="31438"/>
    <cellStyle name="好_Emerging NPI Tooling Status_WK34_N94 Band Investment_20110509(v0.1) 4 2" xfId="31439"/>
    <cellStyle name="好_Emerging NPI Tooling Status_WK34_N94 Band Investment_20110509(v0.1) 5" xfId="31440"/>
    <cellStyle name="好_Emerging NPI Tooling Status_WK34_N94 Band Investment_20110509(v0.1) 6" xfId="31441"/>
    <cellStyle name="好_Emerging NPI Tooling Status_WK34_N94 Band Investment_20110509(v0.1) 7" xfId="31442"/>
    <cellStyle name="好_Emerging NPI Tooling Status_WK34_N94 Band Investment_20110513(v0.4)" xfId="31443"/>
    <cellStyle name="好_Emerging NPI Tooling Status_WK34_N94 Band Investment_20110513(v0.4) 2" xfId="31444"/>
    <cellStyle name="好_Emerging NPI Tooling Status_WK34_N94 Band Investment_20110513(v0.4) 2 2" xfId="31445"/>
    <cellStyle name="好_Emerging NPI Tooling Status_WK34_N94 Band Investment_20110513(v0.4) 3" xfId="31446"/>
    <cellStyle name="好_Emerging NPI Tooling Status_WK34_N94 Band Investment_20110513(v0.4) 3 2" xfId="31447"/>
    <cellStyle name="好_Emerging NPI Tooling Status_WK34_N94 Band Investment_20110513(v0.4) 4" xfId="31448"/>
    <cellStyle name="好_Emerging NPI Tooling Status_WK34_N94 Band Investment_20110513(v0.4) 4 2" xfId="31449"/>
    <cellStyle name="好_Emerging NPI Tooling Status_WK34_N94 Band Investment_20110513(v0.4) 5" xfId="31450"/>
    <cellStyle name="好_Emerging NPI Tooling Status_WK34_N94 Band Investment_20110513(v0.4) 6" xfId="31451"/>
    <cellStyle name="好_Emerging NPI Tooling Status_WK34_N94 Band Investment_20110513(v0.4) 7" xfId="31452"/>
    <cellStyle name="好_Emerging NPI Tooling Status_WK34_N94 Band Investment_20110520(v0.7)" xfId="31453"/>
    <cellStyle name="好_Emerging NPI Tooling Status_WK34_N94 Band Investment_20110520(v0.7) 2" xfId="31454"/>
    <cellStyle name="好_Emerging NPI Tooling Status_WK34_N94 Band Investment_20110520(v0.7) 2 2" xfId="31455"/>
    <cellStyle name="好_Emerging NPI Tooling Status_WK34_N94 Band Investment_20110520(v0.7) 3" xfId="31456"/>
    <cellStyle name="好_Emerging NPI Tooling Status_WK34_N94 Band Investment_20110520(v0.7) 3 2" xfId="31457"/>
    <cellStyle name="好_Emerging NPI Tooling Status_WK34_N94 Band Investment_20110520(v0.7) 4" xfId="31458"/>
    <cellStyle name="好_Emerging NPI Tooling Status_WK34_N94 Band Investment_20110520(v0.7) 4 2" xfId="31459"/>
    <cellStyle name="好_Emerging NPI Tooling Status_WK34_N94 Band Investment_20110520(v0.7) 5" xfId="31460"/>
    <cellStyle name="好_Emerging NPI Tooling Status_WK34_N94 Band Investment_20110520(v0.7) 6" xfId="31461"/>
    <cellStyle name="好_Emerging NPI Tooling Status_WK34_N94 Band Investment_20110520(v0.7) 7" xfId="31462"/>
    <cellStyle name="好_Emerging NPI Tooling Status_WK34_N94 Band Investment_20110520(v0.8)" xfId="31463"/>
    <cellStyle name="好_Emerging NPI Tooling Status_WK34_N94 Band Investment_20110520(v0.8) 2" xfId="31464"/>
    <cellStyle name="好_Emerging NPI Tooling Status_WK34_N94 Band Investment_20110520(v0.8) 2 2" xfId="31465"/>
    <cellStyle name="好_Emerging NPI Tooling Status_WK34_N94 Band Investment_20110520(v0.8) 3" xfId="31466"/>
    <cellStyle name="好_Emerging NPI Tooling Status_WK34_N94 Band Investment_20110520(v0.8) 3 2" xfId="31467"/>
    <cellStyle name="好_Emerging NPI Tooling Status_WK34_N94 Band Investment_20110520(v0.8) 4" xfId="31468"/>
    <cellStyle name="好_Emerging NPI Tooling Status_WK34_N94 Band Investment_20110520(v0.8) 4 2" xfId="31469"/>
    <cellStyle name="好_Emerging NPI Tooling Status_WK34_N94 Band Investment_20110520(v0.8) 5" xfId="31470"/>
    <cellStyle name="好_Emerging NPI Tooling Status_WK34_N94 Band Investment_20110520(v0.8) 6" xfId="31471"/>
    <cellStyle name="好_Emerging NPI Tooling Status_WK34_N94 Band Investment_20110520(v0.8) 7" xfId="31472"/>
    <cellStyle name="好_Emerging NPI Tooling Status_WK34_N94 Band Investment_20110521(v1.0)" xfId="31473"/>
    <cellStyle name="好_Emerging NPI Tooling Status_WK34_N94 Band Investment_20110521(v1.0) 2" xfId="31474"/>
    <cellStyle name="好_Emerging NPI Tooling Status_WK34_N94 Band Investment_20110521(v1.0) 2 2" xfId="31475"/>
    <cellStyle name="好_Emerging NPI Tooling Status_WK34_N94 Band Investment_20110521(v1.0) 3" xfId="31476"/>
    <cellStyle name="好_Emerging NPI Tooling Status_WK34_N94 Band Investment_20110521(v1.0) 3 2" xfId="31477"/>
    <cellStyle name="好_Emerging NPI Tooling Status_WK34_N94 Band Investment_20110521(v1.0) 4" xfId="31478"/>
    <cellStyle name="好_Emerging NPI Tooling Status_WK34_N94 Band Investment_20110521(v1.0) 4 2" xfId="31479"/>
    <cellStyle name="好_Emerging NPI Tooling Status_WK34_N94 Band Investment_20110521(v1.0) 5" xfId="31480"/>
    <cellStyle name="好_Emerging NPI Tooling Status_WK34_N94 Band Investment_20110521(v1.0) 6" xfId="31481"/>
    <cellStyle name="好_Emerging NPI Tooling Status_WK34_N94 Band Investment_20110521(v1.0) 7" xfId="31482"/>
    <cellStyle name="好_Emerging NPI Tooling Status_WK34_N94 Frame Investment (240k200k)_Apple_JGP_20110225" xfId="31483"/>
    <cellStyle name="好_Emerging NPI Tooling Status_WK34_N94 Frame Investment (240k200k)_Apple_JGP_20110225 2" xfId="31484"/>
    <cellStyle name="好_Emerging NPI Tooling Status_WK34_N94 Frame Investment (240k200k)_Apple_JGP_20110225 2 2" xfId="31485"/>
    <cellStyle name="好_Emerging NPI Tooling Status_WK34_N94 Frame Investment (240k200k)_Apple_JGP_20110225 3" xfId="31486"/>
    <cellStyle name="好_Emerging NPI Tooling Status_WK34_N94 Frame Investment (240k200k)_Apple_JGP_20110225 3 2" xfId="31487"/>
    <cellStyle name="好_Emerging NPI Tooling Status_WK34_N94 Frame Investment (240k200k)_Apple_JGP_20110225 4" xfId="31488"/>
    <cellStyle name="好_Emerging NPI Tooling Status_WK34_N94 Frame Investment (240k200k)_Apple_JGP_20110225 4 2" xfId="31489"/>
    <cellStyle name="好_Emerging NPI Tooling Status_WK34_N94 Frame Investment (240k200k)_Apple_JGP_20110225 5" xfId="31490"/>
    <cellStyle name="好_Emerging NPI Tooling Status_WK34_N94 Frame Investment (240k200k)_Apple_JGP_20110225 6" xfId="31491"/>
    <cellStyle name="好_Emerging NPI Tooling Status_WK34_N94 Frame Investment (240k200k)_Apple_JGP_20110225 7" xfId="31492"/>
    <cellStyle name="好_Emerging NPI Tooling Status_WK34_N94 Frame Investment_20110120 v0.1" xfId="31493"/>
    <cellStyle name="好_Emerging NPI Tooling Status_WK34_N94 Frame Investment_20110120 v0.1 10" xfId="31494"/>
    <cellStyle name="好_Emerging NPI Tooling Status_WK34_N94 Frame Investment_20110120 v0.1 2" xfId="31495"/>
    <cellStyle name="好_Emerging NPI Tooling Status_WK34_N94 Frame Investment_20110120 v0.1 2 2" xfId="31496"/>
    <cellStyle name="好_Emerging NPI Tooling Status_WK34_N94 Frame Investment_20110120 v0.1 3" xfId="31497"/>
    <cellStyle name="好_Emerging NPI Tooling Status_WK34_N94 Frame Investment_20110120 v0.1 4" xfId="31498"/>
    <cellStyle name="好_Emerging NPI Tooling Status_WK34_N94 Frame Investment_20110120 v0.1 5" xfId="31499"/>
    <cellStyle name="好_Emerging NPI Tooling Status_WK34_N94 Frame Investment_20110120 v0.1 6" xfId="31500"/>
    <cellStyle name="好_Emerging NPI Tooling Status_WK34_N94 Frame Investment_20110120 v0.1 7" xfId="31501"/>
    <cellStyle name="好_Emerging NPI Tooling Status_WK34_N94 Frame Investment_20110120 v0.1 8" xfId="31502"/>
    <cellStyle name="好_Emerging NPI Tooling Status_WK34_N94 Frame Investment_20110120 v0.1 9" xfId="31503"/>
    <cellStyle name="好_Emerging NPI Tooling Status_WK34_N94 Frame Investment_20110120 v0.1 9 2" xfId="31504"/>
    <cellStyle name="好_Emerging NPI Tooling Status_WK34_N94 Frame Investment_20110120 v0.1_N94 Band Investment(50k)_20110420" xfId="31505"/>
    <cellStyle name="好_Emerging NPI Tooling Status_WK34_N94 Frame Investment_20110120 v0.1_N94 Band Investment(50k)_20110420 2" xfId="31506"/>
    <cellStyle name="好_Emerging NPI Tooling Status_WK34_N94 Frame Investment_20110120 v0.1_N94 Band Investment(50k)_20110420 3" xfId="31507"/>
    <cellStyle name="好_Emerging NPI Tooling Status_WK34_N94 Frame Investment_20110120 v0.1_N94 Band Investment(50k)_20110420 4" xfId="31508"/>
    <cellStyle name="好_Emerging NPI Tooling Status_WK34_N94 Frame Investment_20110120 v0.1_N94 Band Investment(50k)_20110420 5" xfId="31509"/>
    <cellStyle name="好_Emerging NPI Tooling Status_WK34_N94 Frame Investment_20110120 v0.1_N94 Band Investment(50k)_20110420 6" xfId="31510"/>
    <cellStyle name="好_Emerging NPI Tooling Status_WK34_N94 Frame Investment_20110120 v0.1_N94 Band Investment(50k)_20110420 7" xfId="31511"/>
    <cellStyle name="好_Emerging NPI Tooling Status_WK34_N94 Frame Investment_20110120 v0.1_N94 Band Investment(50k)_20110420 8" xfId="31512"/>
    <cellStyle name="好_Emerging NPI Tooling Status_WK34_N94 Frame Investment_20110120 v0.1_N94 Band Investment(50k)_20110420 9" xfId="31513"/>
    <cellStyle name="好_Emerging NPI Tooling Status_WK34_N94 Frame Investment_20110121 v0.1" xfId="31514"/>
    <cellStyle name="好_Emerging NPI Tooling Status_WK34_N94 Frame Investment_20110121 v0.1 10" xfId="31515"/>
    <cellStyle name="好_Emerging NPI Tooling Status_WK34_N94 Frame Investment_20110121 v0.1 2" xfId="31516"/>
    <cellStyle name="好_Emerging NPI Tooling Status_WK34_N94 Frame Investment_20110121 v0.1 2 2" xfId="31517"/>
    <cellStyle name="好_Emerging NPI Tooling Status_WK34_N94 Frame Investment_20110121 v0.1 3" xfId="31518"/>
    <cellStyle name="好_Emerging NPI Tooling Status_WK34_N94 Frame Investment_20110121 v0.1 4" xfId="31519"/>
    <cellStyle name="好_Emerging NPI Tooling Status_WK34_N94 Frame Investment_20110121 v0.1 5" xfId="31520"/>
    <cellStyle name="好_Emerging NPI Tooling Status_WK34_N94 Frame Investment_20110121 v0.1 6" xfId="31521"/>
    <cellStyle name="好_Emerging NPI Tooling Status_WK34_N94 Frame Investment_20110121 v0.1 7" xfId="31522"/>
    <cellStyle name="好_Emerging NPI Tooling Status_WK34_N94 Frame Investment_20110121 v0.1 8" xfId="31523"/>
    <cellStyle name="好_Emerging NPI Tooling Status_WK34_N94 Frame Investment_20110121 v0.1 9" xfId="31524"/>
    <cellStyle name="好_Emerging NPI Tooling Status_WK34_N94 Frame Investment_20110121 v0.1 9 2" xfId="31525"/>
    <cellStyle name="好_Emerging NPI Tooling Status_WK34_N94 Frame Investment_20110121 v0.1_N94 Band Investment(50k)_20110420" xfId="31526"/>
    <cellStyle name="好_Emerging NPI Tooling Status_WK34_N94 Frame Investment_20110121 v0.1_N94 Band Investment(50k)_20110420 2" xfId="31527"/>
    <cellStyle name="好_Emerging NPI Tooling Status_WK34_N94 Frame Investment_20110121 v0.1_N94 Band Investment(50k)_20110420 3" xfId="31528"/>
    <cellStyle name="好_Emerging NPI Tooling Status_WK34_N94 Frame Investment_20110121 v0.1_N94 Band Investment(50k)_20110420 4" xfId="31529"/>
    <cellStyle name="好_Emerging NPI Tooling Status_WK34_N94 Frame Investment_20110121 v0.1_N94 Band Investment(50k)_20110420 5" xfId="31530"/>
    <cellStyle name="好_Emerging NPI Tooling Status_WK34_N94 Frame Investment_20110121 v0.1_N94 Band Investment(50k)_20110420 6" xfId="31531"/>
    <cellStyle name="好_Emerging NPI Tooling Status_WK34_N94 Frame Investment_20110121 v0.1_N94 Band Investment(50k)_20110420 7" xfId="31532"/>
    <cellStyle name="好_Emerging NPI Tooling Status_WK34_N94 Frame Investment_20110121 v0.1_N94 Band Investment(50k)_20110420 8" xfId="31533"/>
    <cellStyle name="好_Emerging NPI Tooling Status_WK34_N94 Frame Investment_20110121 v0.1_N94 Band Investment(50k)_20110420 9" xfId="31534"/>
    <cellStyle name="好_Emerging NPI Tooling Status_WK34_N94 Frame Investment_20110125 v0.1" xfId="31535"/>
    <cellStyle name="好_Emerging NPI Tooling Status_WK34_N94 Frame Investment_20110125 v0.1 10" xfId="31536"/>
    <cellStyle name="好_Emerging NPI Tooling Status_WK34_N94 Frame Investment_20110125 v0.1 2" xfId="31537"/>
    <cellStyle name="好_Emerging NPI Tooling Status_WK34_N94 Frame Investment_20110125 v0.1 2 2" xfId="31538"/>
    <cellStyle name="好_Emerging NPI Tooling Status_WK34_N94 Frame Investment_20110125 v0.1 3" xfId="31539"/>
    <cellStyle name="好_Emerging NPI Tooling Status_WK34_N94 Frame Investment_20110125 v0.1 4" xfId="31540"/>
    <cellStyle name="好_Emerging NPI Tooling Status_WK34_N94 Frame Investment_20110125 v0.1 5" xfId="31541"/>
    <cellStyle name="好_Emerging NPI Tooling Status_WK34_N94 Frame Investment_20110125 v0.1 6" xfId="31542"/>
    <cellStyle name="好_Emerging NPI Tooling Status_WK34_N94 Frame Investment_20110125 v0.1 7" xfId="31543"/>
    <cellStyle name="好_Emerging NPI Tooling Status_WK34_N94 Frame Investment_20110125 v0.1 8" xfId="31544"/>
    <cellStyle name="好_Emerging NPI Tooling Status_WK34_N94 Frame Investment_20110125 v0.1 9" xfId="31545"/>
    <cellStyle name="好_Emerging NPI Tooling Status_WK34_N94 Frame Investment_20110125 v0.1 9 2" xfId="31546"/>
    <cellStyle name="好_Emerging NPI Tooling Status_WK34_N94 Frame Investment_20110125 v0.1_N94 Band Investment(50k)_20110420" xfId="31547"/>
    <cellStyle name="好_Emerging NPI Tooling Status_WK34_N94 Frame Investment_20110125 v0.1_N94 Band Investment(50k)_20110420 2" xfId="31548"/>
    <cellStyle name="好_Emerging NPI Tooling Status_WK34_N94 Frame Investment_20110125 v0.1_N94 Band Investment(50k)_20110420 3" xfId="31549"/>
    <cellStyle name="好_Emerging NPI Tooling Status_WK34_N94 Frame Investment_20110125 v0.1_N94 Band Investment(50k)_20110420 4" xfId="31550"/>
    <cellStyle name="好_Emerging NPI Tooling Status_WK34_N94 Frame Investment_20110125 v0.1_N94 Band Investment(50k)_20110420 5" xfId="31551"/>
    <cellStyle name="好_Emerging NPI Tooling Status_WK34_N94 Frame Investment_20110125 v0.1_N94 Band Investment(50k)_20110420 6" xfId="31552"/>
    <cellStyle name="好_Emerging NPI Tooling Status_WK34_N94 Frame Investment_20110125 v0.1_N94 Band Investment(50k)_20110420 7" xfId="31553"/>
    <cellStyle name="好_Emerging NPI Tooling Status_WK34_N94 Frame Investment_20110125 v0.1_N94 Band Investment(50k)_20110420 8" xfId="31554"/>
    <cellStyle name="好_Emerging NPI Tooling Status_WK34_N94 Frame Investment_20110125 v0.1_N94 Band Investment(50k)_20110420 9" xfId="31555"/>
    <cellStyle name="好_Emerging NPI Tooling Status_WK34_N94 Frame Investment_20110125 v0.2" xfId="31556"/>
    <cellStyle name="好_Emerging NPI Tooling Status_WK34_N94 Frame Investment_20110125 v0.2 10" xfId="31557"/>
    <cellStyle name="好_Emerging NPI Tooling Status_WK34_N94 Frame Investment_20110125 v0.2 2" xfId="31558"/>
    <cellStyle name="好_Emerging NPI Tooling Status_WK34_N94 Frame Investment_20110125 v0.2 2 2" xfId="31559"/>
    <cellStyle name="好_Emerging NPI Tooling Status_WK34_N94 Frame Investment_20110125 v0.2 3" xfId="31560"/>
    <cellStyle name="好_Emerging NPI Tooling Status_WK34_N94 Frame Investment_20110125 v0.2 4" xfId="31561"/>
    <cellStyle name="好_Emerging NPI Tooling Status_WK34_N94 Frame Investment_20110125 v0.2 5" xfId="31562"/>
    <cellStyle name="好_Emerging NPI Tooling Status_WK34_N94 Frame Investment_20110125 v0.2 6" xfId="31563"/>
    <cellStyle name="好_Emerging NPI Tooling Status_WK34_N94 Frame Investment_20110125 v0.2 7" xfId="31564"/>
    <cellStyle name="好_Emerging NPI Tooling Status_WK34_N94 Frame Investment_20110125 v0.2 8" xfId="31565"/>
    <cellStyle name="好_Emerging NPI Tooling Status_WK34_N94 Frame Investment_20110125 v0.2 9" xfId="31566"/>
    <cellStyle name="好_Emerging NPI Tooling Status_WK34_N94 Frame Investment_20110125 v0.2 9 2" xfId="31567"/>
    <cellStyle name="好_Emerging NPI Tooling Status_WK34_N94 Frame Investment_20110125 v0.2_N94 Band Investment(50k)_20110420" xfId="31568"/>
    <cellStyle name="好_Emerging NPI Tooling Status_WK34_N94 Frame Investment_20110125 v0.2_N94 Band Investment(50k)_20110420 2" xfId="31569"/>
    <cellStyle name="好_Emerging NPI Tooling Status_WK34_N94 Frame Investment_20110125 v0.2_N94 Band Investment(50k)_20110420 3" xfId="31570"/>
    <cellStyle name="好_Emerging NPI Tooling Status_WK34_N94 Frame Investment_20110125 v0.2_N94 Band Investment(50k)_20110420 4" xfId="31571"/>
    <cellStyle name="好_Emerging NPI Tooling Status_WK34_N94 Frame Investment_20110125 v0.2_N94 Band Investment(50k)_20110420 5" xfId="31572"/>
    <cellStyle name="好_Emerging NPI Tooling Status_WK34_N94 Frame Investment_20110125 v0.2_N94 Band Investment(50k)_20110420 6" xfId="31573"/>
    <cellStyle name="好_Emerging NPI Tooling Status_WK34_N94 Frame Investment_20110125 v0.2_N94 Band Investment(50k)_20110420 7" xfId="31574"/>
    <cellStyle name="好_Emerging NPI Tooling Status_WK34_N94 Frame Investment_20110125 v0.2_N94 Band Investment(50k)_20110420 8" xfId="31575"/>
    <cellStyle name="好_Emerging NPI Tooling Status_WK34_N94 Frame Investment_20110125 v0.2_N94 Band Investment(50k)_20110420 9" xfId="31576"/>
    <cellStyle name="好_Emerging NPI Tooling Status_WK34_N94 Frame Investment_20110128 v0.2" xfId="31577"/>
    <cellStyle name="好_Emerging NPI Tooling Status_WK34_N94 Frame Investment_20110128 v0.2 10" xfId="31578"/>
    <cellStyle name="好_Emerging NPI Tooling Status_WK34_N94 Frame Investment_20110128 v0.2 2" xfId="31579"/>
    <cellStyle name="好_Emerging NPI Tooling Status_WK34_N94 Frame Investment_20110128 v0.2 2 2" xfId="31580"/>
    <cellStyle name="好_Emerging NPI Tooling Status_WK34_N94 Frame Investment_20110128 v0.2 3" xfId="31581"/>
    <cellStyle name="好_Emerging NPI Tooling Status_WK34_N94 Frame Investment_20110128 v0.2 4" xfId="31582"/>
    <cellStyle name="好_Emerging NPI Tooling Status_WK34_N94 Frame Investment_20110128 v0.2 5" xfId="31583"/>
    <cellStyle name="好_Emerging NPI Tooling Status_WK34_N94 Frame Investment_20110128 v0.2 6" xfId="31584"/>
    <cellStyle name="好_Emerging NPI Tooling Status_WK34_N94 Frame Investment_20110128 v0.2 7" xfId="31585"/>
    <cellStyle name="好_Emerging NPI Tooling Status_WK34_N94 Frame Investment_20110128 v0.2 8" xfId="31586"/>
    <cellStyle name="好_Emerging NPI Tooling Status_WK34_N94 Frame Investment_20110128 v0.2 9" xfId="31587"/>
    <cellStyle name="好_Emerging NPI Tooling Status_WK34_N94 Frame Investment_20110128 v0.2 9 2" xfId="31588"/>
    <cellStyle name="好_Emerging NPI Tooling Status_WK34_N94 Frame Investment_20110128 v0.2_N94 Band Investment(50k)_20110420" xfId="31589"/>
    <cellStyle name="好_Emerging NPI Tooling Status_WK34_N94 Frame Investment_20110128 v0.2_N94 Band Investment(50k)_20110420 2" xfId="31590"/>
    <cellStyle name="好_Emerging NPI Tooling Status_WK34_N94 Frame Investment_20110128 v0.2_N94 Band Investment(50k)_20110420 3" xfId="31591"/>
    <cellStyle name="好_Emerging NPI Tooling Status_WK34_N94 Frame Investment_20110128 v0.2_N94 Band Investment(50k)_20110420 4" xfId="31592"/>
    <cellStyle name="好_Emerging NPI Tooling Status_WK34_N94 Frame Investment_20110128 v0.2_N94 Band Investment(50k)_20110420 5" xfId="31593"/>
    <cellStyle name="好_Emerging NPI Tooling Status_WK34_N94 Frame Investment_20110128 v0.2_N94 Band Investment(50k)_20110420 6" xfId="31594"/>
    <cellStyle name="好_Emerging NPI Tooling Status_WK34_N94 Frame Investment_20110128 v0.2_N94 Band Investment(50k)_20110420 7" xfId="31595"/>
    <cellStyle name="好_Emerging NPI Tooling Status_WK34_N94 Frame Investment_20110128 v0.2_N94 Band Investment(50k)_20110420 8" xfId="31596"/>
    <cellStyle name="好_Emerging NPI Tooling Status_WK34_N94 Frame Investment_20110128 v0.2_N94 Band Investment(50k)_20110420 9" xfId="31597"/>
    <cellStyle name="好_FTA各站應有產出0223-b" xfId="31598"/>
    <cellStyle name="好_FTA各站應有產出0223-b 2" xfId="31599"/>
    <cellStyle name="好_FTA各站應有產出0223-b 3" xfId="31600"/>
    <cellStyle name="好_FTA各站應有產出0223-b 4" xfId="31601"/>
    <cellStyle name="好_FTA各站應有產出0223-b 5" xfId="31602"/>
    <cellStyle name="好_FTA各站應有產出0223-b 6" xfId="31603"/>
    <cellStyle name="好_FTA各站應有產出0223-b 7" xfId="31604"/>
    <cellStyle name="好_FTA各站應有產出0223-b 8" xfId="31605"/>
    <cellStyle name="好_FTA各站應有產出0223-b 9" xfId="31606"/>
    <cellStyle name="好_FTA各站應有產出0223-b_B1 B3雷焊更新計划5 19" xfId="31607"/>
    <cellStyle name="好_FTA各站應有產出0223-b_B1 B3雷焊更新計划5 19 2" xfId="31608"/>
    <cellStyle name="好_FTA各站應有產出0223-b_B1 B3雷焊更新計划5 19 3" xfId="31609"/>
    <cellStyle name="好_FTA各站應有產出0223-b_B1 B3雷焊更新計划5 19 4" xfId="31610"/>
    <cellStyle name="好_FTA各站應有產出0223-b_B1 B3雷焊更新計划5 19 5" xfId="31611"/>
    <cellStyle name="好_FTA各站應有產出0223-b_B1 B3雷焊更新計划5 19 6" xfId="31612"/>
    <cellStyle name="好_FTA各站應有產出0223-b_B1 B3雷焊更新計划5 19 7" xfId="31613"/>
    <cellStyle name="好_FTA各站應有產出0223-b_B1 B3雷焊更新計划5 19 8" xfId="31614"/>
    <cellStyle name="好_FTA各站應有產出0223-b_B1 B3雷焊更新計划5 19 9" xfId="31615"/>
    <cellStyle name="好_FTA各站應有產出0223-b_B4 LW開發明細" xfId="31616"/>
    <cellStyle name="好_FTA各站應有產出0223-b_B4 LW開發明細 2" xfId="31617"/>
    <cellStyle name="好_FTA各站應有產出0223-b_B4 LW開發明細 3" xfId="31618"/>
    <cellStyle name="好_FTA各站應有產出0223-b_B4 LW開發明細 4" xfId="31619"/>
    <cellStyle name="好_FTA各站應有產出0223-b_B4 LW開發明細 5" xfId="31620"/>
    <cellStyle name="好_FTA各站應有產出0223-b_B4 LW開發明細 6" xfId="31621"/>
    <cellStyle name="好_FTA各站應有產出0223-b_B4 LW開發明細 7" xfId="31622"/>
    <cellStyle name="好_FTA各站應有產出0223-b_B4 LW開發明細 8" xfId="31623"/>
    <cellStyle name="好_FTA各站應有產出0223-b_B4 LW開發明細 9" xfId="31624"/>
    <cellStyle name="好_FTA各站應有產出0223-b_B4 二次加工開發明細" xfId="31634"/>
    <cellStyle name="好_FTA各站應有產出0223-b_B4 二次加工開發明細 2" xfId="31635"/>
    <cellStyle name="好_FTA各站應有產出0223-b_B4 二次加工開發明細 3" xfId="31636"/>
    <cellStyle name="好_FTA各站應有產出0223-b_B4 二次加工開發明細 4" xfId="31637"/>
    <cellStyle name="好_FTA各站應有產出0223-b_B4 二次加工開發明細 5" xfId="31638"/>
    <cellStyle name="好_FTA各站應有產出0223-b_B4 二次加工開發明細 6" xfId="31639"/>
    <cellStyle name="好_FTA各站應有產出0223-b_B4 二次加工開發明細 7" xfId="31640"/>
    <cellStyle name="好_FTA各站應有產出0223-b_B4 二次加工開發明細 8" xfId="31641"/>
    <cellStyle name="好_FTA各站應有產出0223-b_B4 二次加工開發明細 9" xfId="31642"/>
    <cellStyle name="好_FTA各站應有產出0223-b_B4 測試一組開發計划" xfId="31625"/>
    <cellStyle name="好_FTA各站應有產出0223-b_B4 測試一組開發計划 2" xfId="31626"/>
    <cellStyle name="好_FTA各站應有產出0223-b_B4 測試一組開發計划 3" xfId="31627"/>
    <cellStyle name="好_FTA各站應有產出0223-b_B4 測試一組開發計划 4" xfId="31628"/>
    <cellStyle name="好_FTA各站應有產出0223-b_B4 測試一組開發計划 5" xfId="31629"/>
    <cellStyle name="好_FTA各站應有產出0223-b_B4 測試一組開發計划 6" xfId="31630"/>
    <cellStyle name="好_FTA各站應有產出0223-b_B4 測試一組開發計划 7" xfId="31631"/>
    <cellStyle name="好_FTA各站應有產出0223-b_B4 測試一組開發計划 8" xfId="31632"/>
    <cellStyle name="好_FTA各站應有產出0223-b_B4 測試一組開發計划 9" xfId="31633"/>
    <cellStyle name="好_HB Quote_20100204" xfId="31643"/>
    <cellStyle name="好_HB Quote_20100204 2" xfId="31644"/>
    <cellStyle name="好_HB Quote_20100204 2 2" xfId="31645"/>
    <cellStyle name="好_HB Quote_20100204 3" xfId="31646"/>
    <cellStyle name="好_HB Quote_20100204 3 2" xfId="31647"/>
    <cellStyle name="好_HB Quote_20100204 4" xfId="31648"/>
    <cellStyle name="好_HB Quote_20100204 4 2" xfId="31649"/>
    <cellStyle name="好_HB Quote_20100204 5" xfId="31650"/>
    <cellStyle name="好_HB Quote_20100204 6" xfId="31651"/>
    <cellStyle name="好_HB Quote_20100204 7" xfId="31652"/>
    <cellStyle name="好_Invest template" xfId="31653"/>
    <cellStyle name="好_Invest template 2" xfId="31654"/>
    <cellStyle name="好_K67計劃進度" xfId="31655"/>
    <cellStyle name="好_K67計劃進度 2" xfId="31656"/>
    <cellStyle name="好_K67計劃進度 3" xfId="31657"/>
    <cellStyle name="好_K67計劃進度 4" xfId="31658"/>
    <cellStyle name="好_K67計劃進度 5" xfId="31659"/>
    <cellStyle name="好_K67計劃進度 6" xfId="31660"/>
    <cellStyle name="好_K67計劃進度 7" xfId="31661"/>
    <cellStyle name="好_K67計劃進度 8" xfId="31662"/>
    <cellStyle name="好_K67計劃進度 9" xfId="31663"/>
    <cellStyle name="好_K67計劃進度_A60-DVT刀具筒夾刀把(預估清單）-0331-A (1)" xfId="31664"/>
    <cellStyle name="好_K67計劃進度_A60-DVT刀具筒夾刀把(預估清單）-0331-A (1)_A60 Flowchart ForC6-0406" xfId="31665"/>
    <cellStyle name="好_K67計劃進度_A60-EVT1更新計劃_12011601" xfId="31666"/>
    <cellStyle name="好_K67計劃進度_A60-EVT1更新計劃_12011601 (2)" xfId="31667"/>
    <cellStyle name="好_K67計劃進度_A60-EVT1更新計劃_12011601 (2)_A60 Flowchart ForC6-0406" xfId="31668"/>
    <cellStyle name="好_K67計劃進度_A60-EVT1更新計劃_12011601_A60 Flowchart ForC6-0406" xfId="31669"/>
    <cellStyle name="好_Machine schedule_FIN_1117xls (new)" xfId="31670"/>
    <cellStyle name="好_Machine schedule_FIN_1117xls (new) 2" xfId="31671"/>
    <cellStyle name="好_Machine schedule_FIN_1117xls (new) 3" xfId="31672"/>
    <cellStyle name="好_Machine schedule_FIN_1117xls (new) 4" xfId="31673"/>
    <cellStyle name="好_Machine schedule_FIN_1117xls (new) 5" xfId="31674"/>
    <cellStyle name="好_Machine schedule_FIN_1117xls (new) 6" xfId="31675"/>
    <cellStyle name="好_Machine schedule_FIN_1117xls (new) 7" xfId="31676"/>
    <cellStyle name="好_Machine schedule_FIN_1117xls (new) 8" xfId="31677"/>
    <cellStyle name="好_Machine schedule_FIN_1117xls (new) 9" xfId="31678"/>
    <cellStyle name="好_MP NRE_N94 HB &amp; wifi_20110623_JGP(v0.6)" xfId="31679"/>
    <cellStyle name="好_MP NRE_N94 HB &amp; wifi_20110623_JGP(v0.6) 2" xfId="31680"/>
    <cellStyle name="好_N41 FLOW CHART--201108081" xfId="31681"/>
    <cellStyle name="好_N41 Frame Output Plan with FLOW CHART DS--20110816" xfId="31682"/>
    <cellStyle name="好_N41 Frame Output Plan with FLOW CHART DS--20110816 2" xfId="31683"/>
    <cellStyle name="好_N41 Housing  Equipment Requirement--20110816" xfId="31684"/>
    <cellStyle name="好_N41 Housing  Equipment Requirement--20110816 2" xfId="31685"/>
    <cellStyle name="好_N41 Housing  Equipment Requirement--20110816 3" xfId="31686"/>
    <cellStyle name="好_N41 Housing  Equipment Requirement--20110816 4" xfId="31687"/>
    <cellStyle name="好_N41 Housing  Equipment Requirement--20110816 5" xfId="31688"/>
    <cellStyle name="好_N41 Housing  Equipment Requirement--20110816 6" xfId="31689"/>
    <cellStyle name="好_N41 Housing  Equipment Requirement--20110816 7" xfId="31690"/>
    <cellStyle name="好_N41 Housing  Equipment Requirement--20110816 8" xfId="31691"/>
    <cellStyle name="好_N41 Housing  Equipment Requirement--20110816 9" xfId="31692"/>
    <cellStyle name="好_N41 Investment_20110816(v0.1)_in" xfId="31693"/>
    <cellStyle name="好_N41 Investment_20110816(v0.1)_in 2" xfId="31694"/>
    <cellStyle name="好_N41 Investment_20110831(in_v4)" xfId="31695"/>
    <cellStyle name="好_N41 Investment_20110831(in_v4) 2" xfId="31696"/>
    <cellStyle name="好_N41 Investment_20110831(in_v6)" xfId="31697"/>
    <cellStyle name="好_N41 Investment_20110831(in_v6) 2" xfId="31698"/>
    <cellStyle name="好_N41 Investment_20110902(in_v9)" xfId="31699"/>
    <cellStyle name="好_N41 Investment_20110902(in_v9) 2" xfId="31700"/>
    <cellStyle name="好_N41 Investment_20110905(in_v8)" xfId="31701"/>
    <cellStyle name="好_N41 Investment_20110905(in_v8) 2" xfId="31702"/>
    <cellStyle name="好_N41 檢具進度狀態1" xfId="31703"/>
    <cellStyle name="好_N41Frame  Output Plan with FLOW CHART SS--20110816" xfId="31704"/>
    <cellStyle name="好_N41Frame  Output Plan with FLOW CHART SS--20110816 2" xfId="31705"/>
    <cellStyle name="好_N90 Band tools (2)" xfId="31706"/>
    <cellStyle name="好_N90 Band tools (2) 2" xfId="31707"/>
    <cellStyle name="好_N90 Band tools (2) 3" xfId="31708"/>
    <cellStyle name="好_N90 Band tools (2) 4" xfId="31709"/>
    <cellStyle name="好_N90 Band tools (2) 5" xfId="31710"/>
    <cellStyle name="好_N90 Band tools (2) 6" xfId="31711"/>
    <cellStyle name="好_N90 Band tools (2) 7" xfId="31712"/>
    <cellStyle name="好_N90 Band tools (2) 8" xfId="31713"/>
    <cellStyle name="好_N90 Band tools (2) 9" xfId="31714"/>
    <cellStyle name="好_N90 machine status" xfId="31715"/>
    <cellStyle name="好_N90 machine status 2" xfId="31716"/>
    <cellStyle name="好_N90 machine status 3" xfId="31717"/>
    <cellStyle name="好_N90 machine status 4" xfId="31718"/>
    <cellStyle name="好_N90 machine status 5" xfId="31719"/>
    <cellStyle name="好_N90 machine status 6" xfId="31720"/>
    <cellStyle name="好_N90 machine status 7" xfId="31721"/>
    <cellStyle name="好_N90 machine status 8" xfId="31722"/>
    <cellStyle name="好_N90 machine status 9" xfId="31723"/>
    <cellStyle name="好_N90 machine status-20080519" xfId="31724"/>
    <cellStyle name="好_N90 machine status-20080519 2" xfId="31725"/>
    <cellStyle name="好_N90 machine status-20080519 3" xfId="31726"/>
    <cellStyle name="好_N90 machine status-20080519 4" xfId="31727"/>
    <cellStyle name="好_N90 machine status-20080519 5" xfId="31728"/>
    <cellStyle name="好_N90 machine status-20080519 6" xfId="31729"/>
    <cellStyle name="好_N90 machine status-20080519 7" xfId="31730"/>
    <cellStyle name="好_N90 machine status-20080519 8" xfId="31731"/>
    <cellStyle name="好_N90 machine status-20080519 9" xfId="31732"/>
    <cellStyle name="好_N90 MP NRE Summary Quote_JGP_20100316" xfId="31733"/>
    <cellStyle name="好_N90 MP NRE Summary Quote_JGP_20100316 10" xfId="31734"/>
    <cellStyle name="好_N90 MP NRE Summary Quote_JGP_20100316 10 2" xfId="31735"/>
    <cellStyle name="好_N90 MP NRE Summary Quote_JGP_20100316 11" xfId="31736"/>
    <cellStyle name="好_N90 MP NRE Summary Quote_JGP_20100316 2" xfId="31737"/>
    <cellStyle name="好_N90 MP NRE Summary Quote_JGP_20100316 2 10" xfId="31738"/>
    <cellStyle name="好_N90 MP NRE Summary Quote_JGP_20100316 2 2" xfId="31739"/>
    <cellStyle name="好_N90 MP NRE Summary Quote_JGP_20100316 2 2 2" xfId="31740"/>
    <cellStyle name="好_N90 MP NRE Summary Quote_JGP_20100316 2 3" xfId="31741"/>
    <cellStyle name="好_N90 MP NRE Summary Quote_JGP_20100316 2 4" xfId="31742"/>
    <cellStyle name="好_N90 MP NRE Summary Quote_JGP_20100316 2 5" xfId="31743"/>
    <cellStyle name="好_N90 MP NRE Summary Quote_JGP_20100316 2 6" xfId="31744"/>
    <cellStyle name="好_N90 MP NRE Summary Quote_JGP_20100316 2 7" xfId="31745"/>
    <cellStyle name="好_N90 MP NRE Summary Quote_JGP_20100316 2 8" xfId="31746"/>
    <cellStyle name="好_N90 MP NRE Summary Quote_JGP_20100316 2 9" xfId="31747"/>
    <cellStyle name="好_N90 MP NRE Summary Quote_JGP_20100316 2 9 2" xfId="31748"/>
    <cellStyle name="好_N90 MP NRE Summary Quote_JGP_20100316 2_N94 Band Investment(50k)_20110420" xfId="31749"/>
    <cellStyle name="好_N90 MP NRE Summary Quote_JGP_20100316 2_N94 Band Investment(50k)_20110420 2" xfId="31750"/>
    <cellStyle name="好_N90 MP NRE Summary Quote_JGP_20100316 2_N94 Band Investment(50k)_20110420 3" xfId="31751"/>
    <cellStyle name="好_N90 MP NRE Summary Quote_JGP_20100316 2_N94 Band Investment(50k)_20110420 4" xfId="31752"/>
    <cellStyle name="好_N90 MP NRE Summary Quote_JGP_20100316 2_N94 Band Investment(50k)_20110420 5" xfId="31753"/>
    <cellStyle name="好_N90 MP NRE Summary Quote_JGP_20100316 2_N94 Band Investment(50k)_20110420 6" xfId="31754"/>
    <cellStyle name="好_N90 MP NRE Summary Quote_JGP_20100316 2_N94 Band Investment(50k)_20110420 7" xfId="31755"/>
    <cellStyle name="好_N90 MP NRE Summary Quote_JGP_20100316 2_N94 Band Investment(50k)_20110420 8" xfId="31756"/>
    <cellStyle name="好_N90 MP NRE Summary Quote_JGP_20100316 2_N94 Band Investment(50k)_20110420 9" xfId="31757"/>
    <cellStyle name="好_N90 MP NRE Summary Quote_JGP_20100316 3" xfId="31758"/>
    <cellStyle name="好_N90 MP NRE Summary Quote_JGP_20100316 3 2" xfId="31759"/>
    <cellStyle name="好_N90 MP NRE Summary Quote_JGP_20100316 4" xfId="31760"/>
    <cellStyle name="好_N90 MP NRE Summary Quote_JGP_20100316 5" xfId="31761"/>
    <cellStyle name="好_N90 MP NRE Summary Quote_JGP_20100316 6" xfId="31762"/>
    <cellStyle name="好_N90 MP NRE Summary Quote_JGP_20100316 7" xfId="31763"/>
    <cellStyle name="好_N90 MP NRE Summary Quote_JGP_20100316 8" xfId="31764"/>
    <cellStyle name="好_N90 MP NRE Summary Quote_JGP_20100316 9" xfId="31765"/>
    <cellStyle name="好_N90 MP NRE Summary Quote_JGP_20100316_APPLE N94 DVT Sample Quotation_20110711(v0.1)" xfId="31766"/>
    <cellStyle name="好_N90 MP NRE Summary Quote_JGP_20100316_APPLE N94 DVT Sample Quotation_20110711(v0.1) 2" xfId="31767"/>
    <cellStyle name="好_N90 MP NRE Summary Quote_JGP_20100316_APPLE N94 DVT Sample Quotation_20110711(v0.1) 2 2" xfId="31768"/>
    <cellStyle name="好_N90 MP NRE Summary Quote_JGP_20100316_APPLE N94 DVT Sample Quotation_20110711(v0.1) 3" xfId="31769"/>
    <cellStyle name="好_N90 MP NRE Summary Quote_JGP_20100316_APPLE N94 DVT Sample Quotation_20110711(v0.1) 3 2" xfId="31770"/>
    <cellStyle name="好_N90 MP NRE Summary Quote_JGP_20100316_APPLE N94 DVT Sample Quotation_20110711(v0.1) 4" xfId="31771"/>
    <cellStyle name="好_N90 MP NRE Summary Quote_JGP_20100316_APPLE N94 DVT Sample Quotation_20110711(v0.1) 4 2" xfId="31772"/>
    <cellStyle name="好_N90 MP NRE Summary Quote_JGP_20100316_APPLE N94 DVT Sample Quotation_20110711(v0.1) 5" xfId="31773"/>
    <cellStyle name="好_N90 MP NRE Summary Quote_JGP_20100316_APPLE N94 DVT Sample Quotation_20110711(v0.1) 6" xfId="31774"/>
    <cellStyle name="好_N90 MP NRE Summary Quote_JGP_20100316_APPLE N94 DVT Sample Quotation_20110711(v0.1) 7" xfId="31775"/>
    <cellStyle name="好_N90 MP NRE Summary Quote_JGP_20100316_APPLE N94 DVT Sample Quotation_20110711(v0.1)_N41 Investment_20110905(in_v8)" xfId="31776"/>
    <cellStyle name="好_N90 MP NRE Summary Quote_JGP_20100316_APPLE N94 DVT Sample Quotation_20110711(v0.1)_N41 Investment_20110905(in_v8) 2" xfId="31777"/>
    <cellStyle name="好_N90 MP NRE Summary Quote_JGP_20100316_APPLE N94 DVT Sample Quotation_20110711(v0.1)_N41 Investment_20110905(in_v8) 2 2" xfId="31778"/>
    <cellStyle name="好_N90 MP NRE Summary Quote_JGP_20100316_APPLE N94 DVT Sample Quotation_20110711(v0.1)_N41 Investment_20110905(in_v8) 3" xfId="31779"/>
    <cellStyle name="好_N90 MP NRE Summary Quote_JGP_20100316_APPLE N94 DVT Sample Quotation_20110711(v0.1)_N41 Investment_20110905(in_v8) 3 2" xfId="31780"/>
    <cellStyle name="好_N90 MP NRE Summary Quote_JGP_20100316_APPLE N94 DVT Sample Quotation_20110711(v0.1)_N41 Investment_20110905(in_v8) 4" xfId="31781"/>
    <cellStyle name="好_N90 MP NRE Summary Quote_JGP_20100316_APPLE N94 DVT Sample Quotation_20110711(v0.1)_N41 Investment_20110905(in_v8) 4 2" xfId="31782"/>
    <cellStyle name="好_N90 MP NRE Summary Quote_JGP_20100316_APPLE N94 DVT Sample Quotation_20110711(v0.1)_N41 Investment_20110905(in_v8) 5" xfId="31783"/>
    <cellStyle name="好_N90 MP NRE Summary Quote_JGP_20100316_APPLE N94 DVT Sample Quotation_20110711(v0.1)_N41 Investment_20110905(in_v8) 6" xfId="31784"/>
    <cellStyle name="好_N90 MP NRE Summary Quote_JGP_20100316_APPLE N94 DVT Sample Quotation_20110711(v0.1)_N41 Investment_20110905(in_v8) 7" xfId="31785"/>
    <cellStyle name="好_N90 MP NRE Summary Quote_JGP_20100316_APPLE N94 EVT1 NRE Quotation_20110225(v1.4)" xfId="31786"/>
    <cellStyle name="好_N90 MP NRE Summary Quote_JGP_20100316_APPLE N94 EVT1 NRE Quotation_20110225(v1.4) 2" xfId="31787"/>
    <cellStyle name="好_N90 MP NRE Summary Quote_JGP_20100316_APPLE N94 EVT1 NRE Quotation_20110225(v1.4) 2 2" xfId="31788"/>
    <cellStyle name="好_N90 MP NRE Summary Quote_JGP_20100316_APPLE N94 EVT1 NRE Quotation_20110225(v1.4) 3" xfId="31789"/>
    <cellStyle name="好_N90 MP NRE Summary Quote_JGP_20100316_APPLE N94 EVT1 NRE Quotation_20110225(v1.4) 3 2" xfId="31790"/>
    <cellStyle name="好_N90 MP NRE Summary Quote_JGP_20100316_APPLE N94 EVT1 NRE Quotation_20110225(v1.4) 4" xfId="31791"/>
    <cellStyle name="好_N90 MP NRE Summary Quote_JGP_20100316_APPLE N94 EVT1 NRE Quotation_20110225(v1.4) 4 2" xfId="31792"/>
    <cellStyle name="好_N90 MP NRE Summary Quote_JGP_20100316_APPLE N94 EVT1 NRE Quotation_20110225(v1.4) 5" xfId="31793"/>
    <cellStyle name="好_N90 MP NRE Summary Quote_JGP_20100316_APPLE N94 EVT1 NRE Quotation_20110225(v1.4) 6" xfId="31794"/>
    <cellStyle name="好_N90 MP NRE Summary Quote_JGP_20100316_APPLE N94 EVT1 NRE Quotation_20110225(v1.4) 7" xfId="31795"/>
    <cellStyle name="好_N90 MP NRE Summary Quote_JGP_20100316_APPLE N94 EVT1 NRE Quotation_20110225(v1.4)_N41 Investment_20110905(in_v8)" xfId="31796"/>
    <cellStyle name="好_N90 MP NRE Summary Quote_JGP_20100316_APPLE N94 EVT1 NRE Quotation_20110225(v1.4)_N41 Investment_20110905(in_v8) 2" xfId="31797"/>
    <cellStyle name="好_N90 MP NRE Summary Quote_JGP_20100316_APPLE N94 EVT1 NRE Quotation_20110225(v1.4)_N41 Investment_20110905(in_v8) 2 2" xfId="31798"/>
    <cellStyle name="好_N90 MP NRE Summary Quote_JGP_20100316_APPLE N94 EVT1 NRE Quotation_20110225(v1.4)_N41 Investment_20110905(in_v8) 3" xfId="31799"/>
    <cellStyle name="好_N90 MP NRE Summary Quote_JGP_20100316_APPLE N94 EVT1 NRE Quotation_20110225(v1.4)_N41 Investment_20110905(in_v8) 3 2" xfId="31800"/>
    <cellStyle name="好_N90 MP NRE Summary Quote_JGP_20100316_APPLE N94 EVT1 NRE Quotation_20110225(v1.4)_N41 Investment_20110905(in_v8) 4" xfId="31801"/>
    <cellStyle name="好_N90 MP NRE Summary Quote_JGP_20100316_APPLE N94 EVT1 NRE Quotation_20110225(v1.4)_N41 Investment_20110905(in_v8) 4 2" xfId="31802"/>
    <cellStyle name="好_N90 MP NRE Summary Quote_JGP_20100316_APPLE N94 EVT1 NRE Quotation_20110225(v1.4)_N41 Investment_20110905(in_v8) 5" xfId="31803"/>
    <cellStyle name="好_N90 MP NRE Summary Quote_JGP_20100316_APPLE N94 EVT1 NRE Quotation_20110225(v1.4)_N41 Investment_20110905(in_v8) 6" xfId="31804"/>
    <cellStyle name="好_N90 MP NRE Summary Quote_JGP_20100316_APPLE N94 EVT1 NRE Quotation_20110225(v1.4)_N41 Investment_20110905(in_v8) 7" xfId="31805"/>
    <cellStyle name="好_N90 MP NRE Summary Quote_JGP_20100316_APPLE N94 EVT2 NRE Quotation_20110602(v1.3)" xfId="31806"/>
    <cellStyle name="好_N90 MP NRE Summary Quote_JGP_20100316_APPLE N94 EVT2 NRE Quotation_20110602(v1.3) 2" xfId="31807"/>
    <cellStyle name="好_N90 MP NRE Summary Quote_JGP_20100316_APPLE N94 EVT2 NRE Quotation_20110602(v1.3) 2 2" xfId="31808"/>
    <cellStyle name="好_N90 MP NRE Summary Quote_JGP_20100316_APPLE N94 EVT2 NRE Quotation_20110602(v1.3) 3" xfId="31809"/>
    <cellStyle name="好_N90 MP NRE Summary Quote_JGP_20100316_APPLE N94 EVT2 NRE Quotation_20110602(v1.3) 3 2" xfId="31810"/>
    <cellStyle name="好_N90 MP NRE Summary Quote_JGP_20100316_APPLE N94 EVT2 NRE Quotation_20110602(v1.3) 4" xfId="31811"/>
    <cellStyle name="好_N90 MP NRE Summary Quote_JGP_20100316_APPLE N94 EVT2 NRE Quotation_20110602(v1.3) 4 2" xfId="31812"/>
    <cellStyle name="好_N90 MP NRE Summary Quote_JGP_20100316_APPLE N94 EVT2 NRE Quotation_20110602(v1.3) 5" xfId="31813"/>
    <cellStyle name="好_N90 MP NRE Summary Quote_JGP_20100316_APPLE N94 EVT2 NRE Quotation_20110602(v1.3) 6" xfId="31814"/>
    <cellStyle name="好_N90 MP NRE Summary Quote_JGP_20100316_APPLE N94 EVT2 NRE Quotation_20110602(v1.3) 7" xfId="31815"/>
    <cellStyle name="好_N90 MP NRE Summary Quote_JGP_20100316_APPLE N94 EVT2 NRE Quotation_20110602(v1.3)_N41 Investment_20110905(in_v8)" xfId="31816"/>
    <cellStyle name="好_N90 MP NRE Summary Quote_JGP_20100316_APPLE N94 EVT2 NRE Quotation_20110602(v1.3)_N41 Investment_20110905(in_v8) 2" xfId="31817"/>
    <cellStyle name="好_N90 MP NRE Summary Quote_JGP_20100316_APPLE N94 EVT2 NRE Quotation_20110602(v1.3)_N41 Investment_20110905(in_v8) 2 2" xfId="31818"/>
    <cellStyle name="好_N90 MP NRE Summary Quote_JGP_20100316_APPLE N94 EVT2 NRE Quotation_20110602(v1.3)_N41 Investment_20110905(in_v8) 3" xfId="31819"/>
    <cellStyle name="好_N90 MP NRE Summary Quote_JGP_20100316_APPLE N94 EVT2 NRE Quotation_20110602(v1.3)_N41 Investment_20110905(in_v8) 3 2" xfId="31820"/>
    <cellStyle name="好_N90 MP NRE Summary Quote_JGP_20100316_APPLE N94 EVT2 NRE Quotation_20110602(v1.3)_N41 Investment_20110905(in_v8) 4" xfId="31821"/>
    <cellStyle name="好_N90 MP NRE Summary Quote_JGP_20100316_APPLE N94 EVT2 NRE Quotation_20110602(v1.3)_N41 Investment_20110905(in_v8) 4 2" xfId="31822"/>
    <cellStyle name="好_N90 MP NRE Summary Quote_JGP_20100316_APPLE N94 EVT2 NRE Quotation_20110602(v1.3)_N41 Investment_20110905(in_v8) 5" xfId="31823"/>
    <cellStyle name="好_N90 MP NRE Summary Quote_JGP_20100316_APPLE N94 EVT2 NRE Quotation_20110602(v1.3)_N41 Investment_20110905(in_v8) 6" xfId="31824"/>
    <cellStyle name="好_N90 MP NRE Summary Quote_JGP_20100316_APPLE N94 EVT2 NRE Quotation_20110602(v1.3)_N41 Investment_20110905(in_v8) 7" xfId="31825"/>
    <cellStyle name="好_N90 MP NRE Summary Quote_JGP_20100316_APPLE N94 EVT2 NRE Quotation_20110810(v1 7)" xfId="31826"/>
    <cellStyle name="好_N90 MP NRE Summary Quote_JGP_20100316_APPLE N94 EVT2 NRE Quotation_20110810(v1 7) 2" xfId="31827"/>
    <cellStyle name="好_N90 MP NRE Summary Quote_JGP_20100316_APPLE N94 EVT2 NRE Quotation_20110810(v1 7) 2 2" xfId="31828"/>
    <cellStyle name="好_N90 MP NRE Summary Quote_JGP_20100316_APPLE N94 EVT2 NRE Quotation_20110810(v1 7) 3" xfId="31829"/>
    <cellStyle name="好_N90 MP NRE Summary Quote_JGP_20100316_APPLE N94 EVT2 NRE Quotation_20110810(v1 7) 3 2" xfId="31830"/>
    <cellStyle name="好_N90 MP NRE Summary Quote_JGP_20100316_APPLE N94 EVT2 NRE Quotation_20110810(v1 7) 4" xfId="31831"/>
    <cellStyle name="好_N90 MP NRE Summary Quote_JGP_20100316_APPLE N94 EVT2 NRE Quotation_20110810(v1 7) 4 2" xfId="31832"/>
    <cellStyle name="好_N90 MP NRE Summary Quote_JGP_20100316_APPLE N94 EVT2 NRE Quotation_20110810(v1 7) 5" xfId="31833"/>
    <cellStyle name="好_N90 MP NRE Summary Quote_JGP_20100316_APPLE N94 EVT2 NRE Quotation_20110810(v1 7) 6" xfId="31834"/>
    <cellStyle name="好_N90 MP NRE Summary Quote_JGP_20100316_APPLE N94 EVT2 NRE Quotation_20110810(v1 7) 7" xfId="31835"/>
    <cellStyle name="好_N90 MP NRE Summary Quote_JGP_20100316_APPLE N94 EVT2 NRE Quotation_20110810(v1 7)_N41 Investment_20110905(in_v8)" xfId="31836"/>
    <cellStyle name="好_N90 MP NRE Summary Quote_JGP_20100316_APPLE N94 EVT2 NRE Quotation_20110810(v1 7)_N41 Investment_20110905(in_v8) 2" xfId="31837"/>
    <cellStyle name="好_N90 MP NRE Summary Quote_JGP_20100316_APPLE N94 EVT2 NRE Quotation_20110810(v1 7)_N41 Investment_20110905(in_v8) 2 2" xfId="31838"/>
    <cellStyle name="好_N90 MP NRE Summary Quote_JGP_20100316_APPLE N94 EVT2 NRE Quotation_20110810(v1 7)_N41 Investment_20110905(in_v8) 3" xfId="31839"/>
    <cellStyle name="好_N90 MP NRE Summary Quote_JGP_20100316_APPLE N94 EVT2 NRE Quotation_20110810(v1 7)_N41 Investment_20110905(in_v8) 3 2" xfId="31840"/>
    <cellStyle name="好_N90 MP NRE Summary Quote_JGP_20100316_APPLE N94 EVT2 NRE Quotation_20110810(v1 7)_N41 Investment_20110905(in_v8) 4" xfId="31841"/>
    <cellStyle name="好_N90 MP NRE Summary Quote_JGP_20100316_APPLE N94 EVT2 NRE Quotation_20110810(v1 7)_N41 Investment_20110905(in_v8) 4 2" xfId="31842"/>
    <cellStyle name="好_N90 MP NRE Summary Quote_JGP_20100316_APPLE N94 EVT2 NRE Quotation_20110810(v1 7)_N41 Investment_20110905(in_v8) 5" xfId="31843"/>
    <cellStyle name="好_N90 MP NRE Summary Quote_JGP_20100316_APPLE N94 EVT2 NRE Quotation_20110810(v1 7)_N41 Investment_20110905(in_v8) 6" xfId="31844"/>
    <cellStyle name="好_N90 MP NRE Summary Quote_JGP_20100316_APPLE N94 EVT2 NRE Quotation_20110810(v1 7)_N41 Investment_20110905(in_v8) 7" xfId="31845"/>
    <cellStyle name="好_N90 MP NRE Summary Quote_JGP_20100316_LW Fix  for EVT1 0221" xfId="31846"/>
    <cellStyle name="好_N90 MP NRE Summary Quote_JGP_20100316_LW Fix  for EVT1 0221 2" xfId="31847"/>
    <cellStyle name="好_N90 MP NRE Summary Quote_JGP_20100316_LW Fix  for EVT1 0221 2 2" xfId="31848"/>
    <cellStyle name="好_N90 MP NRE Summary Quote_JGP_20100316_LW Fix  for EVT1 0221 3" xfId="31849"/>
    <cellStyle name="好_N90 MP NRE Summary Quote_JGP_20100316_LW Fix  for EVT1 0221 3 2" xfId="31850"/>
    <cellStyle name="好_N90 MP NRE Summary Quote_JGP_20100316_LW Fix  for EVT1 0221 4" xfId="31851"/>
    <cellStyle name="好_N90 MP NRE Summary Quote_JGP_20100316_LW Fix  for EVT1 0221 4 2" xfId="31852"/>
    <cellStyle name="好_N90 MP NRE Summary Quote_JGP_20100316_LW Fix  for EVT1 0221 5" xfId="31853"/>
    <cellStyle name="好_N90 MP NRE Summary Quote_JGP_20100316_LW Fix  for EVT1 0221 6" xfId="31854"/>
    <cellStyle name="好_N90 MP NRE Summary Quote_JGP_20100316_LW Fix  for EVT1 0221 7" xfId="31855"/>
    <cellStyle name="好_N90 MP NRE Summary Quote_JGP_20100316_MP NRE_N94 HB &amp; wifi_20110623_JGP(v0.6)" xfId="31856"/>
    <cellStyle name="好_N90 MP NRE Summary Quote_JGP_20100316_MP NRE_N94 HB &amp; wifi_20110623_JGP(v0.6) 2" xfId="31857"/>
    <cellStyle name="好_N90 MP NRE Summary Quote_JGP_20100316_MP NRE_N94 HB &amp; wifi_20110623_JGP(v0.6) 2 2" xfId="31858"/>
    <cellStyle name="好_N90 MP NRE Summary Quote_JGP_20100316_MP NRE_N94 HB &amp; wifi_20110623_JGP(v0.6) 3" xfId="31859"/>
    <cellStyle name="好_N90 MP NRE Summary Quote_JGP_20100316_MP NRE_N94 HB &amp; wifi_20110623_JGP(v0.6) 3 2" xfId="31860"/>
    <cellStyle name="好_N90 MP NRE Summary Quote_JGP_20100316_MP NRE_N94 HB &amp; wifi_20110623_JGP(v0.6) 4" xfId="31861"/>
    <cellStyle name="好_N90 MP NRE Summary Quote_JGP_20100316_MP NRE_N94 HB &amp; wifi_20110623_JGP(v0.6) 4 2" xfId="31862"/>
    <cellStyle name="好_N90 MP NRE Summary Quote_JGP_20100316_MP NRE_N94 HB &amp; wifi_20110623_JGP(v0.6) 5" xfId="31863"/>
    <cellStyle name="好_N90 MP NRE Summary Quote_JGP_20100316_MP NRE_N94 HB &amp; wifi_20110623_JGP(v0.6) 6" xfId="31864"/>
    <cellStyle name="好_N90 MP NRE Summary Quote_JGP_20100316_MP NRE_N94 HB &amp; wifi_20110623_JGP(v0.6) 7" xfId="31865"/>
    <cellStyle name="好_N90 MP NRE Summary Quote_JGP_20100316_N41 Investment_20110816(v0.1)_in" xfId="31866"/>
    <cellStyle name="好_N90 MP NRE Summary Quote_JGP_20100316_N41 Investment_20110816(v0.1)_in 2" xfId="31867"/>
    <cellStyle name="好_N90 MP NRE Summary Quote_JGP_20100316_N41 Investment_20110816(v0.1)_in 2 2" xfId="31868"/>
    <cellStyle name="好_N90 MP NRE Summary Quote_JGP_20100316_N41 Investment_20110816(v0.1)_in 3" xfId="31869"/>
    <cellStyle name="好_N90 MP NRE Summary Quote_JGP_20100316_N41 Investment_20110816(v0.1)_in 3 2" xfId="31870"/>
    <cellStyle name="好_N90 MP NRE Summary Quote_JGP_20100316_N41 Investment_20110816(v0.1)_in 4" xfId="31871"/>
    <cellStyle name="好_N90 MP NRE Summary Quote_JGP_20100316_N41 Investment_20110816(v0.1)_in 4 2" xfId="31872"/>
    <cellStyle name="好_N90 MP NRE Summary Quote_JGP_20100316_N41 Investment_20110816(v0.1)_in 5" xfId="31873"/>
    <cellStyle name="好_N90 MP NRE Summary Quote_JGP_20100316_N41 Investment_20110816(v0.1)_in 6" xfId="31874"/>
    <cellStyle name="好_N90 MP NRE Summary Quote_JGP_20100316_N41 Investment_20110816(v0.1)_in 7" xfId="31875"/>
    <cellStyle name="好_N90 MP NRE Summary Quote_JGP_20100316_N41 Investment_20110831(in_v4)" xfId="31876"/>
    <cellStyle name="好_N90 MP NRE Summary Quote_JGP_20100316_N41 Investment_20110831(in_v4) 2" xfId="31877"/>
    <cellStyle name="好_N90 MP NRE Summary Quote_JGP_20100316_N41 Investment_20110831(in_v4) 2 2" xfId="31878"/>
    <cellStyle name="好_N90 MP NRE Summary Quote_JGP_20100316_N41 Investment_20110831(in_v4) 3" xfId="31879"/>
    <cellStyle name="好_N90 MP NRE Summary Quote_JGP_20100316_N41 Investment_20110831(in_v4) 3 2" xfId="31880"/>
    <cellStyle name="好_N90 MP NRE Summary Quote_JGP_20100316_N41 Investment_20110831(in_v4) 4" xfId="31881"/>
    <cellStyle name="好_N90 MP NRE Summary Quote_JGP_20100316_N41 Investment_20110831(in_v4) 4 2" xfId="31882"/>
    <cellStyle name="好_N90 MP NRE Summary Quote_JGP_20100316_N41 Investment_20110831(in_v4) 5" xfId="31883"/>
    <cellStyle name="好_N90 MP NRE Summary Quote_JGP_20100316_N41 Investment_20110831(in_v4) 6" xfId="31884"/>
    <cellStyle name="好_N90 MP NRE Summary Quote_JGP_20100316_N41 Investment_20110831(in_v4) 7" xfId="31885"/>
    <cellStyle name="好_N90 MP NRE Summary Quote_JGP_20100316_N41 Investment_20110831(in_v6)" xfId="31886"/>
    <cellStyle name="好_N90 MP NRE Summary Quote_JGP_20100316_N41 Investment_20110831(in_v6) 2" xfId="31887"/>
    <cellStyle name="好_N90 MP NRE Summary Quote_JGP_20100316_N41 Investment_20110831(in_v6) 2 2" xfId="31888"/>
    <cellStyle name="好_N90 MP NRE Summary Quote_JGP_20100316_N41 Investment_20110831(in_v6) 3" xfId="31889"/>
    <cellStyle name="好_N90 MP NRE Summary Quote_JGP_20100316_N41 Investment_20110831(in_v6) 3 2" xfId="31890"/>
    <cellStyle name="好_N90 MP NRE Summary Quote_JGP_20100316_N41 Investment_20110831(in_v6) 4" xfId="31891"/>
    <cellStyle name="好_N90 MP NRE Summary Quote_JGP_20100316_N41 Investment_20110831(in_v6) 4 2" xfId="31892"/>
    <cellStyle name="好_N90 MP NRE Summary Quote_JGP_20100316_N41 Investment_20110831(in_v6) 5" xfId="31893"/>
    <cellStyle name="好_N90 MP NRE Summary Quote_JGP_20100316_N41 Investment_20110831(in_v6) 6" xfId="31894"/>
    <cellStyle name="好_N90 MP NRE Summary Quote_JGP_20100316_N41 Investment_20110831(in_v6) 7" xfId="31895"/>
    <cellStyle name="好_N90 MP NRE Summary Quote_JGP_20100316_N41 Investment_20110902(in_v9)" xfId="31896"/>
    <cellStyle name="好_N90 MP NRE Summary Quote_JGP_20100316_N41 Investment_20110902(in_v9) 2" xfId="31897"/>
    <cellStyle name="好_N90 MP NRE Summary Quote_JGP_20100316_N41 Investment_20110902(in_v9) 2 2" xfId="31898"/>
    <cellStyle name="好_N90 MP NRE Summary Quote_JGP_20100316_N41 Investment_20110902(in_v9) 3" xfId="31899"/>
    <cellStyle name="好_N90 MP NRE Summary Quote_JGP_20100316_N41 Investment_20110902(in_v9) 3 2" xfId="31900"/>
    <cellStyle name="好_N90 MP NRE Summary Quote_JGP_20100316_N41 Investment_20110902(in_v9) 4" xfId="31901"/>
    <cellStyle name="好_N90 MP NRE Summary Quote_JGP_20100316_N41 Investment_20110902(in_v9) 4 2" xfId="31902"/>
    <cellStyle name="好_N90 MP NRE Summary Quote_JGP_20100316_N41 Investment_20110902(in_v9) 5" xfId="31903"/>
    <cellStyle name="好_N90 MP NRE Summary Quote_JGP_20100316_N41 Investment_20110902(in_v9) 6" xfId="31904"/>
    <cellStyle name="好_N90 MP NRE Summary Quote_JGP_20100316_N41 Investment_20110902(in_v9) 7" xfId="31905"/>
    <cellStyle name="好_N90 MP NRE Summary Quote_JGP_20100316_N41 Investment_20110905(in_v8)" xfId="31906"/>
    <cellStyle name="好_N90 MP NRE Summary Quote_JGP_20100316_N41 Investment_20110905(in_v8) 2" xfId="31907"/>
    <cellStyle name="好_N90 MP NRE Summary Quote_JGP_20100316_N41 Investment_20110905(in_v8) 2 2" xfId="31908"/>
    <cellStyle name="好_N90 MP NRE Summary Quote_JGP_20100316_N41 Investment_20110905(in_v8) 3" xfId="31909"/>
    <cellStyle name="好_N90 MP NRE Summary Quote_JGP_20100316_N41 Investment_20110905(in_v8) 3 2" xfId="31910"/>
    <cellStyle name="好_N90 MP NRE Summary Quote_JGP_20100316_N41 Investment_20110905(in_v8) 4" xfId="31911"/>
    <cellStyle name="好_N90 MP NRE Summary Quote_JGP_20100316_N41 Investment_20110905(in_v8) 4 2" xfId="31912"/>
    <cellStyle name="好_N90 MP NRE Summary Quote_JGP_20100316_N41 Investment_20110905(in_v8) 5" xfId="31913"/>
    <cellStyle name="好_N90 MP NRE Summary Quote_JGP_20100316_N41 Investment_20110905(in_v8) 6" xfId="31914"/>
    <cellStyle name="好_N90 MP NRE Summary Quote_JGP_20100316_N41 Investment_20110905(in_v8) 7" xfId="31915"/>
    <cellStyle name="好_N90 MP NRE Summary Quote_JGP_20100316_N90 PO Issued Jabil SIN for Apple Owned Equipment_0727(internal_1215)" xfId="31916"/>
    <cellStyle name="好_N90 MP NRE Summary Quote_JGP_20100316_N90 PO Issued Jabil SIN for Apple Owned Equipment_0727(internal_1215) 10" xfId="31917"/>
    <cellStyle name="好_N90 MP NRE Summary Quote_JGP_20100316_N90 PO Issued Jabil SIN for Apple Owned Equipment_0727(internal_1215) 2" xfId="31918"/>
    <cellStyle name="好_N90 MP NRE Summary Quote_JGP_20100316_N90 PO Issued Jabil SIN for Apple Owned Equipment_0727(internal_1215) 2 2" xfId="31919"/>
    <cellStyle name="好_N90 MP NRE Summary Quote_JGP_20100316_N90 PO Issued Jabil SIN for Apple Owned Equipment_0727(internal_1215) 3" xfId="31920"/>
    <cellStyle name="好_N90 MP NRE Summary Quote_JGP_20100316_N90 PO Issued Jabil SIN for Apple Owned Equipment_0727(internal_1215) 4" xfId="31921"/>
    <cellStyle name="好_N90 MP NRE Summary Quote_JGP_20100316_N90 PO Issued Jabil SIN for Apple Owned Equipment_0727(internal_1215) 5" xfId="31922"/>
    <cellStyle name="好_N90 MP NRE Summary Quote_JGP_20100316_N90 PO Issued Jabil SIN for Apple Owned Equipment_0727(internal_1215) 6" xfId="31923"/>
    <cellStyle name="好_N90 MP NRE Summary Quote_JGP_20100316_N90 PO Issued Jabil SIN for Apple Owned Equipment_0727(internal_1215) 7" xfId="31924"/>
    <cellStyle name="好_N90 MP NRE Summary Quote_JGP_20100316_N90 PO Issued Jabil SIN for Apple Owned Equipment_0727(internal_1215) 8" xfId="31925"/>
    <cellStyle name="好_N90 MP NRE Summary Quote_JGP_20100316_N90 PO Issued Jabil SIN for Apple Owned Equipment_0727(internal_1215) 9" xfId="31926"/>
    <cellStyle name="好_N90 MP NRE Summary Quote_JGP_20100316_N90 PO Issued Jabil SIN for Apple Owned Equipment_0727(internal_1215) 9 2" xfId="31927"/>
    <cellStyle name="好_N90 MP NRE Summary Quote_JGP_20100316_N90 PO Issued Jabil SIN for Apple Owned Equipment_0727(internal_1215)_N94 Band Investment(50k)_20110420" xfId="31928"/>
    <cellStyle name="好_N90 MP NRE Summary Quote_JGP_20100316_N90 PO Issued Jabil SIN for Apple Owned Equipment_0727(internal_1215)_N94 Band Investment(50k)_20110420 2" xfId="31929"/>
    <cellStyle name="好_N90 MP NRE Summary Quote_JGP_20100316_N90 PO Issued Jabil SIN for Apple Owned Equipment_0727(internal_1215)_N94 Band Investment(50k)_20110420 3" xfId="31930"/>
    <cellStyle name="好_N90 MP NRE Summary Quote_JGP_20100316_N90 PO Issued Jabil SIN for Apple Owned Equipment_0727(internal_1215)_N94 Band Investment(50k)_20110420 4" xfId="31931"/>
    <cellStyle name="好_N90 MP NRE Summary Quote_JGP_20100316_N90 PO Issued Jabil SIN for Apple Owned Equipment_0727(internal_1215)_N94 Band Investment(50k)_20110420 5" xfId="31932"/>
    <cellStyle name="好_N90 MP NRE Summary Quote_JGP_20100316_N90 PO Issued Jabil SIN for Apple Owned Equipment_0727(internal_1215)_N94 Band Investment(50k)_20110420 6" xfId="31933"/>
    <cellStyle name="好_N90 MP NRE Summary Quote_JGP_20100316_N90 PO Issued Jabil SIN for Apple Owned Equipment_0727(internal_1215)_N94 Band Investment(50k)_20110420 7" xfId="31934"/>
    <cellStyle name="好_N90 MP NRE Summary Quote_JGP_20100316_N90 PO Issued Jabil SIN for Apple Owned Equipment_0727(internal_1215)_N94 Band Investment(50k)_20110420 8" xfId="31935"/>
    <cellStyle name="好_N90 MP NRE Summary Quote_JGP_20100316_N90 PO Issued Jabil SIN for Apple Owned Equipment_0727(internal_1215)_N94 Band Investment(50k)_20110420 9" xfId="31936"/>
    <cellStyle name="好_N90 MP NRE Summary Quote_JGP_20100316_N94 Band Investment(25k)_JGP_20110714(v2.0)" xfId="31937"/>
    <cellStyle name="好_N90 MP NRE Summary Quote_JGP_20100316_N94 Band Investment(25k)_JGP_20110714(v2.0) 2" xfId="31938"/>
    <cellStyle name="好_N90 MP NRE Summary Quote_JGP_20100316_N94 Band Investment(25k)_JGP_20110714(v2.0) 2 2" xfId="31939"/>
    <cellStyle name="好_N90 MP NRE Summary Quote_JGP_20100316_N94 Band Investment(25k)_JGP_20110714(v2.0) 3" xfId="31940"/>
    <cellStyle name="好_N90 MP NRE Summary Quote_JGP_20100316_N94 Band Investment(25k)_JGP_20110714(v2.0) 3 2" xfId="31941"/>
    <cellStyle name="好_N90 MP NRE Summary Quote_JGP_20100316_N94 Band Investment(25k)_JGP_20110714(v2.0) 4" xfId="31942"/>
    <cellStyle name="好_N90 MP NRE Summary Quote_JGP_20100316_N94 Band Investment(25k)_JGP_20110714(v2.0) 4 2" xfId="31943"/>
    <cellStyle name="好_N90 MP NRE Summary Quote_JGP_20100316_N94 Band Investment(25k)_JGP_20110714(v2.0) 5" xfId="31944"/>
    <cellStyle name="好_N90 MP NRE Summary Quote_JGP_20100316_N94 Band Investment(25k)_JGP_20110714(v2.0) 6" xfId="31945"/>
    <cellStyle name="好_N90 MP NRE Summary Quote_JGP_20100316_N94 Band Investment(25k)_JGP_20110714(v2.0) 7" xfId="31946"/>
    <cellStyle name="好_N90 MP NRE Summary Quote_JGP_20100316_N94 Band Investment(25k)_JGP_20110719(v3.0)_in" xfId="31947"/>
    <cellStyle name="好_N90 MP NRE Summary Quote_JGP_20100316_N94 Band Investment(25k)_JGP_20110719(v3.0)_in 2" xfId="31948"/>
    <cellStyle name="好_N90 MP NRE Summary Quote_JGP_20100316_N94 Band Investment(25k)_JGP_20110719(v3.0)_in 2 2" xfId="31949"/>
    <cellStyle name="好_N90 MP NRE Summary Quote_JGP_20100316_N94 Band Investment(25k)_JGP_20110719(v3.0)_in 3" xfId="31950"/>
    <cellStyle name="好_N90 MP NRE Summary Quote_JGP_20100316_N94 Band Investment(25k)_JGP_20110719(v3.0)_in 3 2" xfId="31951"/>
    <cellStyle name="好_N90 MP NRE Summary Quote_JGP_20100316_N94 Band Investment(25k)_JGP_20110719(v3.0)_in 4" xfId="31952"/>
    <cellStyle name="好_N90 MP NRE Summary Quote_JGP_20100316_N94 Band Investment(25k)_JGP_20110719(v3.0)_in 4 2" xfId="31953"/>
    <cellStyle name="好_N90 MP NRE Summary Quote_JGP_20100316_N94 Band Investment(25k)_JGP_20110719(v3.0)_in 5" xfId="31954"/>
    <cellStyle name="好_N90 MP NRE Summary Quote_JGP_20100316_N94 Band Investment(25k)_JGP_20110719(v3.0)_in 6" xfId="31955"/>
    <cellStyle name="好_N90 MP NRE Summary Quote_JGP_20100316_N94 Band Investment(25k)_JGP_20110719(v3.0)_in 7" xfId="31956"/>
    <cellStyle name="好_N90 MP NRE Summary Quote_JGP_20100316_N94 Band Investment(25k)_JGP_20110810(v2.6)_in" xfId="31957"/>
    <cellStyle name="好_N90 MP NRE Summary Quote_JGP_20100316_N94 Band Investment(25k)_JGP_20110810(v2.6)_in 2" xfId="31958"/>
    <cellStyle name="好_N90 MP NRE Summary Quote_JGP_20100316_N94 Band Investment(25k)_JGP_20110810(v2.6)_in 2 2" xfId="31959"/>
    <cellStyle name="好_N90 MP NRE Summary Quote_JGP_20100316_N94 Band Investment(25k)_JGP_20110810(v2.6)_in 3" xfId="31960"/>
    <cellStyle name="好_N90 MP NRE Summary Quote_JGP_20100316_N94 Band Investment(25k)_JGP_20110810(v2.6)_in 3 2" xfId="31961"/>
    <cellStyle name="好_N90 MP NRE Summary Quote_JGP_20100316_N94 Band Investment(25k)_JGP_20110810(v2.6)_in 4" xfId="31962"/>
    <cellStyle name="好_N90 MP NRE Summary Quote_JGP_20100316_N94 Band Investment(25k)_JGP_20110810(v2.6)_in 4 2" xfId="31963"/>
    <cellStyle name="好_N90 MP NRE Summary Quote_JGP_20100316_N94 Band Investment(25k)_JGP_20110810(v2.6)_in 5" xfId="31964"/>
    <cellStyle name="好_N90 MP NRE Summary Quote_JGP_20100316_N94 Band Investment(25k)_JGP_20110810(v2.6)_in 6" xfId="31965"/>
    <cellStyle name="好_N90 MP NRE Summary Quote_JGP_20100316_N94 Band Investment(25k)_JGP_20110810(v2.6)_in 7" xfId="31966"/>
    <cellStyle name="好_N90 MP NRE Summary Quote_JGP_20100316_N94 Band Investment(25k15k)_20110521(v1 0)" xfId="31967"/>
    <cellStyle name="好_N90 MP NRE Summary Quote_JGP_20100316_N94 Band Investment(25k15k)_20110521(v1 0) 2" xfId="31968"/>
    <cellStyle name="好_N90 MP NRE Summary Quote_JGP_20100316_N94 Band Investment(25k15k)_20110521(v1 0) 2 2" xfId="31969"/>
    <cellStyle name="好_N90 MP NRE Summary Quote_JGP_20100316_N94 Band Investment(25k15k)_20110521(v1 0) 3" xfId="31970"/>
    <cellStyle name="好_N90 MP NRE Summary Quote_JGP_20100316_N94 Band Investment(25k15k)_20110521(v1 0) 3 2" xfId="31971"/>
    <cellStyle name="好_N90 MP NRE Summary Quote_JGP_20100316_N94 Band Investment(25k15k)_20110521(v1 0) 4" xfId="31972"/>
    <cellStyle name="好_N90 MP NRE Summary Quote_JGP_20100316_N94 Band Investment(25k15k)_20110521(v1 0) 4 2" xfId="31973"/>
    <cellStyle name="好_N90 MP NRE Summary Quote_JGP_20100316_N94 Band Investment(25k15k)_20110521(v1 0) 5" xfId="31974"/>
    <cellStyle name="好_N90 MP NRE Summary Quote_JGP_20100316_N94 Band Investment(25k15k)_20110521(v1 0) 6" xfId="31975"/>
    <cellStyle name="好_N90 MP NRE Summary Quote_JGP_20100316_N94 Band Investment(25k15k)_20110521(v1 0) 7" xfId="31976"/>
    <cellStyle name="好_N90 MP NRE Summary Quote_JGP_20100316_N94 Band Investment(50k)_20110420" xfId="31977"/>
    <cellStyle name="好_N90 MP NRE Summary Quote_JGP_20100316_N94 Band Investment(50k)_20110420 2" xfId="31978"/>
    <cellStyle name="好_N90 MP NRE Summary Quote_JGP_20100316_N94 Band Investment(50k)_20110420 3" xfId="31979"/>
    <cellStyle name="好_N90 MP NRE Summary Quote_JGP_20100316_N94 Band Investment(50k)_20110420 4" xfId="31980"/>
    <cellStyle name="好_N90 MP NRE Summary Quote_JGP_20100316_N94 Band Investment(50k)_20110420 5" xfId="31981"/>
    <cellStyle name="好_N90 MP NRE Summary Quote_JGP_20100316_N94 Band Investment(50k)_20110420 6" xfId="31982"/>
    <cellStyle name="好_N90 MP NRE Summary Quote_JGP_20100316_N94 Band Investment(50k)_20110420 7" xfId="31983"/>
    <cellStyle name="好_N90 MP NRE Summary Quote_JGP_20100316_N94 Band Investment(50k)_20110420 8" xfId="31984"/>
    <cellStyle name="好_N90 MP NRE Summary Quote_JGP_20100316_N94 Band Investment(50k)_20110420 9" xfId="31985"/>
    <cellStyle name="好_N90 MP NRE Summary Quote_JGP_20100316_N94 Band Investment_20110131_v0.1" xfId="31986"/>
    <cellStyle name="好_N90 MP NRE Summary Quote_JGP_20100316_N94 Band Investment_20110131_v0.1 10" xfId="31987"/>
    <cellStyle name="好_N90 MP NRE Summary Quote_JGP_20100316_N94 Band Investment_20110131_v0.1 2" xfId="31988"/>
    <cellStyle name="好_N90 MP NRE Summary Quote_JGP_20100316_N94 Band Investment_20110131_v0.1 2 2" xfId="31989"/>
    <cellStyle name="好_N90 MP NRE Summary Quote_JGP_20100316_N94 Band Investment_20110131_v0.1 3" xfId="31990"/>
    <cellStyle name="好_N90 MP NRE Summary Quote_JGP_20100316_N94 Band Investment_20110131_v0.1 4" xfId="31991"/>
    <cellStyle name="好_N90 MP NRE Summary Quote_JGP_20100316_N94 Band Investment_20110131_v0.1 5" xfId="31992"/>
    <cellStyle name="好_N90 MP NRE Summary Quote_JGP_20100316_N94 Band Investment_20110131_v0.1 6" xfId="31993"/>
    <cellStyle name="好_N90 MP NRE Summary Quote_JGP_20100316_N94 Band Investment_20110131_v0.1 7" xfId="31994"/>
    <cellStyle name="好_N90 MP NRE Summary Quote_JGP_20100316_N94 Band Investment_20110131_v0.1 8" xfId="31995"/>
    <cellStyle name="好_N90 MP NRE Summary Quote_JGP_20100316_N94 Band Investment_20110131_v0.1 9" xfId="31996"/>
    <cellStyle name="好_N90 MP NRE Summary Quote_JGP_20100316_N94 Band Investment_20110131_v0.1 9 2" xfId="31997"/>
    <cellStyle name="好_N90 MP NRE Summary Quote_JGP_20100316_N94 Band Investment_20110131_v0.1_N94 Band Investment(50k)_20110420" xfId="31998"/>
    <cellStyle name="好_N90 MP NRE Summary Quote_JGP_20100316_N94 Band Investment_20110131_v0.1_N94 Band Investment(50k)_20110420 2" xfId="31999"/>
    <cellStyle name="好_N90 MP NRE Summary Quote_JGP_20100316_N94 Band Investment_20110131_v0.1_N94 Band Investment(50k)_20110420 3" xfId="32000"/>
    <cellStyle name="好_N90 MP NRE Summary Quote_JGP_20100316_N94 Band Investment_20110131_v0.1_N94 Band Investment(50k)_20110420 4" xfId="32001"/>
    <cellStyle name="好_N90 MP NRE Summary Quote_JGP_20100316_N94 Band Investment_20110131_v0.1_N94 Band Investment(50k)_20110420 5" xfId="32002"/>
    <cellStyle name="好_N90 MP NRE Summary Quote_JGP_20100316_N94 Band Investment_20110131_v0.1_N94 Band Investment(50k)_20110420 6" xfId="32003"/>
    <cellStyle name="好_N90 MP NRE Summary Quote_JGP_20100316_N94 Band Investment_20110131_v0.1_N94 Band Investment(50k)_20110420 7" xfId="32004"/>
    <cellStyle name="好_N90 MP NRE Summary Quote_JGP_20100316_N94 Band Investment_20110131_v0.1_N94 Band Investment(50k)_20110420 8" xfId="32005"/>
    <cellStyle name="好_N90 MP NRE Summary Quote_JGP_20100316_N94 Band Investment_20110131_v0.1_N94 Band Investment(50k)_20110420 9" xfId="32006"/>
    <cellStyle name="好_N90 MP NRE Summary Quote_JGP_20100316_N94 Band Investment_20110509(v0.1)" xfId="32007"/>
    <cellStyle name="好_N90 MP NRE Summary Quote_JGP_20100316_N94 Band Investment_20110509(v0.1) 2" xfId="32008"/>
    <cellStyle name="好_N90 MP NRE Summary Quote_JGP_20100316_N94 Band Investment_20110509(v0.1) 2 2" xfId="32009"/>
    <cellStyle name="好_N90 MP NRE Summary Quote_JGP_20100316_N94 Band Investment_20110509(v0.1) 3" xfId="32010"/>
    <cellStyle name="好_N90 MP NRE Summary Quote_JGP_20100316_N94 Band Investment_20110509(v0.1) 3 2" xfId="32011"/>
    <cellStyle name="好_N90 MP NRE Summary Quote_JGP_20100316_N94 Band Investment_20110509(v0.1) 4" xfId="32012"/>
    <cellStyle name="好_N90 MP NRE Summary Quote_JGP_20100316_N94 Band Investment_20110509(v0.1) 4 2" xfId="32013"/>
    <cellStyle name="好_N90 MP NRE Summary Quote_JGP_20100316_N94 Band Investment_20110509(v0.1) 5" xfId="32014"/>
    <cellStyle name="好_N90 MP NRE Summary Quote_JGP_20100316_N94 Band Investment_20110509(v0.1) 6" xfId="32015"/>
    <cellStyle name="好_N90 MP NRE Summary Quote_JGP_20100316_N94 Band Investment_20110509(v0.1) 7" xfId="32016"/>
    <cellStyle name="好_N90 MP NRE Summary Quote_JGP_20100316_N94 Band Investment_20110513(v0.4)" xfId="32017"/>
    <cellStyle name="好_N90 MP NRE Summary Quote_JGP_20100316_N94 Band Investment_20110513(v0.4) 2" xfId="32018"/>
    <cellStyle name="好_N90 MP NRE Summary Quote_JGP_20100316_N94 Band Investment_20110513(v0.4) 2 2" xfId="32019"/>
    <cellStyle name="好_N90 MP NRE Summary Quote_JGP_20100316_N94 Band Investment_20110513(v0.4) 3" xfId="32020"/>
    <cellStyle name="好_N90 MP NRE Summary Quote_JGP_20100316_N94 Band Investment_20110513(v0.4) 3 2" xfId="32021"/>
    <cellStyle name="好_N90 MP NRE Summary Quote_JGP_20100316_N94 Band Investment_20110513(v0.4) 4" xfId="32022"/>
    <cellStyle name="好_N90 MP NRE Summary Quote_JGP_20100316_N94 Band Investment_20110513(v0.4) 4 2" xfId="32023"/>
    <cellStyle name="好_N90 MP NRE Summary Quote_JGP_20100316_N94 Band Investment_20110513(v0.4) 5" xfId="32024"/>
    <cellStyle name="好_N90 MP NRE Summary Quote_JGP_20100316_N94 Band Investment_20110513(v0.4) 6" xfId="32025"/>
    <cellStyle name="好_N90 MP NRE Summary Quote_JGP_20100316_N94 Band Investment_20110513(v0.4) 7" xfId="32026"/>
    <cellStyle name="好_N90 MP NRE Summary Quote_JGP_20100316_N94 Band Investment_20110520(v0.7)" xfId="32027"/>
    <cellStyle name="好_N90 MP NRE Summary Quote_JGP_20100316_N94 Band Investment_20110520(v0.7) 2" xfId="32028"/>
    <cellStyle name="好_N90 MP NRE Summary Quote_JGP_20100316_N94 Band Investment_20110520(v0.7) 2 2" xfId="32029"/>
    <cellStyle name="好_N90 MP NRE Summary Quote_JGP_20100316_N94 Band Investment_20110520(v0.7) 3" xfId="32030"/>
    <cellStyle name="好_N90 MP NRE Summary Quote_JGP_20100316_N94 Band Investment_20110520(v0.7) 3 2" xfId="32031"/>
    <cellStyle name="好_N90 MP NRE Summary Quote_JGP_20100316_N94 Band Investment_20110520(v0.7) 4" xfId="32032"/>
    <cellStyle name="好_N90 MP NRE Summary Quote_JGP_20100316_N94 Band Investment_20110520(v0.7) 4 2" xfId="32033"/>
    <cellStyle name="好_N90 MP NRE Summary Quote_JGP_20100316_N94 Band Investment_20110520(v0.7) 5" xfId="32034"/>
    <cellStyle name="好_N90 MP NRE Summary Quote_JGP_20100316_N94 Band Investment_20110520(v0.7) 6" xfId="32035"/>
    <cellStyle name="好_N90 MP NRE Summary Quote_JGP_20100316_N94 Band Investment_20110520(v0.7) 7" xfId="32036"/>
    <cellStyle name="好_N90 MP NRE Summary Quote_JGP_20100316_N94 Band Investment_20110520(v0.8)" xfId="32037"/>
    <cellStyle name="好_N90 MP NRE Summary Quote_JGP_20100316_N94 Band Investment_20110520(v0.8) 2" xfId="32038"/>
    <cellStyle name="好_N90 MP NRE Summary Quote_JGP_20100316_N94 Band Investment_20110520(v0.8) 2 2" xfId="32039"/>
    <cellStyle name="好_N90 MP NRE Summary Quote_JGP_20100316_N94 Band Investment_20110520(v0.8) 3" xfId="32040"/>
    <cellStyle name="好_N90 MP NRE Summary Quote_JGP_20100316_N94 Band Investment_20110520(v0.8) 3 2" xfId="32041"/>
    <cellStyle name="好_N90 MP NRE Summary Quote_JGP_20100316_N94 Band Investment_20110520(v0.8) 4" xfId="32042"/>
    <cellStyle name="好_N90 MP NRE Summary Quote_JGP_20100316_N94 Band Investment_20110520(v0.8) 4 2" xfId="32043"/>
    <cellStyle name="好_N90 MP NRE Summary Quote_JGP_20100316_N94 Band Investment_20110520(v0.8) 5" xfId="32044"/>
    <cellStyle name="好_N90 MP NRE Summary Quote_JGP_20100316_N94 Band Investment_20110520(v0.8) 6" xfId="32045"/>
    <cellStyle name="好_N90 MP NRE Summary Quote_JGP_20100316_N94 Band Investment_20110520(v0.8) 7" xfId="32046"/>
    <cellStyle name="好_N90 MP NRE Summary Quote_JGP_20100316_N94 Band Investment_20110521(v1.0)" xfId="32047"/>
    <cellStyle name="好_N90 MP NRE Summary Quote_JGP_20100316_N94 Band Investment_20110521(v1.0) 2" xfId="32048"/>
    <cellStyle name="好_N90 MP NRE Summary Quote_JGP_20100316_N94 Band Investment_20110521(v1.0) 2 2" xfId="32049"/>
    <cellStyle name="好_N90 MP NRE Summary Quote_JGP_20100316_N94 Band Investment_20110521(v1.0) 3" xfId="32050"/>
    <cellStyle name="好_N90 MP NRE Summary Quote_JGP_20100316_N94 Band Investment_20110521(v1.0) 3 2" xfId="32051"/>
    <cellStyle name="好_N90 MP NRE Summary Quote_JGP_20100316_N94 Band Investment_20110521(v1.0) 4" xfId="32052"/>
    <cellStyle name="好_N90 MP NRE Summary Quote_JGP_20100316_N94 Band Investment_20110521(v1.0) 4 2" xfId="32053"/>
    <cellStyle name="好_N90 MP NRE Summary Quote_JGP_20100316_N94 Band Investment_20110521(v1.0) 5" xfId="32054"/>
    <cellStyle name="好_N90 MP NRE Summary Quote_JGP_20100316_N94 Band Investment_20110521(v1.0) 6" xfId="32055"/>
    <cellStyle name="好_N90 MP NRE Summary Quote_JGP_20100316_N94 Band Investment_20110521(v1.0) 7" xfId="32056"/>
    <cellStyle name="好_N90 MP NRE Summary Quote_JGP_20100316_N94 Frame Investment (240k200k)_Apple_JGP_20110225" xfId="32057"/>
    <cellStyle name="好_N90 MP NRE Summary Quote_JGP_20100316_N94 Frame Investment (240k200k)_Apple_JGP_20110225 2" xfId="32058"/>
    <cellStyle name="好_N90 MP NRE Summary Quote_JGP_20100316_N94 Frame Investment (240k200k)_Apple_JGP_20110225 2 2" xfId="32059"/>
    <cellStyle name="好_N90 MP NRE Summary Quote_JGP_20100316_N94 Frame Investment (240k200k)_Apple_JGP_20110225 3" xfId="32060"/>
    <cellStyle name="好_N90 MP NRE Summary Quote_JGP_20100316_N94 Frame Investment (240k200k)_Apple_JGP_20110225 3 2" xfId="32061"/>
    <cellStyle name="好_N90 MP NRE Summary Quote_JGP_20100316_N94 Frame Investment (240k200k)_Apple_JGP_20110225 4" xfId="32062"/>
    <cellStyle name="好_N90 MP NRE Summary Quote_JGP_20100316_N94 Frame Investment (240k200k)_Apple_JGP_20110225 4 2" xfId="32063"/>
    <cellStyle name="好_N90 MP NRE Summary Quote_JGP_20100316_N94 Frame Investment (240k200k)_Apple_JGP_20110225 5" xfId="32064"/>
    <cellStyle name="好_N90 MP NRE Summary Quote_JGP_20100316_N94 Frame Investment (240k200k)_Apple_JGP_20110225 6" xfId="32065"/>
    <cellStyle name="好_N90 MP NRE Summary Quote_JGP_20100316_N94 Frame Investment (240k200k)_Apple_JGP_20110225 7" xfId="32066"/>
    <cellStyle name="好_N90 MP NRE Summary Quote_JGP_20100316_N94 Frame Investment_20110120 v0.1" xfId="32067"/>
    <cellStyle name="好_N90 MP NRE Summary Quote_JGP_20100316_N94 Frame Investment_20110120 v0.1 10" xfId="32068"/>
    <cellStyle name="好_N90 MP NRE Summary Quote_JGP_20100316_N94 Frame Investment_20110120 v0.1 2" xfId="32069"/>
    <cellStyle name="好_N90 MP NRE Summary Quote_JGP_20100316_N94 Frame Investment_20110120 v0.1 2 2" xfId="32070"/>
    <cellStyle name="好_N90 MP NRE Summary Quote_JGP_20100316_N94 Frame Investment_20110120 v0.1 3" xfId="32071"/>
    <cellStyle name="好_N90 MP NRE Summary Quote_JGP_20100316_N94 Frame Investment_20110120 v0.1 4" xfId="32072"/>
    <cellStyle name="好_N90 MP NRE Summary Quote_JGP_20100316_N94 Frame Investment_20110120 v0.1 5" xfId="32073"/>
    <cellStyle name="好_N90 MP NRE Summary Quote_JGP_20100316_N94 Frame Investment_20110120 v0.1 6" xfId="32074"/>
    <cellStyle name="好_N90 MP NRE Summary Quote_JGP_20100316_N94 Frame Investment_20110120 v0.1 7" xfId="32075"/>
    <cellStyle name="好_N90 MP NRE Summary Quote_JGP_20100316_N94 Frame Investment_20110120 v0.1 8" xfId="32076"/>
    <cellStyle name="好_N90 MP NRE Summary Quote_JGP_20100316_N94 Frame Investment_20110120 v0.1 9" xfId="32077"/>
    <cellStyle name="好_N90 MP NRE Summary Quote_JGP_20100316_N94 Frame Investment_20110120 v0.1 9 2" xfId="32078"/>
    <cellStyle name="好_N90 MP NRE Summary Quote_JGP_20100316_N94 Frame Investment_20110120 v0.1_N94 Band Investment(50k)_20110420" xfId="32079"/>
    <cellStyle name="好_N90 MP NRE Summary Quote_JGP_20100316_N94 Frame Investment_20110120 v0.1_N94 Band Investment(50k)_20110420 2" xfId="32080"/>
    <cellStyle name="好_N90 MP NRE Summary Quote_JGP_20100316_N94 Frame Investment_20110120 v0.1_N94 Band Investment(50k)_20110420 3" xfId="32081"/>
    <cellStyle name="好_N90 MP NRE Summary Quote_JGP_20100316_N94 Frame Investment_20110120 v0.1_N94 Band Investment(50k)_20110420 4" xfId="32082"/>
    <cellStyle name="好_N90 MP NRE Summary Quote_JGP_20100316_N94 Frame Investment_20110120 v0.1_N94 Band Investment(50k)_20110420 5" xfId="32083"/>
    <cellStyle name="好_N90 MP NRE Summary Quote_JGP_20100316_N94 Frame Investment_20110120 v0.1_N94 Band Investment(50k)_20110420 6" xfId="32084"/>
    <cellStyle name="好_N90 MP NRE Summary Quote_JGP_20100316_N94 Frame Investment_20110120 v0.1_N94 Band Investment(50k)_20110420 7" xfId="32085"/>
    <cellStyle name="好_N90 MP NRE Summary Quote_JGP_20100316_N94 Frame Investment_20110120 v0.1_N94 Band Investment(50k)_20110420 8" xfId="32086"/>
    <cellStyle name="好_N90 MP NRE Summary Quote_JGP_20100316_N94 Frame Investment_20110120 v0.1_N94 Band Investment(50k)_20110420 9" xfId="32087"/>
    <cellStyle name="好_N90 MP NRE Summary Quote_JGP_20100316_N94 Frame Investment_20110121 v0.1" xfId="32088"/>
    <cellStyle name="好_N90 MP NRE Summary Quote_JGP_20100316_N94 Frame Investment_20110121 v0.1 10" xfId="32089"/>
    <cellStyle name="好_N90 MP NRE Summary Quote_JGP_20100316_N94 Frame Investment_20110121 v0.1 2" xfId="32090"/>
    <cellStyle name="好_N90 MP NRE Summary Quote_JGP_20100316_N94 Frame Investment_20110121 v0.1 2 2" xfId="32091"/>
    <cellStyle name="好_N90 MP NRE Summary Quote_JGP_20100316_N94 Frame Investment_20110121 v0.1 3" xfId="32092"/>
    <cellStyle name="好_N90 MP NRE Summary Quote_JGP_20100316_N94 Frame Investment_20110121 v0.1 4" xfId="32093"/>
    <cellStyle name="好_N90 MP NRE Summary Quote_JGP_20100316_N94 Frame Investment_20110121 v0.1 5" xfId="32094"/>
    <cellStyle name="好_N90 MP NRE Summary Quote_JGP_20100316_N94 Frame Investment_20110121 v0.1 6" xfId="32095"/>
    <cellStyle name="好_N90 MP NRE Summary Quote_JGP_20100316_N94 Frame Investment_20110121 v0.1 7" xfId="32096"/>
    <cellStyle name="好_N90 MP NRE Summary Quote_JGP_20100316_N94 Frame Investment_20110121 v0.1 8" xfId="32097"/>
    <cellStyle name="好_N90 MP NRE Summary Quote_JGP_20100316_N94 Frame Investment_20110121 v0.1 9" xfId="32098"/>
    <cellStyle name="好_N90 MP NRE Summary Quote_JGP_20100316_N94 Frame Investment_20110121 v0.1 9 2" xfId="32099"/>
    <cellStyle name="好_N90 MP NRE Summary Quote_JGP_20100316_N94 Frame Investment_20110121 v0.1_N94 Band Investment(50k)_20110420" xfId="32100"/>
    <cellStyle name="好_N90 MP NRE Summary Quote_JGP_20100316_N94 Frame Investment_20110121 v0.1_N94 Band Investment(50k)_20110420 2" xfId="32101"/>
    <cellStyle name="好_N90 MP NRE Summary Quote_JGP_20100316_N94 Frame Investment_20110121 v0.1_N94 Band Investment(50k)_20110420 3" xfId="32102"/>
    <cellStyle name="好_N90 MP NRE Summary Quote_JGP_20100316_N94 Frame Investment_20110121 v0.1_N94 Band Investment(50k)_20110420 4" xfId="32103"/>
    <cellStyle name="好_N90 MP NRE Summary Quote_JGP_20100316_N94 Frame Investment_20110121 v0.1_N94 Band Investment(50k)_20110420 5" xfId="32104"/>
    <cellStyle name="好_N90 MP NRE Summary Quote_JGP_20100316_N94 Frame Investment_20110121 v0.1_N94 Band Investment(50k)_20110420 6" xfId="32105"/>
    <cellStyle name="好_N90 MP NRE Summary Quote_JGP_20100316_N94 Frame Investment_20110121 v0.1_N94 Band Investment(50k)_20110420 7" xfId="32106"/>
    <cellStyle name="好_N90 MP NRE Summary Quote_JGP_20100316_N94 Frame Investment_20110121 v0.1_N94 Band Investment(50k)_20110420 8" xfId="32107"/>
    <cellStyle name="好_N90 MP NRE Summary Quote_JGP_20100316_N94 Frame Investment_20110121 v0.1_N94 Band Investment(50k)_20110420 9" xfId="32108"/>
    <cellStyle name="好_N90 MP NRE Summary Quote_JGP_20100316_N94 Frame Investment_20110125 v0.1" xfId="32109"/>
    <cellStyle name="好_N90 MP NRE Summary Quote_JGP_20100316_N94 Frame Investment_20110125 v0.1 10" xfId="32110"/>
    <cellStyle name="好_N90 MP NRE Summary Quote_JGP_20100316_N94 Frame Investment_20110125 v0.1 2" xfId="32111"/>
    <cellStyle name="好_N90 MP NRE Summary Quote_JGP_20100316_N94 Frame Investment_20110125 v0.1 2 2" xfId="32112"/>
    <cellStyle name="好_N90 MP NRE Summary Quote_JGP_20100316_N94 Frame Investment_20110125 v0.1 3" xfId="32113"/>
    <cellStyle name="好_N90 MP NRE Summary Quote_JGP_20100316_N94 Frame Investment_20110125 v0.1 4" xfId="32114"/>
    <cellStyle name="好_N90 MP NRE Summary Quote_JGP_20100316_N94 Frame Investment_20110125 v0.1 5" xfId="32115"/>
    <cellStyle name="好_N90 MP NRE Summary Quote_JGP_20100316_N94 Frame Investment_20110125 v0.1 6" xfId="32116"/>
    <cellStyle name="好_N90 MP NRE Summary Quote_JGP_20100316_N94 Frame Investment_20110125 v0.1 7" xfId="32117"/>
    <cellStyle name="好_N90 MP NRE Summary Quote_JGP_20100316_N94 Frame Investment_20110125 v0.1 8" xfId="32118"/>
    <cellStyle name="好_N90 MP NRE Summary Quote_JGP_20100316_N94 Frame Investment_20110125 v0.1 9" xfId="32119"/>
    <cellStyle name="好_N90 MP NRE Summary Quote_JGP_20100316_N94 Frame Investment_20110125 v0.1 9 2" xfId="32120"/>
    <cellStyle name="好_N90 MP NRE Summary Quote_JGP_20100316_N94 Frame Investment_20110125 v0.1_N94 Band Investment(50k)_20110420" xfId="32121"/>
    <cellStyle name="好_N90 MP NRE Summary Quote_JGP_20100316_N94 Frame Investment_20110125 v0.1_N94 Band Investment(50k)_20110420 2" xfId="32122"/>
    <cellStyle name="好_N90 MP NRE Summary Quote_JGP_20100316_N94 Frame Investment_20110125 v0.1_N94 Band Investment(50k)_20110420 3" xfId="32123"/>
    <cellStyle name="好_N90 MP NRE Summary Quote_JGP_20100316_N94 Frame Investment_20110125 v0.1_N94 Band Investment(50k)_20110420 4" xfId="32124"/>
    <cellStyle name="好_N90 MP NRE Summary Quote_JGP_20100316_N94 Frame Investment_20110125 v0.1_N94 Band Investment(50k)_20110420 5" xfId="32125"/>
    <cellStyle name="好_N90 MP NRE Summary Quote_JGP_20100316_N94 Frame Investment_20110125 v0.1_N94 Band Investment(50k)_20110420 6" xfId="32126"/>
    <cellStyle name="好_N90 MP NRE Summary Quote_JGP_20100316_N94 Frame Investment_20110125 v0.1_N94 Band Investment(50k)_20110420 7" xfId="32127"/>
    <cellStyle name="好_N90 MP NRE Summary Quote_JGP_20100316_N94 Frame Investment_20110125 v0.1_N94 Band Investment(50k)_20110420 8" xfId="32128"/>
    <cellStyle name="好_N90 MP NRE Summary Quote_JGP_20100316_N94 Frame Investment_20110125 v0.1_N94 Band Investment(50k)_20110420 9" xfId="32129"/>
    <cellStyle name="好_N90 MP NRE Summary Quote_JGP_20100316_N94 Frame Investment_20110125 v0.2" xfId="32130"/>
    <cellStyle name="好_N90 MP NRE Summary Quote_JGP_20100316_N94 Frame Investment_20110125 v0.2 10" xfId="32131"/>
    <cellStyle name="好_N90 MP NRE Summary Quote_JGP_20100316_N94 Frame Investment_20110125 v0.2 2" xfId="32132"/>
    <cellStyle name="好_N90 MP NRE Summary Quote_JGP_20100316_N94 Frame Investment_20110125 v0.2 2 2" xfId="32133"/>
    <cellStyle name="好_N90 MP NRE Summary Quote_JGP_20100316_N94 Frame Investment_20110125 v0.2 3" xfId="32134"/>
    <cellStyle name="好_N90 MP NRE Summary Quote_JGP_20100316_N94 Frame Investment_20110125 v0.2 4" xfId="32135"/>
    <cellStyle name="好_N90 MP NRE Summary Quote_JGP_20100316_N94 Frame Investment_20110125 v0.2 5" xfId="32136"/>
    <cellStyle name="好_N90 MP NRE Summary Quote_JGP_20100316_N94 Frame Investment_20110125 v0.2 6" xfId="32137"/>
    <cellStyle name="好_N90 MP NRE Summary Quote_JGP_20100316_N94 Frame Investment_20110125 v0.2 7" xfId="32138"/>
    <cellStyle name="好_N90 MP NRE Summary Quote_JGP_20100316_N94 Frame Investment_20110125 v0.2 8" xfId="32139"/>
    <cellStyle name="好_N90 MP NRE Summary Quote_JGP_20100316_N94 Frame Investment_20110125 v0.2 9" xfId="32140"/>
    <cellStyle name="好_N90 MP NRE Summary Quote_JGP_20100316_N94 Frame Investment_20110125 v0.2 9 2" xfId="32141"/>
    <cellStyle name="好_N90 MP NRE Summary Quote_JGP_20100316_N94 Frame Investment_20110125 v0.2_N94 Band Investment(50k)_20110420" xfId="32142"/>
    <cellStyle name="好_N90 MP NRE Summary Quote_JGP_20100316_N94 Frame Investment_20110125 v0.2_N94 Band Investment(50k)_20110420 2" xfId="32143"/>
    <cellStyle name="好_N90 MP NRE Summary Quote_JGP_20100316_N94 Frame Investment_20110125 v0.2_N94 Band Investment(50k)_20110420 3" xfId="32144"/>
    <cellStyle name="好_N90 MP NRE Summary Quote_JGP_20100316_N94 Frame Investment_20110125 v0.2_N94 Band Investment(50k)_20110420 4" xfId="32145"/>
    <cellStyle name="好_N90 MP NRE Summary Quote_JGP_20100316_N94 Frame Investment_20110125 v0.2_N94 Band Investment(50k)_20110420 5" xfId="32146"/>
    <cellStyle name="好_N90 MP NRE Summary Quote_JGP_20100316_N94 Frame Investment_20110125 v0.2_N94 Band Investment(50k)_20110420 6" xfId="32147"/>
    <cellStyle name="好_N90 MP NRE Summary Quote_JGP_20100316_N94 Frame Investment_20110125 v0.2_N94 Band Investment(50k)_20110420 7" xfId="32148"/>
    <cellStyle name="好_N90 MP NRE Summary Quote_JGP_20100316_N94 Frame Investment_20110125 v0.2_N94 Band Investment(50k)_20110420 8" xfId="32149"/>
    <cellStyle name="好_N90 MP NRE Summary Quote_JGP_20100316_N94 Frame Investment_20110125 v0.2_N94 Band Investment(50k)_20110420 9" xfId="32150"/>
    <cellStyle name="好_N90 MP NRE Summary Quote_JGP_20100316_N94 Frame Investment_20110128 v0.2" xfId="32151"/>
    <cellStyle name="好_N90 MP NRE Summary Quote_JGP_20100316_N94 Frame Investment_20110128 v0.2 10" xfId="32152"/>
    <cellStyle name="好_N90 MP NRE Summary Quote_JGP_20100316_N94 Frame Investment_20110128 v0.2 2" xfId="32153"/>
    <cellStyle name="好_N90 MP NRE Summary Quote_JGP_20100316_N94 Frame Investment_20110128 v0.2 2 2" xfId="32154"/>
    <cellStyle name="好_N90 MP NRE Summary Quote_JGP_20100316_N94 Frame Investment_20110128 v0.2 3" xfId="32155"/>
    <cellStyle name="好_N90 MP NRE Summary Quote_JGP_20100316_N94 Frame Investment_20110128 v0.2 4" xfId="32156"/>
    <cellStyle name="好_N90 MP NRE Summary Quote_JGP_20100316_N94 Frame Investment_20110128 v0.2 5" xfId="32157"/>
    <cellStyle name="好_N90 MP NRE Summary Quote_JGP_20100316_N94 Frame Investment_20110128 v0.2 6" xfId="32158"/>
    <cellStyle name="好_N90 MP NRE Summary Quote_JGP_20100316_N94 Frame Investment_20110128 v0.2 7" xfId="32159"/>
    <cellStyle name="好_N90 MP NRE Summary Quote_JGP_20100316_N94 Frame Investment_20110128 v0.2 8" xfId="32160"/>
    <cellStyle name="好_N90 MP NRE Summary Quote_JGP_20100316_N94 Frame Investment_20110128 v0.2 9" xfId="32161"/>
    <cellStyle name="好_N90 MP NRE Summary Quote_JGP_20100316_N94 Frame Investment_20110128 v0.2 9 2" xfId="32162"/>
    <cellStyle name="好_N90 MP NRE Summary Quote_JGP_20100316_N94 Frame Investment_20110128 v0.2_N94 Band Investment(50k)_20110420" xfId="32163"/>
    <cellStyle name="好_N90 MP NRE Summary Quote_JGP_20100316_N94 Frame Investment_20110128 v0.2_N94 Band Investment(50k)_20110420 2" xfId="32164"/>
    <cellStyle name="好_N90 MP NRE Summary Quote_JGP_20100316_N94 Frame Investment_20110128 v0.2_N94 Band Investment(50k)_20110420 3" xfId="32165"/>
    <cellStyle name="好_N90 MP NRE Summary Quote_JGP_20100316_N94 Frame Investment_20110128 v0.2_N94 Band Investment(50k)_20110420 4" xfId="32166"/>
    <cellStyle name="好_N90 MP NRE Summary Quote_JGP_20100316_N94 Frame Investment_20110128 v0.2_N94 Band Investment(50k)_20110420 5" xfId="32167"/>
    <cellStyle name="好_N90 MP NRE Summary Quote_JGP_20100316_N94 Frame Investment_20110128 v0.2_N94 Band Investment(50k)_20110420 6" xfId="32168"/>
    <cellStyle name="好_N90 MP NRE Summary Quote_JGP_20100316_N94 Frame Investment_20110128 v0.2_N94 Band Investment(50k)_20110420 7" xfId="32169"/>
    <cellStyle name="好_N90 MP NRE Summary Quote_JGP_20100316_N94 Frame Investment_20110128 v0.2_N94 Band Investment(50k)_20110420 8" xfId="32170"/>
    <cellStyle name="好_N90 MP NRE Summary Quote_JGP_20100316_N94 Frame Investment_20110128 v0.2_N94 Band Investment(50k)_20110420 9" xfId="32171"/>
    <cellStyle name="好_N90 NRE Statement 0504_1" xfId="32172"/>
    <cellStyle name="好_N90 NRE Statement 0504_1 2" xfId="32173"/>
    <cellStyle name="好_N90 NRE Statement 0916_discussed with apple_final" xfId="32174"/>
    <cellStyle name="好_N90 NRE Statement 0916_discussed with apple_final 2" xfId="32175"/>
    <cellStyle name="好_N90 NRE Statement 0916_discussed with apple_final 3" xfId="32176"/>
    <cellStyle name="好_N90 NRE Statement 0916_discussed with apple_final 4" xfId="32177"/>
    <cellStyle name="好_N90 NRE Statement 0916_discussed with apple_final 5" xfId="32178"/>
    <cellStyle name="好_N90 NRE Statement 0916_discussed with apple_final 6" xfId="32179"/>
    <cellStyle name="好_N90 NRE Statement 0916_discussed with apple_final 7" xfId="32180"/>
    <cellStyle name="好_N90 NRE Statement 0916_discussed with apple_final 8" xfId="32181"/>
    <cellStyle name="好_N90 NRE Statement 0916_discussed with apple_final 9" xfId="32182"/>
    <cellStyle name="好_N90 NRE Statement_PD 1102_Micah+Bonnie" xfId="32183"/>
    <cellStyle name="好_N90 NRE Statement_PD 1102_Micah+Bonnie 2" xfId="32184"/>
    <cellStyle name="好_N90 NRE Statement_PD 1102_Micah+Bonnie 3" xfId="32185"/>
    <cellStyle name="好_N90 NRE Statement_PD 1102_Micah+Bonnie 4" xfId="32186"/>
    <cellStyle name="好_N90 NRE Statement_PD 1102_Micah+Bonnie 5" xfId="32187"/>
    <cellStyle name="好_N90 NRE Statement_PD 1102_Micah+Bonnie 6" xfId="32188"/>
    <cellStyle name="好_N90 NRE Statement_PD 1102_Micah+Bonnie 7" xfId="32189"/>
    <cellStyle name="好_N90 NRE Statement_PD 1102_Micah+Bonnie 8" xfId="32190"/>
    <cellStyle name="好_N90 NRE Statement_PD 1102_Micah+Bonnie 9" xfId="32191"/>
    <cellStyle name="好_N90 PL 0925 V2" xfId="32192"/>
    <cellStyle name="好_N90 PL 0925 V2 2" xfId="32193"/>
    <cellStyle name="好_N90 PL 0925 V2 3" xfId="32194"/>
    <cellStyle name="好_N90 PL 0925 V2 4" xfId="32195"/>
    <cellStyle name="好_N90 PL 0925 V2 5" xfId="32196"/>
    <cellStyle name="好_N90 PL 0925 V2 6" xfId="32197"/>
    <cellStyle name="好_N90 PL 0925 V2 7" xfId="32198"/>
    <cellStyle name="好_N90 PL 0925 V2 8" xfId="32199"/>
    <cellStyle name="好_N90 PL 0925 V2 9" xfId="32200"/>
    <cellStyle name="好_N90 PO Issued Jabil SIN for Apple Owned Equipment_0205" xfId="32201"/>
    <cellStyle name="好_N90 PO Issued Jabil SIN for Apple Owned Equipment_0205 2" xfId="32202"/>
    <cellStyle name="好_N90 PO Issued Jabil SIN for Apple Owned Equipment_0205 3" xfId="32203"/>
    <cellStyle name="好_N90 PO Issued Jabil SIN for Apple Owned Equipment_0205 4" xfId="32204"/>
    <cellStyle name="好_N90 PO Issued Jabil SIN for Apple Owned Equipment_0205 5" xfId="32205"/>
    <cellStyle name="好_N90 PO Issued Jabil SIN for Apple Owned Equipment_0205 6" xfId="32206"/>
    <cellStyle name="好_N90 PO Issued Jabil SIN for Apple Owned Equipment_0205 7" xfId="32207"/>
    <cellStyle name="好_N90 PO Issued Jabil SIN for Apple Owned Equipment_0205 8" xfId="32208"/>
    <cellStyle name="好_N90 PO Issued Jabil SIN for Apple Owned Equipment_0205 9" xfId="32209"/>
    <cellStyle name="好_N90 PO Issued Jabil SIN for Apple Owned Equipment_0304 with Bonnie edit" xfId="32210"/>
    <cellStyle name="好_N90 PO Issued Jabil SIN for Apple Owned Equipment_0304 with Bonnie edit 2" xfId="32211"/>
    <cellStyle name="好_N90 PO Issued Jabil SIN for Apple Owned Equipment_0304 with Bonnie edit 3" xfId="32212"/>
    <cellStyle name="好_N90 PO Issued Jabil SIN for Apple Owned Equipment_0304 with Bonnie edit 4" xfId="32213"/>
    <cellStyle name="好_N90 PO Issued Jabil SIN for Apple Owned Equipment_0304 with Bonnie edit 5" xfId="32214"/>
    <cellStyle name="好_N90 PO Issued Jabil SIN for Apple Owned Equipment_0304 with Bonnie edit 6" xfId="32215"/>
    <cellStyle name="好_N90 PO Issued Jabil SIN for Apple Owned Equipment_0304 with Bonnie edit 7" xfId="32216"/>
    <cellStyle name="好_N90 PO Issued Jabil SIN for Apple Owned Equipment_0304 with Bonnie edit 8" xfId="32217"/>
    <cellStyle name="好_N90 PO Issued Jabil SIN for Apple Owned Equipment_0304 with Bonnie edit 9" xfId="32218"/>
    <cellStyle name="好_N90 PO Issued Jabil SIN for Apple Owned Equipment_0312 (6)" xfId="32219"/>
    <cellStyle name="好_N90 PO Issued Jabil SIN for Apple Owned Equipment_0312 (6) 2" xfId="32220"/>
    <cellStyle name="好_N90 PO Issued Jabil SIN for Apple Owned Equipment_0312 (6) 3" xfId="32221"/>
    <cellStyle name="好_N90 PO Issued Jabil SIN for Apple Owned Equipment_0312 (6) 4" xfId="32222"/>
    <cellStyle name="好_N90 PO Issued Jabil SIN for Apple Owned Equipment_0312 (6) 5" xfId="32223"/>
    <cellStyle name="好_N90 PO Issued Jabil SIN for Apple Owned Equipment_0312 (6) 6" xfId="32224"/>
    <cellStyle name="好_N90 PO Issued Jabil SIN for Apple Owned Equipment_0312 (6) 7" xfId="32225"/>
    <cellStyle name="好_N90 PO Issued Jabil SIN for Apple Owned Equipment_0312 (6) 8" xfId="32226"/>
    <cellStyle name="好_N90 PO Issued Jabil SIN for Apple Owned Equipment_0312 (6) 9" xfId="32227"/>
    <cellStyle name="好_N90 PO Issued Jabil SIN for Apple Owned Equipment_0315_1" xfId="32228"/>
    <cellStyle name="好_N90 PO Issued Jabil SIN for Apple Owned Equipment_0315_1 2" xfId="32229"/>
    <cellStyle name="好_N90 PO Issued Jabil SIN for Apple Owned Equipment_0315_1 3" xfId="32230"/>
    <cellStyle name="好_N90 PO Issued Jabil SIN for Apple Owned Equipment_0315_1 4" xfId="32231"/>
    <cellStyle name="好_N90 PO Issued Jabil SIN for Apple Owned Equipment_0315_1 5" xfId="32232"/>
    <cellStyle name="好_N90 PO Issued Jabil SIN for Apple Owned Equipment_0315_1 6" xfId="32233"/>
    <cellStyle name="好_N90 PO Issued Jabil SIN for Apple Owned Equipment_0315_1 7" xfId="32234"/>
    <cellStyle name="好_N90 PO Issued Jabil SIN for Apple Owned Equipment_0315_1 8" xfId="32235"/>
    <cellStyle name="好_N90 PO Issued Jabil SIN for Apple Owned Equipment_0315_1 9" xfId="32236"/>
    <cellStyle name="好_N90 PO Issued Jabil SIN for Apple Owned Equipment_0319" xfId="32237"/>
    <cellStyle name="好_N90 PO Issued Jabil SIN for Apple Owned Equipment_0319 2" xfId="32238"/>
    <cellStyle name="好_N90 PO Issued Jabil SIN for Apple Owned Equipment_0319 3" xfId="32239"/>
    <cellStyle name="好_N90 PO Issued Jabil SIN for Apple Owned Equipment_0319 4" xfId="32240"/>
    <cellStyle name="好_N90 PO Issued Jabil SIN for Apple Owned Equipment_0319 5" xfId="32241"/>
    <cellStyle name="好_N90 PO Issued Jabil SIN for Apple Owned Equipment_0319 6" xfId="32242"/>
    <cellStyle name="好_N90 PO Issued Jabil SIN for Apple Owned Equipment_0319 7" xfId="32243"/>
    <cellStyle name="好_N90 PO Issued Jabil SIN for Apple Owned Equipment_0319 8" xfId="32244"/>
    <cellStyle name="好_N90 PO Issued Jabil SIN for Apple Owned Equipment_0319 9" xfId="32245"/>
    <cellStyle name="好_N90 PO Issued Jabil SIN for Apple Owned Equipment_0727(internal_1215)" xfId="32246"/>
    <cellStyle name="好_N90 PO Issued Jabil SIN for Apple Owned Equipment_0727(internal_1215) 2" xfId="32247"/>
    <cellStyle name="好_N90 PO Issued Jabil SIN for Apple Owned Equipment_0727(internal_1215) 3" xfId="32248"/>
    <cellStyle name="好_N90 PO Issued Jabil SIN for Apple Owned Equipment_0727(internal_1215) 4" xfId="32249"/>
    <cellStyle name="好_N90 PO Issued Jabil SIN for Apple Owned Equipment_0727(internal_1215) 5" xfId="32250"/>
    <cellStyle name="好_N90 PO Issued Jabil SIN for Apple Owned Equipment_0727(internal_1215) 6" xfId="32251"/>
    <cellStyle name="好_N90 PO Issued Jabil SIN for Apple Owned Equipment_0727(internal_1215) 7" xfId="32252"/>
    <cellStyle name="好_N90 PO Issued Jabil SIN for Apple Owned Equipment_0727(internal_1215) 8" xfId="32253"/>
    <cellStyle name="好_N90 PO Issued Jabil SIN for Apple Owned Equipment_0727(internal_1215) 9" xfId="32254"/>
    <cellStyle name="好_N90 pre cost-V02" xfId="32255"/>
    <cellStyle name="好_N90 pre cost-V02 10" xfId="32256"/>
    <cellStyle name="好_N90 pre cost-V02 10 2" xfId="32257"/>
    <cellStyle name="好_N90 pre cost-V02 11" xfId="32258"/>
    <cellStyle name="好_N90 pre cost-V02 11 2" xfId="32259"/>
    <cellStyle name="好_N90 pre cost-V02 12" xfId="32260"/>
    <cellStyle name="好_N90 pre cost-V02 12 2" xfId="32261"/>
    <cellStyle name="好_N90 pre cost-V02 13" xfId="32262"/>
    <cellStyle name="好_N90 pre cost-V02 14" xfId="32263"/>
    <cellStyle name="好_N90 pre cost-V02 15" xfId="32264"/>
    <cellStyle name="好_N90 pre cost-V02 2" xfId="32265"/>
    <cellStyle name="好_N90 pre cost-V02 2 2" xfId="32266"/>
    <cellStyle name="好_N90 pre cost-V02 3" xfId="32267"/>
    <cellStyle name="好_N90 pre cost-V02 4" xfId="32268"/>
    <cellStyle name="好_N90 pre cost-V02 5" xfId="32269"/>
    <cellStyle name="好_N90 pre cost-V02 6" xfId="32270"/>
    <cellStyle name="好_N90 pre cost-V02 7" xfId="32271"/>
    <cellStyle name="好_N90 pre cost-V02 8" xfId="32272"/>
    <cellStyle name="好_N90 pre cost-V02 9" xfId="32273"/>
    <cellStyle name="好_N90 pre cost-V02 9 2" xfId="32274"/>
    <cellStyle name="好_N90 pre cost-V02_A60 HSG FLOW CHART--2011081901_m" xfId="32275"/>
    <cellStyle name="好_N90 pre cost-V02_B1 B3雷焊更新計划5 19" xfId="32276"/>
    <cellStyle name="好_N90 pre cost-V02_B1 B3雷焊更新計划5 19 2" xfId="32277"/>
    <cellStyle name="好_N90 pre cost-V02_B1 B3雷焊更新計划5 19 3" xfId="32278"/>
    <cellStyle name="好_N90 pre cost-V02_B1 B3雷焊更新計划5 19 4" xfId="32279"/>
    <cellStyle name="好_N90 pre cost-V02_B1 B3雷焊更新計划5 19 5" xfId="32280"/>
    <cellStyle name="好_N90 pre cost-V02_B1 B3雷焊更新計划5 19 6" xfId="32281"/>
    <cellStyle name="好_N90 pre cost-V02_B1 B3雷焊更新計划5 19 7" xfId="32282"/>
    <cellStyle name="好_N90 pre cost-V02_B1 B3雷焊更新計划5 19 8" xfId="32283"/>
    <cellStyle name="好_N90 pre cost-V02_B1 B3雷焊更新計划5 19 9" xfId="32284"/>
    <cellStyle name="好_N90 pre cost-V02_B2 Line mgr Training Roadmap" xfId="32285"/>
    <cellStyle name="好_N90 pre cost-V02_B2 Line mgr Training Roadmap (2)" xfId="32286"/>
    <cellStyle name="好_N90 pre cost-V02_B2 Line mgr Training Roadmap (2) 2" xfId="32287"/>
    <cellStyle name="好_N90 pre cost-V02_B2 Line mgr Training Roadmap (2) 3" xfId="32288"/>
    <cellStyle name="好_N90 pre cost-V02_B2 Line mgr Training Roadmap (2) 4" xfId="32289"/>
    <cellStyle name="好_N90 pre cost-V02_B2 Line mgr Training Roadmap (2) 5" xfId="32290"/>
    <cellStyle name="好_N90 pre cost-V02_B2 Line mgr Training Roadmap (2) 6" xfId="32291"/>
    <cellStyle name="好_N90 pre cost-V02_B2 Line mgr Training Roadmap (2) 7" xfId="32292"/>
    <cellStyle name="好_N90 pre cost-V02_B2 Line mgr Training Roadmap (2) 8" xfId="32293"/>
    <cellStyle name="好_N90 pre cost-V02_B2 Line mgr Training Roadmap (2) 9" xfId="32294"/>
    <cellStyle name="好_N90 pre cost-V02_B2 Line mgr Training Roadmap 2" xfId="32295"/>
    <cellStyle name="好_N90 pre cost-V02_B2 Line mgr Training Roadmap 3" xfId="32296"/>
    <cellStyle name="好_N90 pre cost-V02_B2 Line mgr Training Roadmap 4" xfId="32297"/>
    <cellStyle name="好_N90 pre cost-V02_B2 Line mgr Training Roadmap 5" xfId="32298"/>
    <cellStyle name="好_N90 pre cost-V02_B2 Line mgr Training Roadmap 6" xfId="32299"/>
    <cellStyle name="好_N90 pre cost-V02_B2 Line mgr Training Roadmap 7" xfId="32300"/>
    <cellStyle name="好_N90 pre cost-V02_B2 Line mgr Training Roadmap 8" xfId="32301"/>
    <cellStyle name="好_N90 pre cost-V02_B2 Line mgr Training Roadmap 9" xfId="32302"/>
    <cellStyle name="好_N90 pre cost-V02_B4 LW開發明細" xfId="32303"/>
    <cellStyle name="好_N90 pre cost-V02_B4 LW開發明細 2" xfId="32304"/>
    <cellStyle name="好_N90 pre cost-V02_B4 LW開發明細 3" xfId="32305"/>
    <cellStyle name="好_N90 pre cost-V02_B4 LW開發明細 4" xfId="32306"/>
    <cellStyle name="好_N90 pre cost-V02_B4 LW開發明細 5" xfId="32307"/>
    <cellStyle name="好_N90 pre cost-V02_B4 LW開發明細 6" xfId="32308"/>
    <cellStyle name="好_N90 pre cost-V02_B4 LW開發明細 7" xfId="32309"/>
    <cellStyle name="好_N90 pre cost-V02_B4 LW開發明細 8" xfId="32310"/>
    <cellStyle name="好_N90 pre cost-V02_B4 LW開發明細 9" xfId="32311"/>
    <cellStyle name="好_N90 pre cost-V02_B4 二次加工開發明細" xfId="32321"/>
    <cellStyle name="好_N90 pre cost-V02_B4 二次加工開發明細 2" xfId="32322"/>
    <cellStyle name="好_N90 pre cost-V02_B4 二次加工開發明細 3" xfId="32323"/>
    <cellStyle name="好_N90 pre cost-V02_B4 二次加工開發明細 4" xfId="32324"/>
    <cellStyle name="好_N90 pre cost-V02_B4 二次加工開發明細 5" xfId="32325"/>
    <cellStyle name="好_N90 pre cost-V02_B4 二次加工開發明細 6" xfId="32326"/>
    <cellStyle name="好_N90 pre cost-V02_B4 二次加工開發明細 7" xfId="32327"/>
    <cellStyle name="好_N90 pre cost-V02_B4 二次加工開發明細 8" xfId="32328"/>
    <cellStyle name="好_N90 pre cost-V02_B4 二次加工開發明細 9" xfId="32329"/>
    <cellStyle name="好_N90 pre cost-V02_B4 測試一組開發計划" xfId="32312"/>
    <cellStyle name="好_N90 pre cost-V02_B4 測試一組開發計划 2" xfId="32313"/>
    <cellStyle name="好_N90 pre cost-V02_B4 測試一組開發計划 3" xfId="32314"/>
    <cellStyle name="好_N90 pre cost-V02_B4 測試一組開發計划 4" xfId="32315"/>
    <cellStyle name="好_N90 pre cost-V02_B4 測試一組開發計划 5" xfId="32316"/>
    <cellStyle name="好_N90 pre cost-V02_B4 測試一組開發計划 6" xfId="32317"/>
    <cellStyle name="好_N90 pre cost-V02_B4 測試一組開發計划 7" xfId="32318"/>
    <cellStyle name="好_N90 pre cost-V02_B4 測試一組開發計划 8" xfId="32319"/>
    <cellStyle name="好_N90 pre cost-V02_B4 測試一組開發計划 9" xfId="32320"/>
    <cellStyle name="好_N90 pre cost-V02_CNC增加至13台的相關評估-2011 1 4" xfId="32330"/>
    <cellStyle name="好_N90 pre cost-V02_CNC增加至13台的相關評估-2011 1 4 2" xfId="32331"/>
    <cellStyle name="好_N90 pre cost-V02_CNC增加至13台的相關評估-2011 1 4 3" xfId="32332"/>
    <cellStyle name="好_N90 pre cost-V02_CNC增加至13台的相關評估-2011 1 4 4" xfId="32333"/>
    <cellStyle name="好_N90 pre cost-V02_CNC增加至13台的相關評估-2011 1 4 5" xfId="32334"/>
    <cellStyle name="好_N90 pre cost-V02_CNC增加至13台的相關評估-2011 1 4 6" xfId="32335"/>
    <cellStyle name="好_N90 pre cost-V02_CNC增加至13台的相關評估-2011 1 4 7" xfId="32336"/>
    <cellStyle name="好_N90 pre cost-V02_CNC增加至13台的相關評估-2011 1 4 8" xfId="32337"/>
    <cellStyle name="好_N90 pre cost-V02_CNC增加至13台的相關評估-2011 1 4 9" xfId="32338"/>
    <cellStyle name="好_N90 pre cost-V02_CNC增加至13台的相關評估-2011 1 4_A60 Flowchart DVT版本0331" xfId="32339"/>
    <cellStyle name="好_N90 pre cost-V02_CNC增加至13台的相關評估-2011 1 4_A60 Flowchart ForC6-0406" xfId="32340"/>
    <cellStyle name="好_N90 pre cost-V02_CNC增加至13台的相關評估-2011 1 4_A60-DVT刀具筒夾刀把(預估清單）-0331-A (1)" xfId="32341"/>
    <cellStyle name="好_N90 pre cost-V02_CNC增加至13台的相關評估-2011 1 4_A60-DVT刀具筒夾刀把(預估清單）-0331-A (1)_刀桿及輔助設備清單" xfId="32342"/>
    <cellStyle name="好_N90 pre cost-V02_CNC增加至13台的相關評估-2011 1 4_A60-EVT1更新計劃_12011601" xfId="32343"/>
    <cellStyle name="好_N90 pre cost-V02_CNC增加至13台的相關評估-2011 1 4_A60-EVT1更新計劃_12011601 (2)" xfId="32344"/>
    <cellStyle name="好_N90 pre cost-V02_CNC增加至13台的相關評估-2011 1 4_小零件1" xfId="32345"/>
    <cellStyle name="好_N90 pre cost-V02_CNC增加至13台的相關評估-2011 1 4_小零件1 2" xfId="32346"/>
    <cellStyle name="好_N90 pre cost-V02_CNC增加至13台的相關評估-2011 1 4_小零件1 3" xfId="32347"/>
    <cellStyle name="好_N90 pre cost-V02_CNC增加至13台的相關評估-2011 1 4_小零件1 4" xfId="32348"/>
    <cellStyle name="好_N90 pre cost-V02_CNC增加至13台的相關評估-2011 1 4_小零件1 5" xfId="32349"/>
    <cellStyle name="好_N90 pre cost-V02_CNC增加至13台的相關評估-2011 1 4_小零件1 6" xfId="32350"/>
    <cellStyle name="好_N90 pre cost-V02_CNC增加至13台的相關評估-2011 1 4_小零件1 7" xfId="32351"/>
    <cellStyle name="好_N90 pre cost-V02_CNC增加至13台的相關評估-2011 1 4_小零件1 8" xfId="32352"/>
    <cellStyle name="好_N90 pre cost-V02_CNC增加至13台的相關評估-2011 1 4_小零件1 9" xfId="32353"/>
    <cellStyle name="好_N90 pre cost-V02_Machine requisition for N94 output-0416" xfId="32354"/>
    <cellStyle name="好_N90 pre cost-V02_Machine requisition for N94 output-0416 2" xfId="32355"/>
    <cellStyle name="好_N90 pre cost-V02_Machine requisition for N94 output-0416 3" xfId="32356"/>
    <cellStyle name="好_N90 pre cost-V02_Machine requisition for N94 output-0416 4" xfId="32357"/>
    <cellStyle name="好_N90 pre cost-V02_Machine requisition for N94 output-0416 5" xfId="32358"/>
    <cellStyle name="好_N90 pre cost-V02_Machine requisition for N94 output-0416 6" xfId="32359"/>
    <cellStyle name="好_N90 pre cost-V02_Machine requisition for N94 output-0416 7" xfId="32360"/>
    <cellStyle name="好_N90 pre cost-V02_Machine requisition for N94 output-0416 8" xfId="32361"/>
    <cellStyle name="好_N90 pre cost-V02_Machine requisition for N94 output-0416 9" xfId="32362"/>
    <cellStyle name="好_N90 pre cost-V02_N94 Band Investment(25k15k)_20110521(v1 0)" xfId="32363"/>
    <cellStyle name="好_N90 pre cost-V02_N94 Band Investment(25k15k)_20110521(v1 0) 2" xfId="32364"/>
    <cellStyle name="好_N90 pre cost-V02_N94 Band Investment(50k)_20110420" xfId="32365"/>
    <cellStyle name="好_N90 pre cost-V02_N94 Band Investment(50k)_20110420 2" xfId="32366"/>
    <cellStyle name="好_N90 pre cost-V02_N94 Band Investment(50k)_20110420 3" xfId="32367"/>
    <cellStyle name="好_N90 pre cost-V02_N94 Band Investment(50k)_20110420 4" xfId="32368"/>
    <cellStyle name="好_N90 pre cost-V02_N94 Band Investment(50k)_20110420 5" xfId="32369"/>
    <cellStyle name="好_N90 pre cost-V02_N94 Band Investment(50k)_20110420 6" xfId="32370"/>
    <cellStyle name="好_N90 pre cost-V02_N94 Band Investment(50k)_20110420 7" xfId="32371"/>
    <cellStyle name="好_N90 pre cost-V02_N94 Band Investment(50k)_20110420 8" xfId="32372"/>
    <cellStyle name="好_N90 pre cost-V02_N94 Band Investment(50k)_20110420 9" xfId="32373"/>
    <cellStyle name="好_N90 pre cost-V02_N94 EVT2 Fixture plan_20110507_V1  (5)" xfId="32374"/>
    <cellStyle name="好_N90 pre cost-V02_N94 EVT2 Fixture plan_20110507_V1  (5) 2" xfId="32375"/>
    <cellStyle name="好_N90 pre cost-V02_N94 EVT2 Fixture plan_20110507_V1  (5) 3" xfId="32376"/>
    <cellStyle name="好_N90 pre cost-V02_N94 EVT2 Fixture plan_20110507_V1  (5) 4" xfId="32377"/>
    <cellStyle name="好_N90 pre cost-V02_N94 EVT2 Fixture plan_20110507_V1  (5) 5" xfId="32378"/>
    <cellStyle name="好_N90 pre cost-V02_N94 EVT2 Fixture plan_20110507_V1  (5) 6" xfId="32379"/>
    <cellStyle name="好_N90 pre cost-V02_N94 EVT2 Fixture plan_20110507_V1  (5) 7" xfId="32380"/>
    <cellStyle name="好_N90 pre cost-V02_N94 EVT2 Fixture plan_20110507_V1  (5) 8" xfId="32381"/>
    <cellStyle name="好_N90 pre cost-V02_N94 EVT2 Fixture plan_20110507_V1  (5) 9" xfId="32382"/>
    <cellStyle name="好_N90 pre cost-V02_N94 EVT2 Fixture plan_20110507_V1  (5)_A60 Flowchart DVT版本0331" xfId="32383"/>
    <cellStyle name="好_N90 pre cost-V02_N94 EVT2 Fixture plan_20110507_V1  (5)_A60 Flowchart ForC6-0406" xfId="32384"/>
    <cellStyle name="好_N90 pre cost-V02_N94 EVT2 Fixture plan_20110507_V1  (5)_A60-DVT刀具筒夾刀把(預估清單）-0331-A (1)" xfId="32385"/>
    <cellStyle name="好_N90 pre cost-V02_N94 EVT2 Fixture plan_20110507_V1  (5)_A60-DVT刀具筒夾刀把(預估清單）-0331-A (1)_刀桿及輔助設備清單" xfId="32386"/>
    <cellStyle name="好_N90 pre cost-V02_N94 EVT2 Fixture plan_20110507_V1  (5)_A60-EVT1更新計劃_12011601" xfId="32387"/>
    <cellStyle name="好_N90 pre cost-V02_N94 EVT2 Fixture plan_20110507_V1  (5)_A60-EVT1更新計劃_12011601 (2)" xfId="32388"/>
    <cellStyle name="好_N90 pre cost-V02_N94 Fixture plan_20110524_5K需採購數量1" xfId="32389"/>
    <cellStyle name="好_N90 pre cost-V02_N94 Fixture plan_20110524_5K需採購數量1 2" xfId="32390"/>
    <cellStyle name="好_N90 pre cost-V02_N94 Fixture plan_20110524_5K需採購數量1 3" xfId="32391"/>
    <cellStyle name="好_N90 pre cost-V02_N94 Fixture plan_20110524_5K需採購數量1 4" xfId="32392"/>
    <cellStyle name="好_N90 pre cost-V02_N94 Fixture plan_20110524_5K需採購數量1 5" xfId="32393"/>
    <cellStyle name="好_N90 pre cost-V02_N94 Fixture plan_20110524_5K需採購數量1 6" xfId="32394"/>
    <cellStyle name="好_N90 pre cost-V02_N94 Fixture plan_20110524_5K需採購數量1 7" xfId="32395"/>
    <cellStyle name="好_N90 pre cost-V02_N94 Fixture plan_20110524_5K需採購數量1 8" xfId="32396"/>
    <cellStyle name="好_N90 pre cost-V02_N94 Fixture plan_20110524_5K需採購數量1 9" xfId="32397"/>
    <cellStyle name="好_N90 pre cost-V02_N94-CNC-MAG-0527" xfId="32398"/>
    <cellStyle name="好_N90 pre cost-V02_N94-CNC-MAG-0527 2" xfId="32399"/>
    <cellStyle name="好_N90 pre cost-V02_N94-CNC-MAG-0527 3" xfId="32400"/>
    <cellStyle name="好_N90 pre cost-V02_N94-CNC-MAG-0527 4" xfId="32401"/>
    <cellStyle name="好_N90 pre cost-V02_N94-CNC-MAG-0527 5" xfId="32402"/>
    <cellStyle name="好_N90 pre cost-V02_N94-CNC-MAG-0527 6" xfId="32403"/>
    <cellStyle name="好_N90 pre cost-V02_N94-CNC-MAG-0527 7" xfId="32404"/>
    <cellStyle name="好_N90 pre cost-V02_N94-CNC-MAG-0527 8" xfId="32405"/>
    <cellStyle name="好_N90 pre cost-V02_N94-CNC-MAG-0527 9" xfId="32406"/>
    <cellStyle name="好_N90 pre cost-V02_N94全制程標准工時表-20110509 " xfId="32407"/>
    <cellStyle name="好_N90 pre cost-V02_N94全制程標准工時表-20110509  2" xfId="32408"/>
    <cellStyle name="好_N90 pre cost-V02_N94全制程標准工時表-20110509  3" xfId="32409"/>
    <cellStyle name="好_N90 pre cost-V02_N94全制程標准工時表-20110509  4" xfId="32410"/>
    <cellStyle name="好_N90 pre cost-V02_N94全制程標准工時表-20110509  5" xfId="32411"/>
    <cellStyle name="好_N90 pre cost-V02_N94全制程標准工時表-20110509  6" xfId="32412"/>
    <cellStyle name="好_N90 pre cost-V02_N94全制程標准工時表-20110509  7" xfId="32413"/>
    <cellStyle name="好_N90 pre cost-V02_N94全制程標准工時表-20110509  8" xfId="32414"/>
    <cellStyle name="好_N90 pre cost-V02_N94全制程標准工時表-20110509  9" xfId="32415"/>
    <cellStyle name="好_N90 pre cost-V02_N94全制程標准工時表-20110509 _A60 Flowchart DVT版本0331" xfId="32416"/>
    <cellStyle name="好_N90 pre cost-V02_N94全制程標准工時表-20110509 _A60 Flowchart ForC6-0406" xfId="32417"/>
    <cellStyle name="好_N90 pre cost-V02_N94全制程標准工時表-20110509 _A60-DVT刀具筒夾刀把(預估清單）-0331-A (1)" xfId="32418"/>
    <cellStyle name="好_N90 pre cost-V02_N94全制程標准工時表-20110509 _A60-DVT刀具筒夾刀把(預估清單）-0331-A (1)_刀桿及輔助設備清單" xfId="32419"/>
    <cellStyle name="好_N90 pre cost-V02_N94全制程標准工時表-20110509 _A60-EVT1更新計劃_12011601" xfId="32420"/>
    <cellStyle name="好_N90 pre cost-V02_N94全制程標准工時表-20110509 _A60-EVT1更新計劃_12011601 (2)" xfId="32421"/>
    <cellStyle name="好_N90 pre cost-V02_刀把 N94 Fixture plan_20110725V1 " xfId="32422"/>
    <cellStyle name="好_N90 pre cost-V02_刀把 N94 Fixture plan_20110725V1  2" xfId="32423"/>
    <cellStyle name="好_N90 pre cost-V02_刀把 N94 Fixture plan_20110725V1  3" xfId="32424"/>
    <cellStyle name="好_N90 pre cost-V02_刀把 N94 Fixture plan_20110725V1  4" xfId="32425"/>
    <cellStyle name="好_N90 pre cost-V02_刀把 N94 Fixture plan_20110725V1  5" xfId="32426"/>
    <cellStyle name="好_N90 pre cost-V02_刀把 N94 Fixture plan_20110725V1  6" xfId="32427"/>
    <cellStyle name="好_N90 pre cost-V02_刀把 N94 Fixture plan_20110725V1  7" xfId="32428"/>
    <cellStyle name="好_N90 pre cost-V02_刀把 N94 Fixture plan_20110725V1  8" xfId="32429"/>
    <cellStyle name="好_N90 pre cost-V02_刀把 N94 Fixture plan_20110725V1  9" xfId="32430"/>
    <cellStyle name="好_N90 pre cost-V02_刀把 N94 Fixture plan_20110725V1 _A60 Flowchart DVT版本0331" xfId="32431"/>
    <cellStyle name="好_N90 pre cost-V02_刀把 N94 Fixture plan_20110725V1 _A60 Flowchart ForC6-0406" xfId="32432"/>
    <cellStyle name="好_N90 pre cost-V02_刀把 N94 Fixture plan_20110725V1 _A60-DVT刀具筒夾刀把(預估清單）-0331-A (1)" xfId="32433"/>
    <cellStyle name="好_N90 pre cost-V02_刀把 N94 Fixture plan_20110725V1 _A60-DVT刀具筒夾刀把(預估清單）-0331-A (1)_刀桿及輔助設備清單" xfId="32434"/>
    <cellStyle name="好_N90 pre cost-V02_刀把 N94 Fixture plan_20110725V1 _A60-EVT1更新計劃_12011601" xfId="32435"/>
    <cellStyle name="好_N90 pre cost-V02_刀把 N94 Fixture plan_20110725V1 _A60-EVT1更新計劃_12011601 (2)" xfId="32436"/>
    <cellStyle name="好_N90 pre cost-V02_治具 N94 Fixture plan 20110803" xfId="32437"/>
    <cellStyle name="好_N90 pre cost-V02_治具 N94 Fixture plan 20110803 2" xfId="32438"/>
    <cellStyle name="好_N90 pre cost-V02_治具 N94 Fixture plan 20110803 3" xfId="32439"/>
    <cellStyle name="好_N90 pre cost-V02_治具 N94 Fixture plan 20110803 4" xfId="32440"/>
    <cellStyle name="好_N90 pre cost-V02_治具 N94 Fixture plan 20110803 5" xfId="32441"/>
    <cellStyle name="好_N90 pre cost-V02_治具 N94 Fixture plan 20110803 6" xfId="32442"/>
    <cellStyle name="好_N90 pre cost-V02_治具 N94 Fixture plan 20110803 7" xfId="32443"/>
    <cellStyle name="好_N90 pre cost-V02_治具 N94 Fixture plan 20110803 8" xfId="32444"/>
    <cellStyle name="好_N90 pre cost-V02_治具 N94 Fixture plan 20110803 9" xfId="32445"/>
    <cellStyle name="好_N90 pre cost-V02_治具 N94 Fixture plan 20110803_A60 Flowchart DVT版本0331" xfId="32446"/>
    <cellStyle name="好_N90 pre cost-V02_治具 N94 Fixture plan 20110803_A60 Flowchart ForC6-0406" xfId="32447"/>
    <cellStyle name="好_N90 pre cost-V02_治具 N94 Fixture plan 20110803_A60-DVT刀具筒夾刀把(預估清單）-0331-A (1)" xfId="32448"/>
    <cellStyle name="好_N90 pre cost-V02_治具 N94 Fixture plan 20110803_A60-DVT刀具筒夾刀把(預估清單）-0331-A (1)_刀桿及輔助設備清單" xfId="32449"/>
    <cellStyle name="好_N90 pre cost-V02_治具 N94 Fixture plan 20110803_A60-EVT1更新計劃_12011601" xfId="32450"/>
    <cellStyle name="好_N90 pre cost-V02_治具 N94 Fixture plan 20110803_A60-EVT1更新計劃_12011601 (2)" xfId="32451"/>
    <cellStyle name="好_N90_DVT_製程總時間_C" xfId="32452"/>
    <cellStyle name="好_N90_DVT_製程總時間_C 10" xfId="32453"/>
    <cellStyle name="好_N90_DVT_製程總時間_C 2" xfId="32454"/>
    <cellStyle name="好_N90_DVT_製程總時間_C 2 2" xfId="32455"/>
    <cellStyle name="好_N90_DVT_製程總時間_C 3" xfId="32456"/>
    <cellStyle name="好_N90_DVT_製程總時間_C 4" xfId="32457"/>
    <cellStyle name="好_N90_DVT_製程總時間_C 5" xfId="32458"/>
    <cellStyle name="好_N90_DVT_製程總時間_C 6" xfId="32459"/>
    <cellStyle name="好_N90_DVT_製程總時間_C 7" xfId="32460"/>
    <cellStyle name="好_N90_DVT_製程總時間_C 8" xfId="32461"/>
    <cellStyle name="好_N90_DVT_製程總時間_C 9" xfId="32462"/>
    <cellStyle name="好_N90_DVT_製程總時間_C 9 2" xfId="32463"/>
    <cellStyle name="好_N90_DVT_製程總時間_C_A60 Flowchart DVT版本0331" xfId="32464"/>
    <cellStyle name="好_N90_DVT_製程總時間_C_A60 Flowchart ForC6-0406" xfId="32465"/>
    <cellStyle name="好_N90_DVT_製程總時間_C_A60-DVT刀具筒夾刀把(預估清單）-0331-A (1)" xfId="32466"/>
    <cellStyle name="好_N90_DVT_製程總時間_C_A60-DVT刀具筒夾刀把(預估清單）-0331-A (1)_A60 Flowchart ForC6-0406" xfId="32467"/>
    <cellStyle name="好_N90_DVT_製程總時間_C_N94 Band Investment(50k)_20110420" xfId="32468"/>
    <cellStyle name="好_N90_DVT_製程總時間_C_N94 Band Investment(50k)_20110420 2" xfId="32469"/>
    <cellStyle name="好_N90_DVT_製程總時間_C_N94 Band Investment(50k)_20110420 3" xfId="32470"/>
    <cellStyle name="好_N90_DVT_製程總時間_C_N94 Band Investment(50k)_20110420 4" xfId="32471"/>
    <cellStyle name="好_N90_DVT_製程總時間_C_N94 Band Investment(50k)_20110420 5" xfId="32472"/>
    <cellStyle name="好_N90_DVT_製程總時間_C_N94 Band Investment(50k)_20110420 6" xfId="32473"/>
    <cellStyle name="好_N90_DVT_製程總時間_C_N94 Band Investment(50k)_20110420 7" xfId="32474"/>
    <cellStyle name="好_N90_DVT_製程總時間_C_N94 Band Investment(50k)_20110420 8" xfId="32475"/>
    <cellStyle name="好_N90_DVT_製程總時間_C_N94 Band Investment(50k)_20110420 9" xfId="32476"/>
    <cellStyle name="好_N90-PL-0915 (EAP 0.22)" xfId="32477"/>
    <cellStyle name="好_N90-PL-0915 (EAP 0.22) 2" xfId="32478"/>
    <cellStyle name="好_N90-PL-0915 (EAP 0.22) 3" xfId="32479"/>
    <cellStyle name="好_N90-PL-0915 (EAP 0.22) 4" xfId="32480"/>
    <cellStyle name="好_N90-PL-0915 (EAP 0.22) 5" xfId="32481"/>
    <cellStyle name="好_N90-PL-0915 (EAP 0.22) 6" xfId="32482"/>
    <cellStyle name="好_N90-PL-0915 (EAP 0.22) 7" xfId="32483"/>
    <cellStyle name="好_N90-PL-0915 (EAP 0.22) 8" xfId="32484"/>
    <cellStyle name="好_N90-PL-0915 (EAP 0.22) 9" xfId="32485"/>
    <cellStyle name="好_N90-PL-0915 (EAP 0.22)_B2 Capex_0322_5" xfId="32486"/>
    <cellStyle name="好_N90-PL-0915 (EAP 0.22)_B2 Capex_0322_5 2" xfId="32487"/>
    <cellStyle name="好_N90-PL-0915 (EAP 0.22)_B2 Capex_0322_5 3" xfId="32488"/>
    <cellStyle name="好_N90-PL-0915 (EAP 0.22)_B2 Capex_0322_5 4" xfId="32489"/>
    <cellStyle name="好_N90-PL-0915 (EAP 0.22)_B2 Capex_0322_5 5" xfId="32490"/>
    <cellStyle name="好_N90-PL-0915 (EAP 0.22)_B2 Capex_0322_5 6" xfId="32491"/>
    <cellStyle name="好_N90-PL-0915 (EAP 0.22)_B2 Capex_0322_5 7" xfId="32492"/>
    <cellStyle name="好_N90-PL-0915 (EAP 0.22)_B2 Capex_0322_5 8" xfId="32493"/>
    <cellStyle name="好_N90-PL-0915 (EAP 0.22)_B2 Capex_0322_5 9" xfId="32494"/>
    <cellStyle name="好_N90-PL-0915 (EAP 0.22)_Machine requisition for N94 output-0416" xfId="32495"/>
    <cellStyle name="好_N90-PL-0915 (EAP 0.22)_Machine requisition for N94 output-0416 2" xfId="32496"/>
    <cellStyle name="好_N90-PL-0915 (EAP 0.22)_Machine requisition for N94 output-0416 3" xfId="32497"/>
    <cellStyle name="好_N90-PL-0915 (EAP 0.22)_Machine requisition for N94 output-0416 4" xfId="32498"/>
    <cellStyle name="好_N90-PL-0915 (EAP 0.22)_Machine requisition for N94 output-0416 5" xfId="32499"/>
    <cellStyle name="好_N90-PL-0915 (EAP 0.22)_Machine requisition for N94 output-0416 6" xfId="32500"/>
    <cellStyle name="好_N90-PL-0915 (EAP 0.22)_Machine requisition for N94 output-0416 7" xfId="32501"/>
    <cellStyle name="好_N90-PL-0915 (EAP 0.22)_Machine requisition for N94 output-0416 8" xfId="32502"/>
    <cellStyle name="好_N90-PL-0915 (EAP 0.22)_Machine requisition for N94 output-0416 9" xfId="32503"/>
    <cellStyle name="好_N90-PL-0915 (EAP 0.22)_N90 PO Issued Jabil SIN for Apple Owned Equipment_0304 with Bonnie edit" xfId="32504"/>
    <cellStyle name="好_N90-PL-0915 (EAP 0.22)_N90 PO Issued Jabil SIN for Apple Owned Equipment_0304 with Bonnie edit 2" xfId="32505"/>
    <cellStyle name="好_N90-PL-0915 (EAP 0.22)_N90 PO Issued Jabil SIN for Apple Owned Equipment_0304 with Bonnie edit 3" xfId="32506"/>
    <cellStyle name="好_N90-PL-0915 (EAP 0.22)_N90 PO Issued Jabil SIN for Apple Owned Equipment_0304 with Bonnie edit 4" xfId="32507"/>
    <cellStyle name="好_N90-PL-0915 (EAP 0.22)_N90 PO Issued Jabil SIN for Apple Owned Equipment_0304 with Bonnie edit 5" xfId="32508"/>
    <cellStyle name="好_N90-PL-0915 (EAP 0.22)_N90 PO Issued Jabil SIN for Apple Owned Equipment_0304 with Bonnie edit 6" xfId="32509"/>
    <cellStyle name="好_N90-PL-0915 (EAP 0.22)_N90 PO Issued Jabil SIN for Apple Owned Equipment_0304 with Bonnie edit 7" xfId="32510"/>
    <cellStyle name="好_N90-PL-0915 (EAP 0.22)_N90 PO Issued Jabil SIN for Apple Owned Equipment_0304 with Bonnie edit 8" xfId="32511"/>
    <cellStyle name="好_N90-PL-0915 (EAP 0.22)_N90 PO Issued Jabil SIN for Apple Owned Equipment_0304 with Bonnie edit 9" xfId="32512"/>
    <cellStyle name="好_N90-PL-0915 (EAP 0.22)_N90 PO Issued Jabil SIN for Apple Owned Equipment_0312 (6)" xfId="32513"/>
    <cellStyle name="好_N90-PL-0915 (EAP 0.22)_N90 PO Issued Jabil SIN for Apple Owned Equipment_0312 (6) 2" xfId="32514"/>
    <cellStyle name="好_N90-PL-0915 (EAP 0.22)_N90 PO Issued Jabil SIN for Apple Owned Equipment_0312 (6) 3" xfId="32515"/>
    <cellStyle name="好_N90-PL-0915 (EAP 0.22)_N90 PO Issued Jabil SIN for Apple Owned Equipment_0312 (6) 4" xfId="32516"/>
    <cellStyle name="好_N90-PL-0915 (EAP 0.22)_N90 PO Issued Jabil SIN for Apple Owned Equipment_0312 (6) 5" xfId="32517"/>
    <cellStyle name="好_N90-PL-0915 (EAP 0.22)_N90 PO Issued Jabil SIN for Apple Owned Equipment_0312 (6) 6" xfId="32518"/>
    <cellStyle name="好_N90-PL-0915 (EAP 0.22)_N90 PO Issued Jabil SIN for Apple Owned Equipment_0312 (6) 7" xfId="32519"/>
    <cellStyle name="好_N90-PL-0915 (EAP 0.22)_N90 PO Issued Jabil SIN for Apple Owned Equipment_0312 (6) 8" xfId="32520"/>
    <cellStyle name="好_N90-PL-0915 (EAP 0.22)_N90 PO Issued Jabil SIN for Apple Owned Equipment_0312 (6) 9" xfId="32521"/>
    <cellStyle name="好_N90-PL-0915 (EAP 0.22)_N90 PO Issued Jabil SIN for Apple Owned Equipment_0315_1" xfId="32522"/>
    <cellStyle name="好_N90-PL-0915 (EAP 0.22)_N90 PO Issued Jabil SIN for Apple Owned Equipment_0315_1 2" xfId="32523"/>
    <cellStyle name="好_N90-PL-0915 (EAP 0.22)_N90 PO Issued Jabil SIN for Apple Owned Equipment_0315_1 3" xfId="32524"/>
    <cellStyle name="好_N90-PL-0915 (EAP 0.22)_N90 PO Issued Jabil SIN for Apple Owned Equipment_0315_1 4" xfId="32525"/>
    <cellStyle name="好_N90-PL-0915 (EAP 0.22)_N90 PO Issued Jabil SIN for Apple Owned Equipment_0315_1 5" xfId="32526"/>
    <cellStyle name="好_N90-PL-0915 (EAP 0.22)_N90 PO Issued Jabil SIN for Apple Owned Equipment_0315_1 6" xfId="32527"/>
    <cellStyle name="好_N90-PL-0915 (EAP 0.22)_N90 PO Issued Jabil SIN for Apple Owned Equipment_0315_1 7" xfId="32528"/>
    <cellStyle name="好_N90-PL-0915 (EAP 0.22)_N90 PO Issued Jabil SIN for Apple Owned Equipment_0315_1 8" xfId="32529"/>
    <cellStyle name="好_N90-PL-0915 (EAP 0.22)_N90 PO Issued Jabil SIN for Apple Owned Equipment_0315_1 9" xfId="32530"/>
    <cellStyle name="好_N90-PL-0915 (EAP 0.22)_N90 PO Issued Jabil SIN for Apple Owned Equipment_0319" xfId="32531"/>
    <cellStyle name="好_N90-PL-0915 (EAP 0.22)_N90 PO Issued Jabil SIN for Apple Owned Equipment_0319 2" xfId="32532"/>
    <cellStyle name="好_N90-PL-0915 (EAP 0.22)_N90 PO Issued Jabil SIN for Apple Owned Equipment_0319 3" xfId="32533"/>
    <cellStyle name="好_N90-PL-0915 (EAP 0.22)_N90 PO Issued Jabil SIN for Apple Owned Equipment_0319 4" xfId="32534"/>
    <cellStyle name="好_N90-PL-0915 (EAP 0.22)_N90 PO Issued Jabil SIN for Apple Owned Equipment_0319 5" xfId="32535"/>
    <cellStyle name="好_N90-PL-0915 (EAP 0.22)_N90 PO Issued Jabil SIN for Apple Owned Equipment_0319 6" xfId="32536"/>
    <cellStyle name="好_N90-PL-0915 (EAP 0.22)_N90 PO Issued Jabil SIN for Apple Owned Equipment_0319 7" xfId="32537"/>
    <cellStyle name="好_N90-PL-0915 (EAP 0.22)_N90 PO Issued Jabil SIN for Apple Owned Equipment_0319 8" xfId="32538"/>
    <cellStyle name="好_N90-PL-0915 (EAP 0.22)_N90 PO Issued Jabil SIN for Apple Owned Equipment_0319 9" xfId="32539"/>
    <cellStyle name="好_N90-PL-0915 (EAP 0.22)_N94 Band Investment(50k)_20110420" xfId="32540"/>
    <cellStyle name="好_N90-PL-0915 (EAP 0.22)_N94 Band Investment(50k)_20110420 2" xfId="32541"/>
    <cellStyle name="好_N90-PL-0915 (EAP 0.22)_N94 Band Investment(50k)_20110420 3" xfId="32542"/>
    <cellStyle name="好_N90-PL-0915 (EAP 0.22)_N94 Band Investment(50k)_20110420 4" xfId="32543"/>
    <cellStyle name="好_N90-PL-0915 (EAP 0.22)_N94 Band Investment(50k)_20110420 5" xfId="32544"/>
    <cellStyle name="好_N90-PL-0915 (EAP 0.22)_N94 Band Investment(50k)_20110420 6" xfId="32545"/>
    <cellStyle name="好_N90-PL-0915 (EAP 0.22)_N94 Band Investment(50k)_20110420 7" xfId="32546"/>
    <cellStyle name="好_N90-PL-0915 (EAP 0.22)_N94 Band Investment(50k)_20110420 8" xfId="32547"/>
    <cellStyle name="好_N90-PL-0915 (EAP 0.22)_N94 Band Investment(50k)_20110420 9" xfId="32548"/>
    <cellStyle name="好_N90-PL-0915 (EAP 0.22)_Purchase Updates 1130" xfId="32549"/>
    <cellStyle name="好_N90-PL-0915 (EAP 0.22)_Purchase Updates 1130 2" xfId="32550"/>
    <cellStyle name="好_N90-PL-0915 (EAP 0.22)_Purchase Updates 1130 3" xfId="32551"/>
    <cellStyle name="好_N90-PL-0915 (EAP 0.22)_Purchase Updates 1130 4" xfId="32552"/>
    <cellStyle name="好_N90-PL-0915 (EAP 0.22)_Purchase Updates 1130 5" xfId="32553"/>
    <cellStyle name="好_N90-PL-0915 (EAP 0.22)_Purchase Updates 1130 6" xfId="32554"/>
    <cellStyle name="好_N90-PL-0915 (EAP 0.22)_Purchase Updates 1130 7" xfId="32555"/>
    <cellStyle name="好_N90-PL-0915 (EAP 0.22)_Purchase Updates 1130 8" xfId="32556"/>
    <cellStyle name="好_N90-PL-0915 (EAP 0.22)_Purchase Updates 1130 9" xfId="32557"/>
    <cellStyle name="好_N94 Band CT _ 0311 v0.1" xfId="32558"/>
    <cellStyle name="好_N94 Band Investment(25k)_JGP_20110714(v2.0)" xfId="32559"/>
    <cellStyle name="好_N94 Band Investment(25k)_JGP_20110714(v2.0) 2" xfId="32560"/>
    <cellStyle name="好_N94 Band Investment(25k)_JGP_20110719(v3.0)_in" xfId="32561"/>
    <cellStyle name="好_N94 Band Investment(25k)_JGP_20110719(v3.0)_in 2" xfId="32562"/>
    <cellStyle name="好_N94 Band Investment(25k)_JGP_20110810(v2.6)_in" xfId="32563"/>
    <cellStyle name="好_N94 Band Investment(25k)_JGP_20110810(v2.6)_in 2" xfId="32564"/>
    <cellStyle name="好_N94 Band Investment_20110131_v0.1" xfId="32565"/>
    <cellStyle name="好_N94 Band Investment_20110131_v0.1 2" xfId="32566"/>
    <cellStyle name="好_N94 Band Investment_20110131_v0.1 3" xfId="32567"/>
    <cellStyle name="好_N94 Band Investment_20110131_v0.1 4" xfId="32568"/>
    <cellStyle name="好_N94 Band Investment_20110131_v0.1 5" xfId="32569"/>
    <cellStyle name="好_N94 Band Investment_20110131_v0.1 6" xfId="32570"/>
    <cellStyle name="好_N94 Band Investment_20110131_v0.1 7" xfId="32571"/>
    <cellStyle name="好_N94 Band Investment_20110131_v0.1 8" xfId="32572"/>
    <cellStyle name="好_N94 Band Investment_20110131_v0.1 9" xfId="32573"/>
    <cellStyle name="好_N94 Band Investment_20110509(v0.1)" xfId="32574"/>
    <cellStyle name="好_N94 Band Investment_20110509(v0.1) 2" xfId="32575"/>
    <cellStyle name="好_N94 Band Investment_20110513(v0.4)" xfId="32576"/>
    <cellStyle name="好_N94 Band Investment_20110513(v0.4) 2" xfId="32577"/>
    <cellStyle name="好_N94 Band Investment_20110520(v0.7)" xfId="32578"/>
    <cellStyle name="好_N94 Band Investment_20110520(v0.7) 2" xfId="32579"/>
    <cellStyle name="好_N94 Band Investment_20110520(v0.8)" xfId="32580"/>
    <cellStyle name="好_N94 Band Investment_20110520(v0.8) 2" xfId="32581"/>
    <cellStyle name="好_N94 Band Investment_20110521(v1.0)" xfId="32582"/>
    <cellStyle name="好_N94 Band Investment_20110521(v1.0) 2" xfId="32583"/>
    <cellStyle name="好_N94 CNC Fixture for MP_110303_v1" xfId="32584"/>
    <cellStyle name="好_N94 CNC Fixture for MP_110303_v1 2" xfId="32585"/>
    <cellStyle name="好_N94 CNC Fixture for MP_110303_v1 3" xfId="32586"/>
    <cellStyle name="好_N94 CNC Fixture for MP_110303_v1 4" xfId="32587"/>
    <cellStyle name="好_N94 CNC Fixture for MP_110303_v1 5" xfId="32588"/>
    <cellStyle name="好_N94 CNC Fixture for MP_110303_v1 6" xfId="32589"/>
    <cellStyle name="好_N94 CNC Fixture for MP_110303_v1 7" xfId="32590"/>
    <cellStyle name="好_N94 CNC Fixture for MP_110303_v1 8" xfId="32591"/>
    <cellStyle name="好_N94 CNC Fixture for MP_110303_v1 9" xfId="32592"/>
    <cellStyle name="好_N94 EVT2 Fixture plan_20110507_V1  (5)" xfId="32593"/>
    <cellStyle name="好_N94 EVT2 Fixture plan_20110507_V1  (5) 2" xfId="32594"/>
    <cellStyle name="好_N94 EVT2 Fixture plan_20110507_V1  (5) 3" xfId="32595"/>
    <cellStyle name="好_N94 EVT2 Fixture plan_20110507_V1  (5) 4" xfId="32596"/>
    <cellStyle name="好_N94 EVT2 Fixture plan_20110507_V1  (5) 5" xfId="32597"/>
    <cellStyle name="好_N94 EVT2 Fixture plan_20110507_V1  (5) 6" xfId="32598"/>
    <cellStyle name="好_N94 EVT2 Fixture plan_20110507_V1  (5) 7" xfId="32599"/>
    <cellStyle name="好_N94 EVT2 Fixture plan_20110507_V1  (5) 8" xfId="32600"/>
    <cellStyle name="好_N94 EVT2 Fixture plan_20110507_V1  (5) 9" xfId="32601"/>
    <cellStyle name="好_N94 Fixture plan 20110529_5K" xfId="32602"/>
    <cellStyle name="好_N94 Fixture plan 20110529_5K 2" xfId="32603"/>
    <cellStyle name="好_N94 Fixture plan 20110529_5K 3" xfId="32604"/>
    <cellStyle name="好_N94 Fixture plan 20110529_5K 4" xfId="32605"/>
    <cellStyle name="好_N94 Fixture plan 20110529_5K 5" xfId="32606"/>
    <cellStyle name="好_N94 Fixture plan 20110529_5K 6" xfId="32607"/>
    <cellStyle name="好_N94 Fixture plan 20110529_5K 7" xfId="32608"/>
    <cellStyle name="好_N94 Fixture plan 20110529_5K 8" xfId="32609"/>
    <cellStyle name="好_N94 Fixture plan 20110529_5K 9" xfId="32610"/>
    <cellStyle name="好_N94 Fixture plan 20110707_5KV2" xfId="32611"/>
    <cellStyle name="好_N94 Fixture plan 20110707_5KV2 2" xfId="32612"/>
    <cellStyle name="好_N94 Fixture plan 20110707_5KV2 3" xfId="32613"/>
    <cellStyle name="好_N94 Fixture plan 20110707_5KV2 4" xfId="32614"/>
    <cellStyle name="好_N94 Fixture plan 20110707_5KV2 5" xfId="32615"/>
    <cellStyle name="好_N94 Fixture plan 20110707_5KV2 6" xfId="32616"/>
    <cellStyle name="好_N94 Fixture plan 20110707_5KV2 7" xfId="32617"/>
    <cellStyle name="好_N94 Fixture plan 20110707_5KV2 8" xfId="32618"/>
    <cellStyle name="好_N94 Fixture plan 20110707_5KV2 9" xfId="32619"/>
    <cellStyle name="好_N94 Fixture plan_10120901_V2_更新CT" xfId="32620"/>
    <cellStyle name="好_N94 Fixture plan_10120901_V2_更新CT 2" xfId="32621"/>
    <cellStyle name="好_N94 Fixture plan_10120901_V2_更新CT 3" xfId="32622"/>
    <cellStyle name="好_N94 Fixture plan_10120901_V2_更新CT 4" xfId="32623"/>
    <cellStyle name="好_N94 Fixture plan_10120901_V2_更新CT 5" xfId="32624"/>
    <cellStyle name="好_N94 Fixture plan_10120901_V2_更新CT 6" xfId="32625"/>
    <cellStyle name="好_N94 Fixture plan_10120901_V2_更新CT 7" xfId="32626"/>
    <cellStyle name="好_N94 Fixture plan_10120901_V2_更新CT 8" xfId="32627"/>
    <cellStyle name="好_N94 Fixture plan_10120901_V2_更新CT 9" xfId="32628"/>
    <cellStyle name="好_N94 Fixture plan_20110513_2.5K" xfId="32629"/>
    <cellStyle name="好_N94 Fixture plan_20110513_2.5K 2" xfId="32630"/>
    <cellStyle name="好_N94 Fixture plan_20110513_2.5K 3" xfId="32631"/>
    <cellStyle name="好_N94 Fixture plan_20110513_2.5K 4" xfId="32632"/>
    <cellStyle name="好_N94 Fixture plan_20110513_2.5K 5" xfId="32633"/>
    <cellStyle name="好_N94 Fixture plan_20110513_2.5K 6" xfId="32634"/>
    <cellStyle name="好_N94 Fixture plan_20110513_2.5K 7" xfId="32635"/>
    <cellStyle name="好_N94 Fixture plan_20110513_2.5K 8" xfId="32636"/>
    <cellStyle name="好_N94 Fixture plan_20110513_2.5K 9" xfId="32637"/>
    <cellStyle name="好_N94 Fixture plan_20110524_5K需採購數量1" xfId="32638"/>
    <cellStyle name="好_N94 Fixture plan_20110524_5K需採購數量1 2" xfId="32639"/>
    <cellStyle name="好_N94 Fixture plan_20110524_5K需採購數量1 3" xfId="32640"/>
    <cellStyle name="好_N94 Fixture plan_20110524_5K需採購數量1 4" xfId="32641"/>
    <cellStyle name="好_N94 Fixture plan_20110524_5K需採購數量1 5" xfId="32642"/>
    <cellStyle name="好_N94 Fixture plan_20110524_5K需採購數量1 6" xfId="32643"/>
    <cellStyle name="好_N94 Fixture plan_20110524_5K需採購數量1 7" xfId="32644"/>
    <cellStyle name="好_N94 Fixture plan_20110524_5K需採購數量1 8" xfId="32645"/>
    <cellStyle name="好_N94 Fixture plan_20110524_5K需採購數量1 9" xfId="32646"/>
    <cellStyle name="好_N94 Ramp Equipment  Plan  7-11" xfId="32647"/>
    <cellStyle name="好_N94 Ramp Equipment  Plan  7-11 2" xfId="32648"/>
    <cellStyle name="好_N94 Ramp Equipment  Plan  7-11 3" xfId="32649"/>
    <cellStyle name="好_N94 Ramp Equipment  Plan  7-11 4" xfId="32650"/>
    <cellStyle name="好_N94 Ramp Equipment  Plan  7-11 5" xfId="32651"/>
    <cellStyle name="好_N94 Ramp Equipment  Plan  7-11 6" xfId="32652"/>
    <cellStyle name="好_N94 Ramp Equipment  Plan  7-11 7" xfId="32653"/>
    <cellStyle name="好_N94 Ramp Equipment  Plan  7-11 8" xfId="32654"/>
    <cellStyle name="好_N94 Ramp Equipment  Plan  7-11 9" xfId="32655"/>
    <cellStyle name="好_N94 Ramp Plan _25k(Dec.)_20110602" xfId="32656"/>
    <cellStyle name="好_N94 Ramp Plan _25k(Dec.)_20110602 2" xfId="32657"/>
    <cellStyle name="好_N94 Ramp Plan _25k(Dec.)_20110602 3" xfId="32658"/>
    <cellStyle name="好_N94 Ramp Plan _25k(Dec.)_20110602 4" xfId="32659"/>
    <cellStyle name="好_N94 Ramp Plan _25k(Dec.)_20110602 5" xfId="32660"/>
    <cellStyle name="好_N94 Ramp Plan _25k(Dec.)_20110602 6" xfId="32661"/>
    <cellStyle name="好_N94 Ramp Plan _25k(Dec.)_20110602 7" xfId="32662"/>
    <cellStyle name="好_N94 Ramp Plan _25k(Dec.)_20110602 8" xfId="32663"/>
    <cellStyle name="好_N94 Ramp Plan _25k(Dec.)_20110602 9" xfId="32664"/>
    <cellStyle name="好_N94_MPC_Fixture_11020901_LW_EVT0302 (2)" xfId="32665"/>
    <cellStyle name="好_N94_MPC_Fixture_11020901_LW_EVT0302 (2) 2" xfId="32666"/>
    <cellStyle name="好_N94_MPC_Fixture_11020901_LW_EVT0302 (2) 3" xfId="32667"/>
    <cellStyle name="好_N94_MPC_Fixture_11020901_LW_EVT0302 (2) 4" xfId="32668"/>
    <cellStyle name="好_N94_MPC_Fixture_11020901_LW_EVT0302 (2) 5" xfId="32669"/>
    <cellStyle name="好_N94_MPC_Fixture_11020901_LW_EVT0302 (2) 6" xfId="32670"/>
    <cellStyle name="好_N94_MPC_Fixture_11020901_LW_EVT0302 (2) 7" xfId="32671"/>
    <cellStyle name="好_N94_MPC_Fixture_11020901_LW_EVT0302 (2) 8" xfId="32672"/>
    <cellStyle name="好_N94_MPC_Fixture_11020901_LW_EVT0302 (2) 9" xfId="32673"/>
    <cellStyle name="好_N94-EVT-1A小零件8K" xfId="32674"/>
    <cellStyle name="好_N94-EVT-1A小零件8K 2" xfId="32675"/>
    <cellStyle name="好_N94-EVT-1A小零件8K 3" xfId="32676"/>
    <cellStyle name="好_N94-EVT-1A小零件8K 4" xfId="32677"/>
    <cellStyle name="好_N94-EVT-1A小零件8K 5" xfId="32678"/>
    <cellStyle name="好_N94-EVT-1A小零件8K 6" xfId="32679"/>
    <cellStyle name="好_N94-EVT-1A小零件8K 7" xfId="32680"/>
    <cellStyle name="好_N94-EVT-1A小零件8K 8" xfId="32681"/>
    <cellStyle name="好_N94-EVT-1A小零件8K 9" xfId="32682"/>
    <cellStyle name="好_N94全制程標准工時表-20110509 " xfId="32683"/>
    <cellStyle name="好_N94全制程標准工時表-20110509  2" xfId="32684"/>
    <cellStyle name="好_N94全制程標准工時表-20110509  3" xfId="32685"/>
    <cellStyle name="好_N94全制程標准工時表-20110509  4" xfId="32686"/>
    <cellStyle name="好_N94全制程標准工時表-20110509  5" xfId="32687"/>
    <cellStyle name="好_N94全制程標准工時表-20110509  6" xfId="32688"/>
    <cellStyle name="好_N94全制程標准工時表-20110509  7" xfId="32689"/>
    <cellStyle name="好_N94全制程標准工時表-20110509  8" xfId="32690"/>
    <cellStyle name="好_N94全制程標准工時表-20110509  9" xfId="32691"/>
    <cellStyle name="好_N94專案EVT2  plan - 0519" xfId="32692"/>
    <cellStyle name="好_N94專案EVT2  plan - 0519 2" xfId="32693"/>
    <cellStyle name="好_N94專案EVT2  plan - 0519 3" xfId="32694"/>
    <cellStyle name="好_N94專案EVT2  plan - 0519 4" xfId="32695"/>
    <cellStyle name="好_N94專案EVT2  plan - 0519 5" xfId="32696"/>
    <cellStyle name="好_N94專案EVT2  plan - 0519 6" xfId="32697"/>
    <cellStyle name="好_N94專案EVT2  plan - 0519 7" xfId="32698"/>
    <cellStyle name="好_N94專案EVT2  plan - 0519 8" xfId="32699"/>
    <cellStyle name="好_N94專案EVT2  plan - 0519 9" xfId="32700"/>
    <cellStyle name="好_Payment Schedule - B2 Project ( FIN ) 314" xfId="32701"/>
    <cellStyle name="好_Payment Schedule - B2 Project ( FIN ) 314 2" xfId="32702"/>
    <cellStyle name="好_Payment Schedule - B2 Project ( FIN ) 314 3" xfId="32703"/>
    <cellStyle name="好_Payment Schedule - B2 Project ( FIN ) 314 4" xfId="32704"/>
    <cellStyle name="好_Payment Schedule - B2 Project ( FIN ) 314 5" xfId="32705"/>
    <cellStyle name="好_Payment Schedule - B2 Project ( FIN ) 314 6" xfId="32706"/>
    <cellStyle name="好_Payment Schedule - B2 Project ( FIN ) 314 7" xfId="32707"/>
    <cellStyle name="好_Payment Schedule - B2 Project ( FIN ) 314 8" xfId="32708"/>
    <cellStyle name="好_Payment Schedule - B2 Project ( FIN ) 314 9" xfId="32709"/>
    <cellStyle name="好_PO information-APPLE_0107-1" xfId="32710"/>
    <cellStyle name="好_PO information-APPLE_0107-1 2" xfId="32711"/>
    <cellStyle name="好_PO information-APPLE_0107-1 3" xfId="32712"/>
    <cellStyle name="好_PO information-APPLE_0107-1 4" xfId="32713"/>
    <cellStyle name="好_PO information-APPLE_0107-1 5" xfId="32714"/>
    <cellStyle name="好_PO information-APPLE_0107-1 6" xfId="32715"/>
    <cellStyle name="好_PO information-APPLE_0107-1 7" xfId="32716"/>
    <cellStyle name="好_PO information-APPLE_0107-1 8" xfId="32717"/>
    <cellStyle name="好_PO information-APPLE_0107-1 9" xfId="32718"/>
    <cellStyle name="好_PO information-APPLE_0107-1_B2 Capex_0322_5" xfId="32719"/>
    <cellStyle name="好_PO information-APPLE_0107-1_B2 Capex_0322_5 2" xfId="32720"/>
    <cellStyle name="好_PO information-APPLE_0107-1_B2 Capex_0322_5 3" xfId="32721"/>
    <cellStyle name="好_PO information-APPLE_0107-1_B2 Capex_0322_5 4" xfId="32722"/>
    <cellStyle name="好_PO information-APPLE_0107-1_B2 Capex_0322_5 5" xfId="32723"/>
    <cellStyle name="好_PO information-APPLE_0107-1_B2 Capex_0322_5 6" xfId="32724"/>
    <cellStyle name="好_PO information-APPLE_0107-1_B2 Capex_0322_5 7" xfId="32725"/>
    <cellStyle name="好_PO information-APPLE_0107-1_B2 Capex_0322_5 8" xfId="32726"/>
    <cellStyle name="好_PO information-APPLE_0107-1_B2 Capex_0322_5 9" xfId="32727"/>
    <cellStyle name="好_PO information-APPLE_0107-1_N90 PO Issued Jabil SIN for Apple Owned Equipment_0304 with Bonnie edit" xfId="32728"/>
    <cellStyle name="好_PO information-APPLE_0107-1_N90 PO Issued Jabil SIN for Apple Owned Equipment_0304 with Bonnie edit 2" xfId="32729"/>
    <cellStyle name="好_PO information-APPLE_0107-1_N90 PO Issued Jabil SIN for Apple Owned Equipment_0304 with Bonnie edit 3" xfId="32730"/>
    <cellStyle name="好_PO information-APPLE_0107-1_N90 PO Issued Jabil SIN for Apple Owned Equipment_0304 with Bonnie edit 4" xfId="32731"/>
    <cellStyle name="好_PO information-APPLE_0107-1_N90 PO Issued Jabil SIN for Apple Owned Equipment_0304 with Bonnie edit 5" xfId="32732"/>
    <cellStyle name="好_PO information-APPLE_0107-1_N90 PO Issued Jabil SIN for Apple Owned Equipment_0304 with Bonnie edit 6" xfId="32733"/>
    <cellStyle name="好_PO information-APPLE_0107-1_N90 PO Issued Jabil SIN for Apple Owned Equipment_0304 with Bonnie edit 7" xfId="32734"/>
    <cellStyle name="好_PO information-APPLE_0107-1_N90 PO Issued Jabil SIN for Apple Owned Equipment_0304 with Bonnie edit 8" xfId="32735"/>
    <cellStyle name="好_PO information-APPLE_0107-1_N90 PO Issued Jabil SIN for Apple Owned Equipment_0304 with Bonnie edit 9" xfId="32736"/>
    <cellStyle name="好_PO information-APPLE_0107-1_N90 PO Issued Jabil SIN for Apple Owned Equipment_0312 (6)" xfId="32737"/>
    <cellStyle name="好_PO information-APPLE_0107-1_N90 PO Issued Jabil SIN for Apple Owned Equipment_0312 (6) 2" xfId="32738"/>
    <cellStyle name="好_PO information-APPLE_0107-1_N90 PO Issued Jabil SIN for Apple Owned Equipment_0312 (6) 3" xfId="32739"/>
    <cellStyle name="好_PO information-APPLE_0107-1_N90 PO Issued Jabil SIN for Apple Owned Equipment_0312 (6) 4" xfId="32740"/>
    <cellStyle name="好_PO information-APPLE_0107-1_N90 PO Issued Jabil SIN for Apple Owned Equipment_0312 (6) 5" xfId="32741"/>
    <cellStyle name="好_PO information-APPLE_0107-1_N90 PO Issued Jabil SIN for Apple Owned Equipment_0312 (6) 6" xfId="32742"/>
    <cellStyle name="好_PO information-APPLE_0107-1_N90 PO Issued Jabil SIN for Apple Owned Equipment_0312 (6) 7" xfId="32743"/>
    <cellStyle name="好_PO information-APPLE_0107-1_N90 PO Issued Jabil SIN for Apple Owned Equipment_0312 (6) 8" xfId="32744"/>
    <cellStyle name="好_PO information-APPLE_0107-1_N90 PO Issued Jabil SIN for Apple Owned Equipment_0312 (6) 9" xfId="32745"/>
    <cellStyle name="好_PO information-APPLE_0107-1_N90 PO Issued Jabil SIN for Apple Owned Equipment_0315_1" xfId="32746"/>
    <cellStyle name="好_PO information-APPLE_0107-1_N90 PO Issued Jabil SIN for Apple Owned Equipment_0315_1 2" xfId="32747"/>
    <cellStyle name="好_PO information-APPLE_0107-1_N90 PO Issued Jabil SIN for Apple Owned Equipment_0315_1 3" xfId="32748"/>
    <cellStyle name="好_PO information-APPLE_0107-1_N90 PO Issued Jabil SIN for Apple Owned Equipment_0315_1 4" xfId="32749"/>
    <cellStyle name="好_PO information-APPLE_0107-1_N90 PO Issued Jabil SIN for Apple Owned Equipment_0315_1 5" xfId="32750"/>
    <cellStyle name="好_PO information-APPLE_0107-1_N90 PO Issued Jabil SIN for Apple Owned Equipment_0315_1 6" xfId="32751"/>
    <cellStyle name="好_PO information-APPLE_0107-1_N90 PO Issued Jabil SIN for Apple Owned Equipment_0315_1 7" xfId="32752"/>
    <cellStyle name="好_PO information-APPLE_0107-1_N90 PO Issued Jabil SIN for Apple Owned Equipment_0315_1 8" xfId="32753"/>
    <cellStyle name="好_PO information-APPLE_0107-1_N90 PO Issued Jabil SIN for Apple Owned Equipment_0315_1 9" xfId="32754"/>
    <cellStyle name="好_PO information-APPLE_0107-1_N90 PO Issued Jabil SIN for Apple Owned Equipment_0319" xfId="32755"/>
    <cellStyle name="好_PO information-APPLE_0107-1_N90 PO Issued Jabil SIN for Apple Owned Equipment_0319 2" xfId="32756"/>
    <cellStyle name="好_PO information-APPLE_0107-1_N90 PO Issued Jabil SIN for Apple Owned Equipment_0319 3" xfId="32757"/>
    <cellStyle name="好_PO information-APPLE_0107-1_N90 PO Issued Jabil SIN for Apple Owned Equipment_0319 4" xfId="32758"/>
    <cellStyle name="好_PO information-APPLE_0107-1_N90 PO Issued Jabil SIN for Apple Owned Equipment_0319 5" xfId="32759"/>
    <cellStyle name="好_PO information-APPLE_0107-1_N90 PO Issued Jabil SIN for Apple Owned Equipment_0319 6" xfId="32760"/>
    <cellStyle name="好_PO information-APPLE_0107-1_N90 PO Issued Jabil SIN for Apple Owned Equipment_0319 7" xfId="32761"/>
    <cellStyle name="好_PO information-APPLE_0107-1_N90 PO Issued Jabil SIN for Apple Owned Equipment_0319 8" xfId="32762"/>
    <cellStyle name="好_PO information-APPLE_0107-1_N90 PO Issued Jabil SIN for Apple Owned Equipment_0319 9" xfId="32763"/>
    <cellStyle name="好_Project Tracking Board-V02" xfId="32764"/>
    <cellStyle name="好_Project Tracking Board-V02 2" xfId="32765"/>
    <cellStyle name="好_Project Tracking Board-V02 3" xfId="32766"/>
    <cellStyle name="好_Project Tracking Board-V02 4" xfId="32767"/>
    <cellStyle name="好_Project Tracking Board-V02 5" xfId="32768"/>
    <cellStyle name="好_Project Tracking Board-V02 6" xfId="32769"/>
    <cellStyle name="好_Project Tracking Board-V02 7" xfId="32770"/>
    <cellStyle name="好_Project Tracking Board-V02 8" xfId="32771"/>
    <cellStyle name="好_Project Tracking Board-V02 9" xfId="32772"/>
    <cellStyle name="好_Proto3 QA Cost (for Maya)" xfId="32773"/>
    <cellStyle name="好_Proto3 QA Cost (for Maya) 2" xfId="32774"/>
    <cellStyle name="好_Q3 YCM" xfId="32775"/>
    <cellStyle name="好_Q3 YCM (2)" xfId="32776"/>
    <cellStyle name="好_Q3 YCM (2) 2" xfId="32777"/>
    <cellStyle name="好_Q3 YCM (2) 3" xfId="32778"/>
    <cellStyle name="好_Q3 YCM (2) 4" xfId="32779"/>
    <cellStyle name="好_Q3 YCM (2) 5" xfId="32780"/>
    <cellStyle name="好_Q3 YCM (2) 6" xfId="32781"/>
    <cellStyle name="好_Q3 YCM (2) 7" xfId="32782"/>
    <cellStyle name="好_Q3 YCM (2) 8" xfId="32783"/>
    <cellStyle name="好_Q3 YCM (2) 9" xfId="32784"/>
    <cellStyle name="好_Q3 YCM (2)_A60 Flowchart DVT版本0331" xfId="32785"/>
    <cellStyle name="好_Q3 YCM (2)_A60 Flowchart ForC6-0406" xfId="32786"/>
    <cellStyle name="好_Q3 YCM (2)_A60-DVT刀具筒夾刀把(預估清單）-0331-A (1)" xfId="32787"/>
    <cellStyle name="好_Q3 YCM (2)_A60-DVT刀具筒夾刀把(預估清單）-0331-A (1)_A60 Flowchart ForC6-0406" xfId="32788"/>
    <cellStyle name="好_Q3 YCM (2)_A60-EVT1更新計劃_12011601" xfId="32789"/>
    <cellStyle name="好_Q3 YCM (2)_A60-EVT1更新計劃_12011601 (2)" xfId="32790"/>
    <cellStyle name="好_Q3 YCM (2)_A60-EVT1更新計劃_12011601 (2)_A60 Flowchart ForC6-0406" xfId="32791"/>
    <cellStyle name="好_Q3 YCM (2)_A60-EVT1更新計劃_12011601_A60 Flowchart ForC6-0406" xfId="32792"/>
    <cellStyle name="好_Q3 YCM (2)_CBD_N41 Frame assy_20110909_JGP(v0 3 IN)_bonnie" xfId="32793"/>
    <cellStyle name="好_Q3 YCM (2)_全製程標準工時110401(IE意見)" xfId="32794"/>
    <cellStyle name="好_Q3 YCM (2)_全製程標準工時110401(IE意見) 2" xfId="32795"/>
    <cellStyle name="好_Q3 YCM (2)_全製程標準工時110401(IE意見) 3" xfId="32796"/>
    <cellStyle name="好_Q3 YCM (2)_全製程標準工時110401(IE意見) 4" xfId="32797"/>
    <cellStyle name="好_Q3 YCM (2)_全製程標準工時110401(IE意見) 5" xfId="32798"/>
    <cellStyle name="好_Q3 YCM (2)_全製程標準工時110401(IE意見) 6" xfId="32799"/>
    <cellStyle name="好_Q3 YCM (2)_全製程標準工時110401(IE意見) 7" xfId="32800"/>
    <cellStyle name="好_Q3 YCM (2)_全製程標準工時110401(IE意見) 8" xfId="32801"/>
    <cellStyle name="好_Q3 YCM (2)_全製程標準工時110401(IE意見) 9" xfId="32802"/>
    <cellStyle name="好_Q3 YCM (2)_全製程標準工時110401(IE意見)_A60-DVT刀具筒夾刀把(預估清單）-0331-A (1)" xfId="32803"/>
    <cellStyle name="好_Q3 YCM (2)_全製程標準工時110401(IE意見)_A60-DVT刀具筒夾刀把(預估清單）-0331-A (1)_A60 Flowchart ForC6-0406" xfId="32804"/>
    <cellStyle name="好_Q3 YCM (2)_全製程標準工時110401(IE意見)_A60-EVT1更新計劃_12011601" xfId="32805"/>
    <cellStyle name="好_Q3 YCM (2)_全製程標準工時110401(IE意見)_A60-EVT1更新計劃_12011601 (2)" xfId="32806"/>
    <cellStyle name="好_Q3 YCM (2)_全製程標準工時110401(IE意見)_A60-EVT1更新計劃_12011601 (2)_A60 Flowchart ForC6-0406" xfId="32807"/>
    <cellStyle name="好_Q3 YCM (2)_全製程標準工時110401(IE意見)_A60-EVT1更新計劃_12011601_A60 Flowchart ForC6-0406" xfId="32808"/>
    <cellStyle name="好_Q3 YCM (3)" xfId="32809"/>
    <cellStyle name="好_Q3 YCM (3) 2" xfId="32810"/>
    <cellStyle name="好_Q3 YCM (3) 3" xfId="32811"/>
    <cellStyle name="好_Q3 YCM (3) 4" xfId="32812"/>
    <cellStyle name="好_Q3 YCM (3) 5" xfId="32813"/>
    <cellStyle name="好_Q3 YCM (3) 6" xfId="32814"/>
    <cellStyle name="好_Q3 YCM (3) 7" xfId="32815"/>
    <cellStyle name="好_Q3 YCM (3) 8" xfId="32816"/>
    <cellStyle name="好_Q3 YCM (3) 9" xfId="32817"/>
    <cellStyle name="好_Q3 YCM (3)_A60 Flowchart DVT版本0331" xfId="32818"/>
    <cellStyle name="好_Q3 YCM (3)_A60 Flowchart ForC6-0406" xfId="32819"/>
    <cellStyle name="好_Q3 YCM (3)_A60-DVT刀具筒夾刀把(預估清單）-0331-A (1)" xfId="32820"/>
    <cellStyle name="好_Q3 YCM (3)_A60-DVT刀具筒夾刀把(預估清單）-0331-A (1)_A60 Flowchart ForC6-0406" xfId="32821"/>
    <cellStyle name="好_Q3 YCM (3)_A60-EVT1更新計劃_12011601" xfId="32822"/>
    <cellStyle name="好_Q3 YCM (3)_A60-EVT1更新計劃_12011601 (2)" xfId="32823"/>
    <cellStyle name="好_Q3 YCM (3)_A60-EVT1更新計劃_12011601 (2)_A60 Flowchart ForC6-0406" xfId="32824"/>
    <cellStyle name="好_Q3 YCM (3)_A60-EVT1更新計劃_12011601_A60 Flowchart ForC6-0406" xfId="32825"/>
    <cellStyle name="好_Q3 YCM (3)_CBD_N41 Frame assy_20110909_JGP(v0 3 IN)_bonnie" xfId="32826"/>
    <cellStyle name="好_Q3 YCM (3)_全製程標準工時110401(IE意見)" xfId="32827"/>
    <cellStyle name="好_Q3 YCM (3)_全製程標準工時110401(IE意見) 2" xfId="32828"/>
    <cellStyle name="好_Q3 YCM (3)_全製程標準工時110401(IE意見) 3" xfId="32829"/>
    <cellStyle name="好_Q3 YCM (3)_全製程標準工時110401(IE意見) 4" xfId="32830"/>
    <cellStyle name="好_Q3 YCM (3)_全製程標準工時110401(IE意見) 5" xfId="32831"/>
    <cellStyle name="好_Q3 YCM (3)_全製程標準工時110401(IE意見) 6" xfId="32832"/>
    <cellStyle name="好_Q3 YCM (3)_全製程標準工時110401(IE意見) 7" xfId="32833"/>
    <cellStyle name="好_Q3 YCM (3)_全製程標準工時110401(IE意見) 8" xfId="32834"/>
    <cellStyle name="好_Q3 YCM (3)_全製程標準工時110401(IE意見) 9" xfId="32835"/>
    <cellStyle name="好_Q3 YCM (3)_全製程標準工時110401(IE意見)_A60-DVT刀具筒夾刀把(預估清單）-0331-A (1)" xfId="32836"/>
    <cellStyle name="好_Q3 YCM (3)_全製程標準工時110401(IE意見)_A60-DVT刀具筒夾刀把(預估清單）-0331-A (1)_A60 Flowchart ForC6-0406" xfId="32837"/>
    <cellStyle name="好_Q3 YCM (3)_全製程標準工時110401(IE意見)_A60-EVT1更新計劃_12011601" xfId="32838"/>
    <cellStyle name="好_Q3 YCM (3)_全製程標準工時110401(IE意見)_A60-EVT1更新計劃_12011601 (2)" xfId="32839"/>
    <cellStyle name="好_Q3 YCM (3)_全製程標準工時110401(IE意見)_A60-EVT1更新計劃_12011601 (2)_A60 Flowchart ForC6-0406" xfId="32840"/>
    <cellStyle name="好_Q3 YCM (3)_全製程標準工時110401(IE意見)_A60-EVT1更新計劃_12011601_A60 Flowchart ForC6-0406" xfId="32841"/>
    <cellStyle name="好_Q3 YCM 2" xfId="32842"/>
    <cellStyle name="好_Q3 YCM 3" xfId="32843"/>
    <cellStyle name="好_Q3 YCM 4" xfId="32844"/>
    <cellStyle name="好_Q3 YCM 5" xfId="32845"/>
    <cellStyle name="好_Q3 YCM 6" xfId="32846"/>
    <cellStyle name="好_Q3 YCM 7" xfId="32847"/>
    <cellStyle name="好_Q3 YCM 8" xfId="32848"/>
    <cellStyle name="好_Q3 YCM 9" xfId="32849"/>
    <cellStyle name="好_Q3 YCM_A60 Flowchart DVT版本0331" xfId="32850"/>
    <cellStyle name="好_Q3 YCM_A60 Flowchart ForC6-0406" xfId="32851"/>
    <cellStyle name="好_Q3 YCM_A60-DVT刀具筒夾刀把(預估清單）-0331-A (1)" xfId="32852"/>
    <cellStyle name="好_Q3 YCM_A60-DVT刀具筒夾刀把(預估清單）-0331-A (1)_A60 Flowchart ForC6-0406" xfId="32853"/>
    <cellStyle name="好_Q3 YCM_A60-EVT1更新計劃_12011601" xfId="32854"/>
    <cellStyle name="好_Q3 YCM_A60-EVT1更新計劃_12011601 (2)" xfId="32855"/>
    <cellStyle name="好_Q3 YCM_A60-EVT1更新計劃_12011601 (2)_A60 Flowchart ForC6-0406" xfId="32856"/>
    <cellStyle name="好_Q3 YCM_A60-EVT1更新計劃_12011601_A60 Flowchart ForC6-0406" xfId="32857"/>
    <cellStyle name="好_Q3 YCM_CBD_N41 Frame assy_20110909_JGP(v0 3 IN)_bonnie" xfId="32858"/>
    <cellStyle name="好_Q3 YCM_全製程標準工時110401(IE意見)" xfId="32859"/>
    <cellStyle name="好_Q3 YCM_全製程標準工時110401(IE意見) 2" xfId="32860"/>
    <cellStyle name="好_Q3 YCM_全製程標準工時110401(IE意見) 3" xfId="32861"/>
    <cellStyle name="好_Q3 YCM_全製程標準工時110401(IE意見) 4" xfId="32862"/>
    <cellStyle name="好_Q3 YCM_全製程標準工時110401(IE意見) 5" xfId="32863"/>
    <cellStyle name="好_Q3 YCM_全製程標準工時110401(IE意見) 6" xfId="32864"/>
    <cellStyle name="好_Q3 YCM_全製程標準工時110401(IE意見) 7" xfId="32865"/>
    <cellStyle name="好_Q3 YCM_全製程標準工時110401(IE意見) 8" xfId="32866"/>
    <cellStyle name="好_Q3 YCM_全製程標準工時110401(IE意見) 9" xfId="32867"/>
    <cellStyle name="好_Q3 YCM_全製程標準工時110401(IE意見)_A60-DVT刀具筒夾刀把(預估清單）-0331-A (1)" xfId="32868"/>
    <cellStyle name="好_Q3 YCM_全製程標準工時110401(IE意見)_A60-DVT刀具筒夾刀把(預估清單）-0331-A (1)_A60 Flowchart ForC6-0406" xfId="32869"/>
    <cellStyle name="好_Q3 YCM_全製程標準工時110401(IE意見)_A60-EVT1更新計劃_12011601" xfId="32870"/>
    <cellStyle name="好_Q3 YCM_全製程標準工時110401(IE意見)_A60-EVT1更新計劃_12011601 (2)" xfId="32871"/>
    <cellStyle name="好_Q3 YCM_全製程標準工時110401(IE意見)_A60-EVT1更新計劃_12011601 (2)_A60 Flowchart ForC6-0406" xfId="32872"/>
    <cellStyle name="好_Q3 YCM_全製程標準工時110401(IE意見)_A60-EVT1更新計劃_12011601_A60 Flowchart ForC6-0406" xfId="32873"/>
    <cellStyle name="好_Q4 lock BOM and yield rate for B2 (2) (4)" xfId="32874"/>
    <cellStyle name="好_Q4 lock BOM and yield rate for B2 (2) (5)" xfId="32875"/>
    <cellStyle name="好_Resource Meeting 091709" xfId="32876"/>
    <cellStyle name="好_Resource Meeting 091709 2" xfId="32877"/>
    <cellStyle name="好_Resource Meeting 091709 3" xfId="32878"/>
    <cellStyle name="好_Resource Meeting 091709 4" xfId="32879"/>
    <cellStyle name="好_Resource Meeting 091709 5" xfId="32880"/>
    <cellStyle name="好_Resource Meeting 091709 6" xfId="32881"/>
    <cellStyle name="好_Resource Meeting 091709 7" xfId="32882"/>
    <cellStyle name="好_Resource Meeting 091709 8" xfId="32883"/>
    <cellStyle name="好_Resource Meeting 091709 9" xfId="32884"/>
    <cellStyle name="好_Resource Meeting 091709_Purchase Updates 1130" xfId="32885"/>
    <cellStyle name="好_Resource Meeting 091709_Purchase Updates 1130 2" xfId="32886"/>
    <cellStyle name="好_Resource Meeting 091709_Purchase Updates 1130 3" xfId="32887"/>
    <cellStyle name="好_Resource Meeting 091709_Purchase Updates 1130 4" xfId="32888"/>
    <cellStyle name="好_Resource Meeting 091709_Purchase Updates 1130 5" xfId="32889"/>
    <cellStyle name="好_Resource Meeting 091709_Purchase Updates 1130 6" xfId="32890"/>
    <cellStyle name="好_Resource Meeting 091709_Purchase Updates 1130 7" xfId="32891"/>
    <cellStyle name="好_Resource Meeting 091709_Purchase Updates 1130 8" xfId="32892"/>
    <cellStyle name="好_Resource Meeting 091709_Purchase Updates 1130 9" xfId="32893"/>
    <cellStyle name="好_Sheet1" xfId="32894"/>
    <cellStyle name="好_Work Efficiency Manual_WK34" xfId="32895"/>
    <cellStyle name="好_Work Efficiency Manual_WK34 10" xfId="32896"/>
    <cellStyle name="好_Work Efficiency Manual_WK34 10 2" xfId="32897"/>
    <cellStyle name="好_Work Efficiency Manual_WK34 11" xfId="32898"/>
    <cellStyle name="好_Work Efficiency Manual_WK34 2" xfId="32899"/>
    <cellStyle name="好_Work Efficiency Manual_WK34 2 10" xfId="32900"/>
    <cellStyle name="好_Work Efficiency Manual_WK34 2 2" xfId="32901"/>
    <cellStyle name="好_Work Efficiency Manual_WK34 2 2 2" xfId="32902"/>
    <cellStyle name="好_Work Efficiency Manual_WK34 2 3" xfId="32903"/>
    <cellStyle name="好_Work Efficiency Manual_WK34 2 4" xfId="32904"/>
    <cellStyle name="好_Work Efficiency Manual_WK34 2 5" xfId="32905"/>
    <cellStyle name="好_Work Efficiency Manual_WK34 2 6" xfId="32906"/>
    <cellStyle name="好_Work Efficiency Manual_WK34 2 7" xfId="32907"/>
    <cellStyle name="好_Work Efficiency Manual_WK34 2 8" xfId="32908"/>
    <cellStyle name="好_Work Efficiency Manual_WK34 2 9" xfId="32909"/>
    <cellStyle name="好_Work Efficiency Manual_WK34 2 9 2" xfId="32910"/>
    <cellStyle name="好_Work Efficiency Manual_WK34 2_N94 Band Investment(50k)_20110420" xfId="32911"/>
    <cellStyle name="好_Work Efficiency Manual_WK34 2_N94 Band Investment(50k)_20110420 2" xfId="32912"/>
    <cellStyle name="好_Work Efficiency Manual_WK34 2_N94 Band Investment(50k)_20110420 3" xfId="32913"/>
    <cellStyle name="好_Work Efficiency Manual_WK34 2_N94 Band Investment(50k)_20110420 4" xfId="32914"/>
    <cellStyle name="好_Work Efficiency Manual_WK34 2_N94 Band Investment(50k)_20110420 5" xfId="32915"/>
    <cellStyle name="好_Work Efficiency Manual_WK34 2_N94 Band Investment(50k)_20110420 6" xfId="32916"/>
    <cellStyle name="好_Work Efficiency Manual_WK34 2_N94 Band Investment(50k)_20110420 7" xfId="32917"/>
    <cellStyle name="好_Work Efficiency Manual_WK34 2_N94 Band Investment(50k)_20110420 8" xfId="32918"/>
    <cellStyle name="好_Work Efficiency Manual_WK34 2_N94 Band Investment(50k)_20110420 9" xfId="32919"/>
    <cellStyle name="好_Work Efficiency Manual_WK34 3" xfId="32920"/>
    <cellStyle name="好_Work Efficiency Manual_WK34 3 2" xfId="32921"/>
    <cellStyle name="好_Work Efficiency Manual_WK34 4" xfId="32922"/>
    <cellStyle name="好_Work Efficiency Manual_WK34 5" xfId="32923"/>
    <cellStyle name="好_Work Efficiency Manual_WK34 6" xfId="32924"/>
    <cellStyle name="好_Work Efficiency Manual_WK34 7" xfId="32925"/>
    <cellStyle name="好_Work Efficiency Manual_WK34 8" xfId="32926"/>
    <cellStyle name="好_Work Efficiency Manual_WK34 9" xfId="32927"/>
    <cellStyle name="好_Work Efficiency Manual_WK34_APPLE N94 DVT Sample Quotation_20110711(v0.1)" xfId="32928"/>
    <cellStyle name="好_Work Efficiency Manual_WK34_APPLE N94 DVT Sample Quotation_20110711(v0.1) 2" xfId="32929"/>
    <cellStyle name="好_Work Efficiency Manual_WK34_APPLE N94 DVT Sample Quotation_20110711(v0.1) 2 2" xfId="32930"/>
    <cellStyle name="好_Work Efficiency Manual_WK34_APPLE N94 DVT Sample Quotation_20110711(v0.1) 3" xfId="32931"/>
    <cellStyle name="好_Work Efficiency Manual_WK34_APPLE N94 DVT Sample Quotation_20110711(v0.1) 3 2" xfId="32932"/>
    <cellStyle name="好_Work Efficiency Manual_WK34_APPLE N94 DVT Sample Quotation_20110711(v0.1) 4" xfId="32933"/>
    <cellStyle name="好_Work Efficiency Manual_WK34_APPLE N94 DVT Sample Quotation_20110711(v0.1) 4 2" xfId="32934"/>
    <cellStyle name="好_Work Efficiency Manual_WK34_APPLE N94 DVT Sample Quotation_20110711(v0.1) 5" xfId="32935"/>
    <cellStyle name="好_Work Efficiency Manual_WK34_APPLE N94 DVT Sample Quotation_20110711(v0.1) 6" xfId="32936"/>
    <cellStyle name="好_Work Efficiency Manual_WK34_APPLE N94 DVT Sample Quotation_20110711(v0.1) 7" xfId="32937"/>
    <cellStyle name="好_Work Efficiency Manual_WK34_APPLE N94 DVT Sample Quotation_20110711(v0.1)_N41 Investment_20110905(in_v8)" xfId="32938"/>
    <cellStyle name="好_Work Efficiency Manual_WK34_APPLE N94 DVT Sample Quotation_20110711(v0.1)_N41 Investment_20110905(in_v8) 2" xfId="32939"/>
    <cellStyle name="好_Work Efficiency Manual_WK34_APPLE N94 DVT Sample Quotation_20110711(v0.1)_N41 Investment_20110905(in_v8) 2 2" xfId="32940"/>
    <cellStyle name="好_Work Efficiency Manual_WK34_APPLE N94 DVT Sample Quotation_20110711(v0.1)_N41 Investment_20110905(in_v8) 3" xfId="32941"/>
    <cellStyle name="好_Work Efficiency Manual_WK34_APPLE N94 DVT Sample Quotation_20110711(v0.1)_N41 Investment_20110905(in_v8) 3 2" xfId="32942"/>
    <cellStyle name="好_Work Efficiency Manual_WK34_APPLE N94 DVT Sample Quotation_20110711(v0.1)_N41 Investment_20110905(in_v8) 4" xfId="32943"/>
    <cellStyle name="好_Work Efficiency Manual_WK34_APPLE N94 DVT Sample Quotation_20110711(v0.1)_N41 Investment_20110905(in_v8) 4 2" xfId="32944"/>
    <cellStyle name="好_Work Efficiency Manual_WK34_APPLE N94 DVT Sample Quotation_20110711(v0.1)_N41 Investment_20110905(in_v8) 5" xfId="32945"/>
    <cellStyle name="好_Work Efficiency Manual_WK34_APPLE N94 DVT Sample Quotation_20110711(v0.1)_N41 Investment_20110905(in_v8) 6" xfId="32946"/>
    <cellStyle name="好_Work Efficiency Manual_WK34_APPLE N94 DVT Sample Quotation_20110711(v0.1)_N41 Investment_20110905(in_v8) 7" xfId="32947"/>
    <cellStyle name="好_Work Efficiency Manual_WK34_APPLE N94 EVT1 NRE Quotation_20110225(v1.4)" xfId="32948"/>
    <cellStyle name="好_Work Efficiency Manual_WK34_APPLE N94 EVT1 NRE Quotation_20110225(v1.4) 2" xfId="32949"/>
    <cellStyle name="好_Work Efficiency Manual_WK34_APPLE N94 EVT1 NRE Quotation_20110225(v1.4) 2 2" xfId="32950"/>
    <cellStyle name="好_Work Efficiency Manual_WK34_APPLE N94 EVT1 NRE Quotation_20110225(v1.4) 3" xfId="32951"/>
    <cellStyle name="好_Work Efficiency Manual_WK34_APPLE N94 EVT1 NRE Quotation_20110225(v1.4) 3 2" xfId="32952"/>
    <cellStyle name="好_Work Efficiency Manual_WK34_APPLE N94 EVT1 NRE Quotation_20110225(v1.4) 4" xfId="32953"/>
    <cellStyle name="好_Work Efficiency Manual_WK34_APPLE N94 EVT1 NRE Quotation_20110225(v1.4) 4 2" xfId="32954"/>
    <cellStyle name="好_Work Efficiency Manual_WK34_APPLE N94 EVT1 NRE Quotation_20110225(v1.4) 5" xfId="32955"/>
    <cellStyle name="好_Work Efficiency Manual_WK34_APPLE N94 EVT1 NRE Quotation_20110225(v1.4) 6" xfId="32956"/>
    <cellStyle name="好_Work Efficiency Manual_WK34_APPLE N94 EVT1 NRE Quotation_20110225(v1.4) 7" xfId="32957"/>
    <cellStyle name="好_Work Efficiency Manual_WK34_APPLE N94 EVT1 NRE Quotation_20110225(v1.4)_N41 Investment_20110905(in_v8)" xfId="32958"/>
    <cellStyle name="好_Work Efficiency Manual_WK34_APPLE N94 EVT1 NRE Quotation_20110225(v1.4)_N41 Investment_20110905(in_v8) 2" xfId="32959"/>
    <cellStyle name="好_Work Efficiency Manual_WK34_APPLE N94 EVT1 NRE Quotation_20110225(v1.4)_N41 Investment_20110905(in_v8) 2 2" xfId="32960"/>
    <cellStyle name="好_Work Efficiency Manual_WK34_APPLE N94 EVT1 NRE Quotation_20110225(v1.4)_N41 Investment_20110905(in_v8) 3" xfId="32961"/>
    <cellStyle name="好_Work Efficiency Manual_WK34_APPLE N94 EVT1 NRE Quotation_20110225(v1.4)_N41 Investment_20110905(in_v8) 3 2" xfId="32962"/>
    <cellStyle name="好_Work Efficiency Manual_WK34_APPLE N94 EVT1 NRE Quotation_20110225(v1.4)_N41 Investment_20110905(in_v8) 4" xfId="32963"/>
    <cellStyle name="好_Work Efficiency Manual_WK34_APPLE N94 EVT1 NRE Quotation_20110225(v1.4)_N41 Investment_20110905(in_v8) 4 2" xfId="32964"/>
    <cellStyle name="好_Work Efficiency Manual_WK34_APPLE N94 EVT1 NRE Quotation_20110225(v1.4)_N41 Investment_20110905(in_v8) 5" xfId="32965"/>
    <cellStyle name="好_Work Efficiency Manual_WK34_APPLE N94 EVT1 NRE Quotation_20110225(v1.4)_N41 Investment_20110905(in_v8) 6" xfId="32966"/>
    <cellStyle name="好_Work Efficiency Manual_WK34_APPLE N94 EVT1 NRE Quotation_20110225(v1.4)_N41 Investment_20110905(in_v8) 7" xfId="32967"/>
    <cellStyle name="好_Work Efficiency Manual_WK34_APPLE N94 EVT2 NRE Quotation_20110602(v1.3)" xfId="32968"/>
    <cellStyle name="好_Work Efficiency Manual_WK34_APPLE N94 EVT2 NRE Quotation_20110602(v1.3) 2" xfId="32969"/>
    <cellStyle name="好_Work Efficiency Manual_WK34_APPLE N94 EVT2 NRE Quotation_20110602(v1.3) 2 2" xfId="32970"/>
    <cellStyle name="好_Work Efficiency Manual_WK34_APPLE N94 EVT2 NRE Quotation_20110602(v1.3) 3" xfId="32971"/>
    <cellStyle name="好_Work Efficiency Manual_WK34_APPLE N94 EVT2 NRE Quotation_20110602(v1.3) 3 2" xfId="32972"/>
    <cellStyle name="好_Work Efficiency Manual_WK34_APPLE N94 EVT2 NRE Quotation_20110602(v1.3) 4" xfId="32973"/>
    <cellStyle name="好_Work Efficiency Manual_WK34_APPLE N94 EVT2 NRE Quotation_20110602(v1.3) 4 2" xfId="32974"/>
    <cellStyle name="好_Work Efficiency Manual_WK34_APPLE N94 EVT2 NRE Quotation_20110602(v1.3) 5" xfId="32975"/>
    <cellStyle name="好_Work Efficiency Manual_WK34_APPLE N94 EVT2 NRE Quotation_20110602(v1.3) 6" xfId="32976"/>
    <cellStyle name="好_Work Efficiency Manual_WK34_APPLE N94 EVT2 NRE Quotation_20110602(v1.3) 7" xfId="32977"/>
    <cellStyle name="好_Work Efficiency Manual_WK34_APPLE N94 EVT2 NRE Quotation_20110602(v1.3)_N41 Investment_20110905(in_v8)" xfId="32978"/>
    <cellStyle name="好_Work Efficiency Manual_WK34_APPLE N94 EVT2 NRE Quotation_20110602(v1.3)_N41 Investment_20110905(in_v8) 2" xfId="32979"/>
    <cellStyle name="好_Work Efficiency Manual_WK34_APPLE N94 EVT2 NRE Quotation_20110602(v1.3)_N41 Investment_20110905(in_v8) 2 2" xfId="32980"/>
    <cellStyle name="好_Work Efficiency Manual_WK34_APPLE N94 EVT2 NRE Quotation_20110602(v1.3)_N41 Investment_20110905(in_v8) 3" xfId="32981"/>
    <cellStyle name="好_Work Efficiency Manual_WK34_APPLE N94 EVT2 NRE Quotation_20110602(v1.3)_N41 Investment_20110905(in_v8) 3 2" xfId="32982"/>
    <cellStyle name="好_Work Efficiency Manual_WK34_APPLE N94 EVT2 NRE Quotation_20110602(v1.3)_N41 Investment_20110905(in_v8) 4" xfId="32983"/>
    <cellStyle name="好_Work Efficiency Manual_WK34_APPLE N94 EVT2 NRE Quotation_20110602(v1.3)_N41 Investment_20110905(in_v8) 4 2" xfId="32984"/>
    <cellStyle name="好_Work Efficiency Manual_WK34_APPLE N94 EVT2 NRE Quotation_20110602(v1.3)_N41 Investment_20110905(in_v8) 5" xfId="32985"/>
    <cellStyle name="好_Work Efficiency Manual_WK34_APPLE N94 EVT2 NRE Quotation_20110602(v1.3)_N41 Investment_20110905(in_v8) 6" xfId="32986"/>
    <cellStyle name="好_Work Efficiency Manual_WK34_APPLE N94 EVT2 NRE Quotation_20110602(v1.3)_N41 Investment_20110905(in_v8) 7" xfId="32987"/>
    <cellStyle name="好_Work Efficiency Manual_WK34_APPLE N94 EVT2 NRE Quotation_20110810(v1 7)" xfId="32988"/>
    <cellStyle name="好_Work Efficiency Manual_WK34_APPLE N94 EVT2 NRE Quotation_20110810(v1 7) 2" xfId="32989"/>
    <cellStyle name="好_Work Efficiency Manual_WK34_APPLE N94 EVT2 NRE Quotation_20110810(v1 7) 2 2" xfId="32990"/>
    <cellStyle name="好_Work Efficiency Manual_WK34_APPLE N94 EVT2 NRE Quotation_20110810(v1 7) 3" xfId="32991"/>
    <cellStyle name="好_Work Efficiency Manual_WK34_APPLE N94 EVT2 NRE Quotation_20110810(v1 7) 3 2" xfId="32992"/>
    <cellStyle name="好_Work Efficiency Manual_WK34_APPLE N94 EVT2 NRE Quotation_20110810(v1 7) 4" xfId="32993"/>
    <cellStyle name="好_Work Efficiency Manual_WK34_APPLE N94 EVT2 NRE Quotation_20110810(v1 7) 4 2" xfId="32994"/>
    <cellStyle name="好_Work Efficiency Manual_WK34_APPLE N94 EVT2 NRE Quotation_20110810(v1 7) 5" xfId="32995"/>
    <cellStyle name="好_Work Efficiency Manual_WK34_APPLE N94 EVT2 NRE Quotation_20110810(v1 7) 6" xfId="32996"/>
    <cellStyle name="好_Work Efficiency Manual_WK34_APPLE N94 EVT2 NRE Quotation_20110810(v1 7) 7" xfId="32997"/>
    <cellStyle name="好_Work Efficiency Manual_WK34_APPLE N94 EVT2 NRE Quotation_20110810(v1 7)_N41 Investment_20110905(in_v8)" xfId="32998"/>
    <cellStyle name="好_Work Efficiency Manual_WK34_APPLE N94 EVT2 NRE Quotation_20110810(v1 7)_N41 Investment_20110905(in_v8) 2" xfId="32999"/>
    <cellStyle name="好_Work Efficiency Manual_WK34_APPLE N94 EVT2 NRE Quotation_20110810(v1 7)_N41 Investment_20110905(in_v8) 2 2" xfId="33000"/>
    <cellStyle name="好_Work Efficiency Manual_WK34_APPLE N94 EVT2 NRE Quotation_20110810(v1 7)_N41 Investment_20110905(in_v8) 3" xfId="33001"/>
    <cellStyle name="好_Work Efficiency Manual_WK34_APPLE N94 EVT2 NRE Quotation_20110810(v1 7)_N41 Investment_20110905(in_v8) 3 2" xfId="33002"/>
    <cellStyle name="好_Work Efficiency Manual_WK34_APPLE N94 EVT2 NRE Quotation_20110810(v1 7)_N41 Investment_20110905(in_v8) 4" xfId="33003"/>
    <cellStyle name="好_Work Efficiency Manual_WK34_APPLE N94 EVT2 NRE Quotation_20110810(v1 7)_N41 Investment_20110905(in_v8) 4 2" xfId="33004"/>
    <cellStyle name="好_Work Efficiency Manual_WK34_APPLE N94 EVT2 NRE Quotation_20110810(v1 7)_N41 Investment_20110905(in_v8) 5" xfId="33005"/>
    <cellStyle name="好_Work Efficiency Manual_WK34_APPLE N94 EVT2 NRE Quotation_20110810(v1 7)_N41 Investment_20110905(in_v8) 6" xfId="33006"/>
    <cellStyle name="好_Work Efficiency Manual_WK34_APPLE N94 EVT2 NRE Quotation_20110810(v1 7)_N41 Investment_20110905(in_v8) 7" xfId="33007"/>
    <cellStyle name="好_Work Efficiency Manual_WK34_LW Fix  for EVT1 0221" xfId="33008"/>
    <cellStyle name="好_Work Efficiency Manual_WK34_LW Fix  for EVT1 0221 2" xfId="33009"/>
    <cellStyle name="好_Work Efficiency Manual_WK34_LW Fix  for EVT1 0221 2 2" xfId="33010"/>
    <cellStyle name="好_Work Efficiency Manual_WK34_LW Fix  for EVT1 0221 3" xfId="33011"/>
    <cellStyle name="好_Work Efficiency Manual_WK34_LW Fix  for EVT1 0221 3 2" xfId="33012"/>
    <cellStyle name="好_Work Efficiency Manual_WK34_LW Fix  for EVT1 0221 4" xfId="33013"/>
    <cellStyle name="好_Work Efficiency Manual_WK34_LW Fix  for EVT1 0221 4 2" xfId="33014"/>
    <cellStyle name="好_Work Efficiency Manual_WK34_LW Fix  for EVT1 0221 5" xfId="33015"/>
    <cellStyle name="好_Work Efficiency Manual_WK34_LW Fix  for EVT1 0221 6" xfId="33016"/>
    <cellStyle name="好_Work Efficiency Manual_WK34_LW Fix  for EVT1 0221 7" xfId="33017"/>
    <cellStyle name="好_Work Efficiency Manual_WK34_MP NRE_N94 HB &amp; wifi_20110623_JGP(v0.6)" xfId="33018"/>
    <cellStyle name="好_Work Efficiency Manual_WK34_MP NRE_N94 HB &amp; wifi_20110623_JGP(v0.6) 2" xfId="33019"/>
    <cellStyle name="好_Work Efficiency Manual_WK34_MP NRE_N94 HB &amp; wifi_20110623_JGP(v0.6) 2 2" xfId="33020"/>
    <cellStyle name="好_Work Efficiency Manual_WK34_MP NRE_N94 HB &amp; wifi_20110623_JGP(v0.6) 3" xfId="33021"/>
    <cellStyle name="好_Work Efficiency Manual_WK34_MP NRE_N94 HB &amp; wifi_20110623_JGP(v0.6) 3 2" xfId="33022"/>
    <cellStyle name="好_Work Efficiency Manual_WK34_MP NRE_N94 HB &amp; wifi_20110623_JGP(v0.6) 4" xfId="33023"/>
    <cellStyle name="好_Work Efficiency Manual_WK34_MP NRE_N94 HB &amp; wifi_20110623_JGP(v0.6) 4 2" xfId="33024"/>
    <cellStyle name="好_Work Efficiency Manual_WK34_MP NRE_N94 HB &amp; wifi_20110623_JGP(v0.6) 5" xfId="33025"/>
    <cellStyle name="好_Work Efficiency Manual_WK34_MP NRE_N94 HB &amp; wifi_20110623_JGP(v0.6) 6" xfId="33026"/>
    <cellStyle name="好_Work Efficiency Manual_WK34_MP NRE_N94 HB &amp; wifi_20110623_JGP(v0.6) 7" xfId="33027"/>
    <cellStyle name="好_Work Efficiency Manual_WK34_N41 Investment_20110816(v0.1)_in" xfId="33028"/>
    <cellStyle name="好_Work Efficiency Manual_WK34_N41 Investment_20110816(v0.1)_in 2" xfId="33029"/>
    <cellStyle name="好_Work Efficiency Manual_WK34_N41 Investment_20110816(v0.1)_in 2 2" xfId="33030"/>
    <cellStyle name="好_Work Efficiency Manual_WK34_N41 Investment_20110816(v0.1)_in 3" xfId="33031"/>
    <cellStyle name="好_Work Efficiency Manual_WK34_N41 Investment_20110816(v0.1)_in 3 2" xfId="33032"/>
    <cellStyle name="好_Work Efficiency Manual_WK34_N41 Investment_20110816(v0.1)_in 4" xfId="33033"/>
    <cellStyle name="好_Work Efficiency Manual_WK34_N41 Investment_20110816(v0.1)_in 4 2" xfId="33034"/>
    <cellStyle name="好_Work Efficiency Manual_WK34_N41 Investment_20110816(v0.1)_in 5" xfId="33035"/>
    <cellStyle name="好_Work Efficiency Manual_WK34_N41 Investment_20110816(v0.1)_in 6" xfId="33036"/>
    <cellStyle name="好_Work Efficiency Manual_WK34_N41 Investment_20110816(v0.1)_in 7" xfId="33037"/>
    <cellStyle name="好_Work Efficiency Manual_WK34_N41 Investment_20110831(in_v4)" xfId="33038"/>
    <cellStyle name="好_Work Efficiency Manual_WK34_N41 Investment_20110831(in_v4) 2" xfId="33039"/>
    <cellStyle name="好_Work Efficiency Manual_WK34_N41 Investment_20110831(in_v4) 2 2" xfId="33040"/>
    <cellStyle name="好_Work Efficiency Manual_WK34_N41 Investment_20110831(in_v4) 3" xfId="33041"/>
    <cellStyle name="好_Work Efficiency Manual_WK34_N41 Investment_20110831(in_v4) 3 2" xfId="33042"/>
    <cellStyle name="好_Work Efficiency Manual_WK34_N41 Investment_20110831(in_v4) 4" xfId="33043"/>
    <cellStyle name="好_Work Efficiency Manual_WK34_N41 Investment_20110831(in_v4) 4 2" xfId="33044"/>
    <cellStyle name="好_Work Efficiency Manual_WK34_N41 Investment_20110831(in_v4) 5" xfId="33045"/>
    <cellStyle name="好_Work Efficiency Manual_WK34_N41 Investment_20110831(in_v4) 6" xfId="33046"/>
    <cellStyle name="好_Work Efficiency Manual_WK34_N41 Investment_20110831(in_v4) 7" xfId="33047"/>
    <cellStyle name="好_Work Efficiency Manual_WK34_N41 Investment_20110831(in_v6)" xfId="33048"/>
    <cellStyle name="好_Work Efficiency Manual_WK34_N41 Investment_20110831(in_v6) 2" xfId="33049"/>
    <cellStyle name="好_Work Efficiency Manual_WK34_N41 Investment_20110831(in_v6) 2 2" xfId="33050"/>
    <cellStyle name="好_Work Efficiency Manual_WK34_N41 Investment_20110831(in_v6) 3" xfId="33051"/>
    <cellStyle name="好_Work Efficiency Manual_WK34_N41 Investment_20110831(in_v6) 3 2" xfId="33052"/>
    <cellStyle name="好_Work Efficiency Manual_WK34_N41 Investment_20110831(in_v6) 4" xfId="33053"/>
    <cellStyle name="好_Work Efficiency Manual_WK34_N41 Investment_20110831(in_v6) 4 2" xfId="33054"/>
    <cellStyle name="好_Work Efficiency Manual_WK34_N41 Investment_20110831(in_v6) 5" xfId="33055"/>
    <cellStyle name="好_Work Efficiency Manual_WK34_N41 Investment_20110831(in_v6) 6" xfId="33056"/>
    <cellStyle name="好_Work Efficiency Manual_WK34_N41 Investment_20110831(in_v6) 7" xfId="33057"/>
    <cellStyle name="好_Work Efficiency Manual_WK34_N41 Investment_20110902(in_v9)" xfId="33058"/>
    <cellStyle name="好_Work Efficiency Manual_WK34_N41 Investment_20110902(in_v9) 2" xfId="33059"/>
    <cellStyle name="好_Work Efficiency Manual_WK34_N41 Investment_20110902(in_v9) 2 2" xfId="33060"/>
    <cellStyle name="好_Work Efficiency Manual_WK34_N41 Investment_20110902(in_v9) 3" xfId="33061"/>
    <cellStyle name="好_Work Efficiency Manual_WK34_N41 Investment_20110902(in_v9) 3 2" xfId="33062"/>
    <cellStyle name="好_Work Efficiency Manual_WK34_N41 Investment_20110902(in_v9) 4" xfId="33063"/>
    <cellStyle name="好_Work Efficiency Manual_WK34_N41 Investment_20110902(in_v9) 4 2" xfId="33064"/>
    <cellStyle name="好_Work Efficiency Manual_WK34_N41 Investment_20110902(in_v9) 5" xfId="33065"/>
    <cellStyle name="好_Work Efficiency Manual_WK34_N41 Investment_20110902(in_v9) 6" xfId="33066"/>
    <cellStyle name="好_Work Efficiency Manual_WK34_N41 Investment_20110902(in_v9) 7" xfId="33067"/>
    <cellStyle name="好_Work Efficiency Manual_WK34_N41 Investment_20110905(in_v8)" xfId="33068"/>
    <cellStyle name="好_Work Efficiency Manual_WK34_N41 Investment_20110905(in_v8) 2" xfId="33069"/>
    <cellStyle name="好_Work Efficiency Manual_WK34_N41 Investment_20110905(in_v8) 2 2" xfId="33070"/>
    <cellStyle name="好_Work Efficiency Manual_WK34_N41 Investment_20110905(in_v8) 3" xfId="33071"/>
    <cellStyle name="好_Work Efficiency Manual_WK34_N41 Investment_20110905(in_v8) 3 2" xfId="33072"/>
    <cellStyle name="好_Work Efficiency Manual_WK34_N41 Investment_20110905(in_v8) 4" xfId="33073"/>
    <cellStyle name="好_Work Efficiency Manual_WK34_N41 Investment_20110905(in_v8) 4 2" xfId="33074"/>
    <cellStyle name="好_Work Efficiency Manual_WK34_N41 Investment_20110905(in_v8) 5" xfId="33075"/>
    <cellStyle name="好_Work Efficiency Manual_WK34_N41 Investment_20110905(in_v8) 6" xfId="33076"/>
    <cellStyle name="好_Work Efficiency Manual_WK34_N41 Investment_20110905(in_v8) 7" xfId="33077"/>
    <cellStyle name="好_Work Efficiency Manual_WK34_N90 PO Issued Jabil SIN for Apple Owned Equipment_0727(internal_1215)" xfId="33078"/>
    <cellStyle name="好_Work Efficiency Manual_WK34_N90 PO Issued Jabil SIN for Apple Owned Equipment_0727(internal_1215) 10" xfId="33079"/>
    <cellStyle name="好_Work Efficiency Manual_WK34_N90 PO Issued Jabil SIN for Apple Owned Equipment_0727(internal_1215) 2" xfId="33080"/>
    <cellStyle name="好_Work Efficiency Manual_WK34_N90 PO Issued Jabil SIN for Apple Owned Equipment_0727(internal_1215) 2 2" xfId="33081"/>
    <cellStyle name="好_Work Efficiency Manual_WK34_N90 PO Issued Jabil SIN for Apple Owned Equipment_0727(internal_1215) 3" xfId="33082"/>
    <cellStyle name="好_Work Efficiency Manual_WK34_N90 PO Issued Jabil SIN for Apple Owned Equipment_0727(internal_1215) 4" xfId="33083"/>
    <cellStyle name="好_Work Efficiency Manual_WK34_N90 PO Issued Jabil SIN for Apple Owned Equipment_0727(internal_1215) 5" xfId="33084"/>
    <cellStyle name="好_Work Efficiency Manual_WK34_N90 PO Issued Jabil SIN for Apple Owned Equipment_0727(internal_1215) 6" xfId="33085"/>
    <cellStyle name="好_Work Efficiency Manual_WK34_N90 PO Issued Jabil SIN for Apple Owned Equipment_0727(internal_1215) 7" xfId="33086"/>
    <cellStyle name="好_Work Efficiency Manual_WK34_N90 PO Issued Jabil SIN for Apple Owned Equipment_0727(internal_1215) 8" xfId="33087"/>
    <cellStyle name="好_Work Efficiency Manual_WK34_N90 PO Issued Jabil SIN for Apple Owned Equipment_0727(internal_1215) 9" xfId="33088"/>
    <cellStyle name="好_Work Efficiency Manual_WK34_N90 PO Issued Jabil SIN for Apple Owned Equipment_0727(internal_1215) 9 2" xfId="33089"/>
    <cellStyle name="好_Work Efficiency Manual_WK34_N90 PO Issued Jabil SIN for Apple Owned Equipment_0727(internal_1215)_N94 Band Investment(50k)_20110420" xfId="33090"/>
    <cellStyle name="好_Work Efficiency Manual_WK34_N90 PO Issued Jabil SIN for Apple Owned Equipment_0727(internal_1215)_N94 Band Investment(50k)_20110420 2" xfId="33091"/>
    <cellStyle name="好_Work Efficiency Manual_WK34_N90 PO Issued Jabil SIN for Apple Owned Equipment_0727(internal_1215)_N94 Band Investment(50k)_20110420 3" xfId="33092"/>
    <cellStyle name="好_Work Efficiency Manual_WK34_N90 PO Issued Jabil SIN for Apple Owned Equipment_0727(internal_1215)_N94 Band Investment(50k)_20110420 4" xfId="33093"/>
    <cellStyle name="好_Work Efficiency Manual_WK34_N90 PO Issued Jabil SIN for Apple Owned Equipment_0727(internal_1215)_N94 Band Investment(50k)_20110420 5" xfId="33094"/>
    <cellStyle name="好_Work Efficiency Manual_WK34_N90 PO Issued Jabil SIN for Apple Owned Equipment_0727(internal_1215)_N94 Band Investment(50k)_20110420 6" xfId="33095"/>
    <cellStyle name="好_Work Efficiency Manual_WK34_N90 PO Issued Jabil SIN for Apple Owned Equipment_0727(internal_1215)_N94 Band Investment(50k)_20110420 7" xfId="33096"/>
    <cellStyle name="好_Work Efficiency Manual_WK34_N90 PO Issued Jabil SIN for Apple Owned Equipment_0727(internal_1215)_N94 Band Investment(50k)_20110420 8" xfId="33097"/>
    <cellStyle name="好_Work Efficiency Manual_WK34_N90 PO Issued Jabil SIN for Apple Owned Equipment_0727(internal_1215)_N94 Band Investment(50k)_20110420 9" xfId="33098"/>
    <cellStyle name="好_Work Efficiency Manual_WK34_N94 Band Investment(25k)_JGP_20110714(v2.0)" xfId="33099"/>
    <cellStyle name="好_Work Efficiency Manual_WK34_N94 Band Investment(25k)_JGP_20110714(v2.0) 2" xfId="33100"/>
    <cellStyle name="好_Work Efficiency Manual_WK34_N94 Band Investment(25k)_JGP_20110714(v2.0) 2 2" xfId="33101"/>
    <cellStyle name="好_Work Efficiency Manual_WK34_N94 Band Investment(25k)_JGP_20110714(v2.0) 3" xfId="33102"/>
    <cellStyle name="好_Work Efficiency Manual_WK34_N94 Band Investment(25k)_JGP_20110714(v2.0) 3 2" xfId="33103"/>
    <cellStyle name="好_Work Efficiency Manual_WK34_N94 Band Investment(25k)_JGP_20110714(v2.0) 4" xfId="33104"/>
    <cellStyle name="好_Work Efficiency Manual_WK34_N94 Band Investment(25k)_JGP_20110714(v2.0) 4 2" xfId="33105"/>
    <cellStyle name="好_Work Efficiency Manual_WK34_N94 Band Investment(25k)_JGP_20110714(v2.0) 5" xfId="33106"/>
    <cellStyle name="好_Work Efficiency Manual_WK34_N94 Band Investment(25k)_JGP_20110714(v2.0) 6" xfId="33107"/>
    <cellStyle name="好_Work Efficiency Manual_WK34_N94 Band Investment(25k)_JGP_20110714(v2.0) 7" xfId="33108"/>
    <cellStyle name="好_Work Efficiency Manual_WK34_N94 Band Investment(25k)_JGP_20110719(v3.0)_in" xfId="33109"/>
    <cellStyle name="好_Work Efficiency Manual_WK34_N94 Band Investment(25k)_JGP_20110719(v3.0)_in 2" xfId="33110"/>
    <cellStyle name="好_Work Efficiency Manual_WK34_N94 Band Investment(25k)_JGP_20110719(v3.0)_in 2 2" xfId="33111"/>
    <cellStyle name="好_Work Efficiency Manual_WK34_N94 Band Investment(25k)_JGP_20110719(v3.0)_in 3" xfId="33112"/>
    <cellStyle name="好_Work Efficiency Manual_WK34_N94 Band Investment(25k)_JGP_20110719(v3.0)_in 3 2" xfId="33113"/>
    <cellStyle name="好_Work Efficiency Manual_WK34_N94 Band Investment(25k)_JGP_20110719(v3.0)_in 4" xfId="33114"/>
    <cellStyle name="好_Work Efficiency Manual_WK34_N94 Band Investment(25k)_JGP_20110719(v3.0)_in 4 2" xfId="33115"/>
    <cellStyle name="好_Work Efficiency Manual_WK34_N94 Band Investment(25k)_JGP_20110719(v3.0)_in 5" xfId="33116"/>
    <cellStyle name="好_Work Efficiency Manual_WK34_N94 Band Investment(25k)_JGP_20110719(v3.0)_in 6" xfId="33117"/>
    <cellStyle name="好_Work Efficiency Manual_WK34_N94 Band Investment(25k)_JGP_20110719(v3.0)_in 7" xfId="33118"/>
    <cellStyle name="好_Work Efficiency Manual_WK34_N94 Band Investment(25k)_JGP_20110810(v2.6)_in" xfId="33119"/>
    <cellStyle name="好_Work Efficiency Manual_WK34_N94 Band Investment(25k)_JGP_20110810(v2.6)_in 2" xfId="33120"/>
    <cellStyle name="好_Work Efficiency Manual_WK34_N94 Band Investment(25k)_JGP_20110810(v2.6)_in 2 2" xfId="33121"/>
    <cellStyle name="好_Work Efficiency Manual_WK34_N94 Band Investment(25k)_JGP_20110810(v2.6)_in 3" xfId="33122"/>
    <cellStyle name="好_Work Efficiency Manual_WK34_N94 Band Investment(25k)_JGP_20110810(v2.6)_in 3 2" xfId="33123"/>
    <cellStyle name="好_Work Efficiency Manual_WK34_N94 Band Investment(25k)_JGP_20110810(v2.6)_in 4" xfId="33124"/>
    <cellStyle name="好_Work Efficiency Manual_WK34_N94 Band Investment(25k)_JGP_20110810(v2.6)_in 4 2" xfId="33125"/>
    <cellStyle name="好_Work Efficiency Manual_WK34_N94 Band Investment(25k)_JGP_20110810(v2.6)_in 5" xfId="33126"/>
    <cellStyle name="好_Work Efficiency Manual_WK34_N94 Band Investment(25k)_JGP_20110810(v2.6)_in 6" xfId="33127"/>
    <cellStyle name="好_Work Efficiency Manual_WK34_N94 Band Investment(25k)_JGP_20110810(v2.6)_in 7" xfId="33128"/>
    <cellStyle name="好_Work Efficiency Manual_WK34_N94 Band Investment(25k15k)_20110521(v1 0)" xfId="33129"/>
    <cellStyle name="好_Work Efficiency Manual_WK34_N94 Band Investment(25k15k)_20110521(v1 0) 2" xfId="33130"/>
    <cellStyle name="好_Work Efficiency Manual_WK34_N94 Band Investment(25k15k)_20110521(v1 0) 2 2" xfId="33131"/>
    <cellStyle name="好_Work Efficiency Manual_WK34_N94 Band Investment(25k15k)_20110521(v1 0) 3" xfId="33132"/>
    <cellStyle name="好_Work Efficiency Manual_WK34_N94 Band Investment(25k15k)_20110521(v1 0) 3 2" xfId="33133"/>
    <cellStyle name="好_Work Efficiency Manual_WK34_N94 Band Investment(25k15k)_20110521(v1 0) 4" xfId="33134"/>
    <cellStyle name="好_Work Efficiency Manual_WK34_N94 Band Investment(25k15k)_20110521(v1 0) 4 2" xfId="33135"/>
    <cellStyle name="好_Work Efficiency Manual_WK34_N94 Band Investment(25k15k)_20110521(v1 0) 5" xfId="33136"/>
    <cellStyle name="好_Work Efficiency Manual_WK34_N94 Band Investment(25k15k)_20110521(v1 0) 6" xfId="33137"/>
    <cellStyle name="好_Work Efficiency Manual_WK34_N94 Band Investment(25k15k)_20110521(v1 0) 7" xfId="33138"/>
    <cellStyle name="好_Work Efficiency Manual_WK34_N94 Band Investment(50k)_20110420" xfId="33139"/>
    <cellStyle name="好_Work Efficiency Manual_WK34_N94 Band Investment(50k)_20110420 2" xfId="33140"/>
    <cellStyle name="好_Work Efficiency Manual_WK34_N94 Band Investment(50k)_20110420 3" xfId="33141"/>
    <cellStyle name="好_Work Efficiency Manual_WK34_N94 Band Investment(50k)_20110420 4" xfId="33142"/>
    <cellStyle name="好_Work Efficiency Manual_WK34_N94 Band Investment(50k)_20110420 5" xfId="33143"/>
    <cellStyle name="好_Work Efficiency Manual_WK34_N94 Band Investment(50k)_20110420 6" xfId="33144"/>
    <cellStyle name="好_Work Efficiency Manual_WK34_N94 Band Investment(50k)_20110420 7" xfId="33145"/>
    <cellStyle name="好_Work Efficiency Manual_WK34_N94 Band Investment(50k)_20110420 8" xfId="33146"/>
    <cellStyle name="好_Work Efficiency Manual_WK34_N94 Band Investment(50k)_20110420 9" xfId="33147"/>
    <cellStyle name="好_Work Efficiency Manual_WK34_N94 Band Investment_20110131_v0.1" xfId="33148"/>
    <cellStyle name="好_Work Efficiency Manual_WK34_N94 Band Investment_20110131_v0.1 10" xfId="33149"/>
    <cellStyle name="好_Work Efficiency Manual_WK34_N94 Band Investment_20110131_v0.1 2" xfId="33150"/>
    <cellStyle name="好_Work Efficiency Manual_WK34_N94 Band Investment_20110131_v0.1 2 2" xfId="33151"/>
    <cellStyle name="好_Work Efficiency Manual_WK34_N94 Band Investment_20110131_v0.1 3" xfId="33152"/>
    <cellStyle name="好_Work Efficiency Manual_WK34_N94 Band Investment_20110131_v0.1 4" xfId="33153"/>
    <cellStyle name="好_Work Efficiency Manual_WK34_N94 Band Investment_20110131_v0.1 5" xfId="33154"/>
    <cellStyle name="好_Work Efficiency Manual_WK34_N94 Band Investment_20110131_v0.1 6" xfId="33155"/>
    <cellStyle name="好_Work Efficiency Manual_WK34_N94 Band Investment_20110131_v0.1 7" xfId="33156"/>
    <cellStyle name="好_Work Efficiency Manual_WK34_N94 Band Investment_20110131_v0.1 8" xfId="33157"/>
    <cellStyle name="好_Work Efficiency Manual_WK34_N94 Band Investment_20110131_v0.1 9" xfId="33158"/>
    <cellStyle name="好_Work Efficiency Manual_WK34_N94 Band Investment_20110131_v0.1 9 2" xfId="33159"/>
    <cellStyle name="好_Work Efficiency Manual_WK34_N94 Band Investment_20110131_v0.1_N94 Band Investment(50k)_20110420" xfId="33160"/>
    <cellStyle name="好_Work Efficiency Manual_WK34_N94 Band Investment_20110131_v0.1_N94 Band Investment(50k)_20110420 2" xfId="33161"/>
    <cellStyle name="好_Work Efficiency Manual_WK34_N94 Band Investment_20110131_v0.1_N94 Band Investment(50k)_20110420 3" xfId="33162"/>
    <cellStyle name="好_Work Efficiency Manual_WK34_N94 Band Investment_20110131_v0.1_N94 Band Investment(50k)_20110420 4" xfId="33163"/>
    <cellStyle name="好_Work Efficiency Manual_WK34_N94 Band Investment_20110131_v0.1_N94 Band Investment(50k)_20110420 5" xfId="33164"/>
    <cellStyle name="好_Work Efficiency Manual_WK34_N94 Band Investment_20110131_v0.1_N94 Band Investment(50k)_20110420 6" xfId="33165"/>
    <cellStyle name="好_Work Efficiency Manual_WK34_N94 Band Investment_20110131_v0.1_N94 Band Investment(50k)_20110420 7" xfId="33166"/>
    <cellStyle name="好_Work Efficiency Manual_WK34_N94 Band Investment_20110131_v0.1_N94 Band Investment(50k)_20110420 8" xfId="33167"/>
    <cellStyle name="好_Work Efficiency Manual_WK34_N94 Band Investment_20110131_v0.1_N94 Band Investment(50k)_20110420 9" xfId="33168"/>
    <cellStyle name="好_Work Efficiency Manual_WK34_N94 Band Investment_20110509(v0.1)" xfId="33169"/>
    <cellStyle name="好_Work Efficiency Manual_WK34_N94 Band Investment_20110509(v0.1) 2" xfId="33170"/>
    <cellStyle name="好_Work Efficiency Manual_WK34_N94 Band Investment_20110509(v0.1) 2 2" xfId="33171"/>
    <cellStyle name="好_Work Efficiency Manual_WK34_N94 Band Investment_20110509(v0.1) 3" xfId="33172"/>
    <cellStyle name="好_Work Efficiency Manual_WK34_N94 Band Investment_20110509(v0.1) 3 2" xfId="33173"/>
    <cellStyle name="好_Work Efficiency Manual_WK34_N94 Band Investment_20110509(v0.1) 4" xfId="33174"/>
    <cellStyle name="好_Work Efficiency Manual_WK34_N94 Band Investment_20110509(v0.1) 4 2" xfId="33175"/>
    <cellStyle name="好_Work Efficiency Manual_WK34_N94 Band Investment_20110509(v0.1) 5" xfId="33176"/>
    <cellStyle name="好_Work Efficiency Manual_WK34_N94 Band Investment_20110509(v0.1) 6" xfId="33177"/>
    <cellStyle name="好_Work Efficiency Manual_WK34_N94 Band Investment_20110509(v0.1) 7" xfId="33178"/>
    <cellStyle name="好_Work Efficiency Manual_WK34_N94 Band Investment_20110513(v0.4)" xfId="33179"/>
    <cellStyle name="好_Work Efficiency Manual_WK34_N94 Band Investment_20110513(v0.4) 2" xfId="33180"/>
    <cellStyle name="好_Work Efficiency Manual_WK34_N94 Band Investment_20110513(v0.4) 2 2" xfId="33181"/>
    <cellStyle name="好_Work Efficiency Manual_WK34_N94 Band Investment_20110513(v0.4) 3" xfId="33182"/>
    <cellStyle name="好_Work Efficiency Manual_WK34_N94 Band Investment_20110513(v0.4) 3 2" xfId="33183"/>
    <cellStyle name="好_Work Efficiency Manual_WK34_N94 Band Investment_20110513(v0.4) 4" xfId="33184"/>
    <cellStyle name="好_Work Efficiency Manual_WK34_N94 Band Investment_20110513(v0.4) 4 2" xfId="33185"/>
    <cellStyle name="好_Work Efficiency Manual_WK34_N94 Band Investment_20110513(v0.4) 5" xfId="33186"/>
    <cellStyle name="好_Work Efficiency Manual_WK34_N94 Band Investment_20110513(v0.4) 6" xfId="33187"/>
    <cellStyle name="好_Work Efficiency Manual_WK34_N94 Band Investment_20110513(v0.4) 7" xfId="33188"/>
    <cellStyle name="好_Work Efficiency Manual_WK34_N94 Band Investment_20110520(v0.7)" xfId="33189"/>
    <cellStyle name="好_Work Efficiency Manual_WK34_N94 Band Investment_20110520(v0.7) 2" xfId="33190"/>
    <cellStyle name="好_Work Efficiency Manual_WK34_N94 Band Investment_20110520(v0.7) 2 2" xfId="33191"/>
    <cellStyle name="好_Work Efficiency Manual_WK34_N94 Band Investment_20110520(v0.7) 3" xfId="33192"/>
    <cellStyle name="好_Work Efficiency Manual_WK34_N94 Band Investment_20110520(v0.7) 3 2" xfId="33193"/>
    <cellStyle name="好_Work Efficiency Manual_WK34_N94 Band Investment_20110520(v0.7) 4" xfId="33194"/>
    <cellStyle name="好_Work Efficiency Manual_WK34_N94 Band Investment_20110520(v0.7) 4 2" xfId="33195"/>
    <cellStyle name="好_Work Efficiency Manual_WK34_N94 Band Investment_20110520(v0.7) 5" xfId="33196"/>
    <cellStyle name="好_Work Efficiency Manual_WK34_N94 Band Investment_20110520(v0.7) 6" xfId="33197"/>
    <cellStyle name="好_Work Efficiency Manual_WK34_N94 Band Investment_20110520(v0.7) 7" xfId="33198"/>
    <cellStyle name="好_Work Efficiency Manual_WK34_N94 Band Investment_20110520(v0.8)" xfId="33199"/>
    <cellStyle name="好_Work Efficiency Manual_WK34_N94 Band Investment_20110520(v0.8) 2" xfId="33200"/>
    <cellStyle name="好_Work Efficiency Manual_WK34_N94 Band Investment_20110520(v0.8) 2 2" xfId="33201"/>
    <cellStyle name="好_Work Efficiency Manual_WK34_N94 Band Investment_20110520(v0.8) 3" xfId="33202"/>
    <cellStyle name="好_Work Efficiency Manual_WK34_N94 Band Investment_20110520(v0.8) 3 2" xfId="33203"/>
    <cellStyle name="好_Work Efficiency Manual_WK34_N94 Band Investment_20110520(v0.8) 4" xfId="33204"/>
    <cellStyle name="好_Work Efficiency Manual_WK34_N94 Band Investment_20110520(v0.8) 4 2" xfId="33205"/>
    <cellStyle name="好_Work Efficiency Manual_WK34_N94 Band Investment_20110520(v0.8) 5" xfId="33206"/>
    <cellStyle name="好_Work Efficiency Manual_WK34_N94 Band Investment_20110520(v0.8) 6" xfId="33207"/>
    <cellStyle name="好_Work Efficiency Manual_WK34_N94 Band Investment_20110520(v0.8) 7" xfId="33208"/>
    <cellStyle name="好_Work Efficiency Manual_WK34_N94 Band Investment_20110521(v1.0)" xfId="33209"/>
    <cellStyle name="好_Work Efficiency Manual_WK34_N94 Band Investment_20110521(v1.0) 2" xfId="33210"/>
    <cellStyle name="好_Work Efficiency Manual_WK34_N94 Band Investment_20110521(v1.0) 2 2" xfId="33211"/>
    <cellStyle name="好_Work Efficiency Manual_WK34_N94 Band Investment_20110521(v1.0) 3" xfId="33212"/>
    <cellStyle name="好_Work Efficiency Manual_WK34_N94 Band Investment_20110521(v1.0) 3 2" xfId="33213"/>
    <cellStyle name="好_Work Efficiency Manual_WK34_N94 Band Investment_20110521(v1.0) 4" xfId="33214"/>
    <cellStyle name="好_Work Efficiency Manual_WK34_N94 Band Investment_20110521(v1.0) 4 2" xfId="33215"/>
    <cellStyle name="好_Work Efficiency Manual_WK34_N94 Band Investment_20110521(v1.0) 5" xfId="33216"/>
    <cellStyle name="好_Work Efficiency Manual_WK34_N94 Band Investment_20110521(v1.0) 6" xfId="33217"/>
    <cellStyle name="好_Work Efficiency Manual_WK34_N94 Band Investment_20110521(v1.0) 7" xfId="33218"/>
    <cellStyle name="好_Work Efficiency Manual_WK34_N94 Frame Investment (240k200k)_Apple_JGP_20110225" xfId="33219"/>
    <cellStyle name="好_Work Efficiency Manual_WK34_N94 Frame Investment (240k200k)_Apple_JGP_20110225 2" xfId="33220"/>
    <cellStyle name="好_Work Efficiency Manual_WK34_N94 Frame Investment (240k200k)_Apple_JGP_20110225 2 2" xfId="33221"/>
    <cellStyle name="好_Work Efficiency Manual_WK34_N94 Frame Investment (240k200k)_Apple_JGP_20110225 3" xfId="33222"/>
    <cellStyle name="好_Work Efficiency Manual_WK34_N94 Frame Investment (240k200k)_Apple_JGP_20110225 3 2" xfId="33223"/>
    <cellStyle name="好_Work Efficiency Manual_WK34_N94 Frame Investment (240k200k)_Apple_JGP_20110225 4" xfId="33224"/>
    <cellStyle name="好_Work Efficiency Manual_WK34_N94 Frame Investment (240k200k)_Apple_JGP_20110225 4 2" xfId="33225"/>
    <cellStyle name="好_Work Efficiency Manual_WK34_N94 Frame Investment (240k200k)_Apple_JGP_20110225 5" xfId="33226"/>
    <cellStyle name="好_Work Efficiency Manual_WK34_N94 Frame Investment (240k200k)_Apple_JGP_20110225 6" xfId="33227"/>
    <cellStyle name="好_Work Efficiency Manual_WK34_N94 Frame Investment (240k200k)_Apple_JGP_20110225 7" xfId="33228"/>
    <cellStyle name="好_Work Efficiency Manual_WK34_N94 Frame Investment_20110120 v0.1" xfId="33229"/>
    <cellStyle name="好_Work Efficiency Manual_WK34_N94 Frame Investment_20110120 v0.1 10" xfId="33230"/>
    <cellStyle name="好_Work Efficiency Manual_WK34_N94 Frame Investment_20110120 v0.1 2" xfId="33231"/>
    <cellStyle name="好_Work Efficiency Manual_WK34_N94 Frame Investment_20110120 v0.1 2 2" xfId="33232"/>
    <cellStyle name="好_Work Efficiency Manual_WK34_N94 Frame Investment_20110120 v0.1 3" xfId="33233"/>
    <cellStyle name="好_Work Efficiency Manual_WK34_N94 Frame Investment_20110120 v0.1 4" xfId="33234"/>
    <cellStyle name="好_Work Efficiency Manual_WK34_N94 Frame Investment_20110120 v0.1 5" xfId="33235"/>
    <cellStyle name="好_Work Efficiency Manual_WK34_N94 Frame Investment_20110120 v0.1 6" xfId="33236"/>
    <cellStyle name="好_Work Efficiency Manual_WK34_N94 Frame Investment_20110120 v0.1 7" xfId="33237"/>
    <cellStyle name="好_Work Efficiency Manual_WK34_N94 Frame Investment_20110120 v0.1 8" xfId="33238"/>
    <cellStyle name="好_Work Efficiency Manual_WK34_N94 Frame Investment_20110120 v0.1 9" xfId="33239"/>
    <cellStyle name="好_Work Efficiency Manual_WK34_N94 Frame Investment_20110120 v0.1 9 2" xfId="33240"/>
    <cellStyle name="好_Work Efficiency Manual_WK34_N94 Frame Investment_20110120 v0.1_N94 Band Investment(50k)_20110420" xfId="33241"/>
    <cellStyle name="好_Work Efficiency Manual_WK34_N94 Frame Investment_20110120 v0.1_N94 Band Investment(50k)_20110420 2" xfId="33242"/>
    <cellStyle name="好_Work Efficiency Manual_WK34_N94 Frame Investment_20110120 v0.1_N94 Band Investment(50k)_20110420 3" xfId="33243"/>
    <cellStyle name="好_Work Efficiency Manual_WK34_N94 Frame Investment_20110120 v0.1_N94 Band Investment(50k)_20110420 4" xfId="33244"/>
    <cellStyle name="好_Work Efficiency Manual_WK34_N94 Frame Investment_20110120 v0.1_N94 Band Investment(50k)_20110420 5" xfId="33245"/>
    <cellStyle name="好_Work Efficiency Manual_WK34_N94 Frame Investment_20110120 v0.1_N94 Band Investment(50k)_20110420 6" xfId="33246"/>
    <cellStyle name="好_Work Efficiency Manual_WK34_N94 Frame Investment_20110120 v0.1_N94 Band Investment(50k)_20110420 7" xfId="33247"/>
    <cellStyle name="好_Work Efficiency Manual_WK34_N94 Frame Investment_20110120 v0.1_N94 Band Investment(50k)_20110420 8" xfId="33248"/>
    <cellStyle name="好_Work Efficiency Manual_WK34_N94 Frame Investment_20110120 v0.1_N94 Band Investment(50k)_20110420 9" xfId="33249"/>
    <cellStyle name="好_Work Efficiency Manual_WK34_N94 Frame Investment_20110121 v0.1" xfId="33250"/>
    <cellStyle name="好_Work Efficiency Manual_WK34_N94 Frame Investment_20110121 v0.1 10" xfId="33251"/>
    <cellStyle name="好_Work Efficiency Manual_WK34_N94 Frame Investment_20110121 v0.1 2" xfId="33252"/>
    <cellStyle name="好_Work Efficiency Manual_WK34_N94 Frame Investment_20110121 v0.1 2 2" xfId="33253"/>
    <cellStyle name="好_Work Efficiency Manual_WK34_N94 Frame Investment_20110121 v0.1 3" xfId="33254"/>
    <cellStyle name="好_Work Efficiency Manual_WK34_N94 Frame Investment_20110121 v0.1 4" xfId="33255"/>
    <cellStyle name="好_Work Efficiency Manual_WK34_N94 Frame Investment_20110121 v0.1 5" xfId="33256"/>
    <cellStyle name="好_Work Efficiency Manual_WK34_N94 Frame Investment_20110121 v0.1 6" xfId="33257"/>
    <cellStyle name="好_Work Efficiency Manual_WK34_N94 Frame Investment_20110121 v0.1 7" xfId="33258"/>
    <cellStyle name="好_Work Efficiency Manual_WK34_N94 Frame Investment_20110121 v0.1 8" xfId="33259"/>
    <cellStyle name="好_Work Efficiency Manual_WK34_N94 Frame Investment_20110121 v0.1 9" xfId="33260"/>
    <cellStyle name="好_Work Efficiency Manual_WK34_N94 Frame Investment_20110121 v0.1 9 2" xfId="33261"/>
    <cellStyle name="好_Work Efficiency Manual_WK34_N94 Frame Investment_20110121 v0.1_N94 Band Investment(50k)_20110420" xfId="33262"/>
    <cellStyle name="好_Work Efficiency Manual_WK34_N94 Frame Investment_20110121 v0.1_N94 Band Investment(50k)_20110420 2" xfId="33263"/>
    <cellStyle name="好_Work Efficiency Manual_WK34_N94 Frame Investment_20110121 v0.1_N94 Band Investment(50k)_20110420 3" xfId="33264"/>
    <cellStyle name="好_Work Efficiency Manual_WK34_N94 Frame Investment_20110121 v0.1_N94 Band Investment(50k)_20110420 4" xfId="33265"/>
    <cellStyle name="好_Work Efficiency Manual_WK34_N94 Frame Investment_20110121 v0.1_N94 Band Investment(50k)_20110420 5" xfId="33266"/>
    <cellStyle name="好_Work Efficiency Manual_WK34_N94 Frame Investment_20110121 v0.1_N94 Band Investment(50k)_20110420 6" xfId="33267"/>
    <cellStyle name="好_Work Efficiency Manual_WK34_N94 Frame Investment_20110121 v0.1_N94 Band Investment(50k)_20110420 7" xfId="33268"/>
    <cellStyle name="好_Work Efficiency Manual_WK34_N94 Frame Investment_20110121 v0.1_N94 Band Investment(50k)_20110420 8" xfId="33269"/>
    <cellStyle name="好_Work Efficiency Manual_WK34_N94 Frame Investment_20110121 v0.1_N94 Band Investment(50k)_20110420 9" xfId="33270"/>
    <cellStyle name="好_Work Efficiency Manual_WK34_N94 Frame Investment_20110125 v0.1" xfId="33271"/>
    <cellStyle name="好_Work Efficiency Manual_WK34_N94 Frame Investment_20110125 v0.1 10" xfId="33272"/>
    <cellStyle name="好_Work Efficiency Manual_WK34_N94 Frame Investment_20110125 v0.1 2" xfId="33273"/>
    <cellStyle name="好_Work Efficiency Manual_WK34_N94 Frame Investment_20110125 v0.1 2 2" xfId="33274"/>
    <cellStyle name="好_Work Efficiency Manual_WK34_N94 Frame Investment_20110125 v0.1 3" xfId="33275"/>
    <cellStyle name="好_Work Efficiency Manual_WK34_N94 Frame Investment_20110125 v0.1 4" xfId="33276"/>
    <cellStyle name="好_Work Efficiency Manual_WK34_N94 Frame Investment_20110125 v0.1 5" xfId="33277"/>
    <cellStyle name="好_Work Efficiency Manual_WK34_N94 Frame Investment_20110125 v0.1 6" xfId="33278"/>
    <cellStyle name="好_Work Efficiency Manual_WK34_N94 Frame Investment_20110125 v0.1 7" xfId="33279"/>
    <cellStyle name="好_Work Efficiency Manual_WK34_N94 Frame Investment_20110125 v0.1 8" xfId="33280"/>
    <cellStyle name="好_Work Efficiency Manual_WK34_N94 Frame Investment_20110125 v0.1 9" xfId="33281"/>
    <cellStyle name="好_Work Efficiency Manual_WK34_N94 Frame Investment_20110125 v0.1 9 2" xfId="33282"/>
    <cellStyle name="好_Work Efficiency Manual_WK34_N94 Frame Investment_20110125 v0.1_N94 Band Investment(50k)_20110420" xfId="33283"/>
    <cellStyle name="好_Work Efficiency Manual_WK34_N94 Frame Investment_20110125 v0.1_N94 Band Investment(50k)_20110420 2" xfId="33284"/>
    <cellStyle name="好_Work Efficiency Manual_WK34_N94 Frame Investment_20110125 v0.1_N94 Band Investment(50k)_20110420 3" xfId="33285"/>
    <cellStyle name="好_Work Efficiency Manual_WK34_N94 Frame Investment_20110125 v0.1_N94 Band Investment(50k)_20110420 4" xfId="33286"/>
    <cellStyle name="好_Work Efficiency Manual_WK34_N94 Frame Investment_20110125 v0.1_N94 Band Investment(50k)_20110420 5" xfId="33287"/>
    <cellStyle name="好_Work Efficiency Manual_WK34_N94 Frame Investment_20110125 v0.1_N94 Band Investment(50k)_20110420 6" xfId="33288"/>
    <cellStyle name="好_Work Efficiency Manual_WK34_N94 Frame Investment_20110125 v0.1_N94 Band Investment(50k)_20110420 7" xfId="33289"/>
    <cellStyle name="好_Work Efficiency Manual_WK34_N94 Frame Investment_20110125 v0.1_N94 Band Investment(50k)_20110420 8" xfId="33290"/>
    <cellStyle name="好_Work Efficiency Manual_WK34_N94 Frame Investment_20110125 v0.1_N94 Band Investment(50k)_20110420 9" xfId="33291"/>
    <cellStyle name="好_Work Efficiency Manual_WK34_N94 Frame Investment_20110125 v0.2" xfId="33292"/>
    <cellStyle name="好_Work Efficiency Manual_WK34_N94 Frame Investment_20110125 v0.2 10" xfId="33293"/>
    <cellStyle name="好_Work Efficiency Manual_WK34_N94 Frame Investment_20110125 v0.2 2" xfId="33294"/>
    <cellStyle name="好_Work Efficiency Manual_WK34_N94 Frame Investment_20110125 v0.2 2 2" xfId="33295"/>
    <cellStyle name="好_Work Efficiency Manual_WK34_N94 Frame Investment_20110125 v0.2 3" xfId="33296"/>
    <cellStyle name="好_Work Efficiency Manual_WK34_N94 Frame Investment_20110125 v0.2 4" xfId="33297"/>
    <cellStyle name="好_Work Efficiency Manual_WK34_N94 Frame Investment_20110125 v0.2 5" xfId="33298"/>
    <cellStyle name="好_Work Efficiency Manual_WK34_N94 Frame Investment_20110125 v0.2 6" xfId="33299"/>
    <cellStyle name="好_Work Efficiency Manual_WK34_N94 Frame Investment_20110125 v0.2 7" xfId="33300"/>
    <cellStyle name="好_Work Efficiency Manual_WK34_N94 Frame Investment_20110125 v0.2 8" xfId="33301"/>
    <cellStyle name="好_Work Efficiency Manual_WK34_N94 Frame Investment_20110125 v0.2 9" xfId="33302"/>
    <cellStyle name="好_Work Efficiency Manual_WK34_N94 Frame Investment_20110125 v0.2 9 2" xfId="33303"/>
    <cellStyle name="好_Work Efficiency Manual_WK34_N94 Frame Investment_20110125 v0.2_N94 Band Investment(50k)_20110420" xfId="33304"/>
    <cellStyle name="好_Work Efficiency Manual_WK34_N94 Frame Investment_20110125 v0.2_N94 Band Investment(50k)_20110420 2" xfId="33305"/>
    <cellStyle name="好_Work Efficiency Manual_WK34_N94 Frame Investment_20110125 v0.2_N94 Band Investment(50k)_20110420 3" xfId="33306"/>
    <cellStyle name="好_Work Efficiency Manual_WK34_N94 Frame Investment_20110125 v0.2_N94 Band Investment(50k)_20110420 4" xfId="33307"/>
    <cellStyle name="好_Work Efficiency Manual_WK34_N94 Frame Investment_20110125 v0.2_N94 Band Investment(50k)_20110420 5" xfId="33308"/>
    <cellStyle name="好_Work Efficiency Manual_WK34_N94 Frame Investment_20110125 v0.2_N94 Band Investment(50k)_20110420 6" xfId="33309"/>
    <cellStyle name="好_Work Efficiency Manual_WK34_N94 Frame Investment_20110125 v0.2_N94 Band Investment(50k)_20110420 7" xfId="33310"/>
    <cellStyle name="好_Work Efficiency Manual_WK34_N94 Frame Investment_20110125 v0.2_N94 Band Investment(50k)_20110420 8" xfId="33311"/>
    <cellStyle name="好_Work Efficiency Manual_WK34_N94 Frame Investment_20110125 v0.2_N94 Band Investment(50k)_20110420 9" xfId="33312"/>
    <cellStyle name="好_Work Efficiency Manual_WK34_N94 Frame Investment_20110128 v0.2" xfId="33313"/>
    <cellStyle name="好_Work Efficiency Manual_WK34_N94 Frame Investment_20110128 v0.2 10" xfId="33314"/>
    <cellStyle name="好_Work Efficiency Manual_WK34_N94 Frame Investment_20110128 v0.2 2" xfId="33315"/>
    <cellStyle name="好_Work Efficiency Manual_WK34_N94 Frame Investment_20110128 v0.2 2 2" xfId="33316"/>
    <cellStyle name="好_Work Efficiency Manual_WK34_N94 Frame Investment_20110128 v0.2 3" xfId="33317"/>
    <cellStyle name="好_Work Efficiency Manual_WK34_N94 Frame Investment_20110128 v0.2 4" xfId="33318"/>
    <cellStyle name="好_Work Efficiency Manual_WK34_N94 Frame Investment_20110128 v0.2 5" xfId="33319"/>
    <cellStyle name="好_Work Efficiency Manual_WK34_N94 Frame Investment_20110128 v0.2 6" xfId="33320"/>
    <cellStyle name="好_Work Efficiency Manual_WK34_N94 Frame Investment_20110128 v0.2 7" xfId="33321"/>
    <cellStyle name="好_Work Efficiency Manual_WK34_N94 Frame Investment_20110128 v0.2 8" xfId="33322"/>
    <cellStyle name="好_Work Efficiency Manual_WK34_N94 Frame Investment_20110128 v0.2 9" xfId="33323"/>
    <cellStyle name="好_Work Efficiency Manual_WK34_N94 Frame Investment_20110128 v0.2 9 2" xfId="33324"/>
    <cellStyle name="好_Work Efficiency Manual_WK34_N94 Frame Investment_20110128 v0.2_N94 Band Investment(50k)_20110420" xfId="33325"/>
    <cellStyle name="好_Work Efficiency Manual_WK34_N94 Frame Investment_20110128 v0.2_N94 Band Investment(50k)_20110420 2" xfId="33326"/>
    <cellStyle name="好_Work Efficiency Manual_WK34_N94 Frame Investment_20110128 v0.2_N94 Band Investment(50k)_20110420 3" xfId="33327"/>
    <cellStyle name="好_Work Efficiency Manual_WK34_N94 Frame Investment_20110128 v0.2_N94 Band Investment(50k)_20110420 4" xfId="33328"/>
    <cellStyle name="好_Work Efficiency Manual_WK34_N94 Frame Investment_20110128 v0.2_N94 Band Investment(50k)_20110420 5" xfId="33329"/>
    <cellStyle name="好_Work Efficiency Manual_WK34_N94 Frame Investment_20110128 v0.2_N94 Band Investment(50k)_20110420 6" xfId="33330"/>
    <cellStyle name="好_Work Efficiency Manual_WK34_N94 Frame Investment_20110128 v0.2_N94 Band Investment(50k)_20110420 7" xfId="33331"/>
    <cellStyle name="好_Work Efficiency Manual_WK34_N94 Frame Investment_20110128 v0.2_N94 Band Investment(50k)_20110420 8" xfId="33332"/>
    <cellStyle name="好_Work Efficiency Manual_WK34_N94 Frame Investment_20110128 v0.2_N94 Band Investment(50k)_20110420 9" xfId="33333"/>
    <cellStyle name="好_ZenVo Proto 3 平衡報表" xfId="33334"/>
    <cellStyle name="好_ZenVo Proto 3 平衡報表0130" xfId="33335"/>
    <cellStyle name="好_ZenVo Proto 3 平衡報表0201" xfId="33336"/>
    <cellStyle name="好_全製程標準工時101206" xfId="33523"/>
    <cellStyle name="好_全製程標準工時101206 2" xfId="33524"/>
    <cellStyle name="好_全製程標準工時101206 3" xfId="33525"/>
    <cellStyle name="好_全製程標準工時101206 4" xfId="33526"/>
    <cellStyle name="好_全製程標準工時101206 5" xfId="33527"/>
    <cellStyle name="好_全製程標準工時101206 6" xfId="33528"/>
    <cellStyle name="好_全製程標準工時101206 7" xfId="33529"/>
    <cellStyle name="好_全製程標準工時101206 8" xfId="33530"/>
    <cellStyle name="好_全製程標準工時101206 9" xfId="33531"/>
    <cellStyle name="好_全製程標準工時101206_A60 Flowchart DVT版本0331" xfId="33532"/>
    <cellStyle name="好_全製程標準工時101206_A60 Flowchart ForC6-0406" xfId="33533"/>
    <cellStyle name="好_全製程標準工時101206_A60-DVT刀具筒夾刀把(預估清單）-0331-A (1)" xfId="33534"/>
    <cellStyle name="好_全製程標準工時101206_A60-DVT刀具筒夾刀把(預估清單）-0331-A (1)_A60 Flowchart ForC6-0406" xfId="33535"/>
    <cellStyle name="好_全製程標準工時101206_A60-EVT1更新計劃_12011601" xfId="33536"/>
    <cellStyle name="好_全製程標準工時101206_A60-EVT1更新計劃_12011601 (2)" xfId="33537"/>
    <cellStyle name="好_全製程標準工時101206_A60-EVT1更新計劃_12011601 (2)_A60 Flowchart ForC6-0406" xfId="33538"/>
    <cellStyle name="好_全製程標準工時101206_A60-EVT1更新計劃_12011601_A60 Flowchart ForC6-0406" xfId="33539"/>
    <cellStyle name="好_全製程標準工時101206_CBD_N41 Frame assy_20110909_JGP(v0 3 IN)_bonnie" xfId="33540"/>
    <cellStyle name="好_全製程標準工時101220" xfId="33541"/>
    <cellStyle name="好_全製程標準工時101220 2" xfId="33542"/>
    <cellStyle name="好_全製程標準工時101220 3" xfId="33543"/>
    <cellStyle name="好_全製程標準工時101220 4" xfId="33544"/>
    <cellStyle name="好_全製程標準工時101220 5" xfId="33545"/>
    <cellStyle name="好_全製程標準工時101220 6" xfId="33546"/>
    <cellStyle name="好_全製程標準工時101220 7" xfId="33547"/>
    <cellStyle name="好_全製程標準工時101220 8" xfId="33548"/>
    <cellStyle name="好_全製程標準工時101220 9" xfId="33549"/>
    <cellStyle name="好_全製程標準工時101220_A60 Flowchart DVT版本0331" xfId="33550"/>
    <cellStyle name="好_全製程標準工時101220_A60 Flowchart ForC6-0406" xfId="33551"/>
    <cellStyle name="好_全製程標準工時101220_A60-DVT刀具筒夾刀把(預估清單）-0331-A (1)" xfId="33552"/>
    <cellStyle name="好_全製程標準工時101220_A60-DVT刀具筒夾刀把(預估清單）-0331-A (1)_A60 Flowchart ForC6-0406" xfId="33553"/>
    <cellStyle name="好_全製程標準工時101220_A60-EVT1更新計劃_12011601" xfId="33554"/>
    <cellStyle name="好_全製程標準工時101220_A60-EVT1更新計劃_12011601 (2)" xfId="33555"/>
    <cellStyle name="好_全製程標準工時101220_A60-EVT1更新計劃_12011601 (2)_A60 Flowchart ForC6-0406" xfId="33556"/>
    <cellStyle name="好_全製程標準工時101220_A60-EVT1更新計劃_12011601_A60 Flowchart ForC6-0406" xfId="33557"/>
    <cellStyle name="好_全製程標準工時101220_CBD_N41 Frame assy_20110909_JGP(v0 3 IN)_bonnie" xfId="33558"/>
    <cellStyle name="好_全製程標準工時110217" xfId="33559"/>
    <cellStyle name="好_全製程標準工時110217 2" xfId="33560"/>
    <cellStyle name="好_全製程標準工時110217 3" xfId="33561"/>
    <cellStyle name="好_全製程標準工時110217 4" xfId="33562"/>
    <cellStyle name="好_全製程標準工時110217 5" xfId="33563"/>
    <cellStyle name="好_全製程標準工時110217 6" xfId="33564"/>
    <cellStyle name="好_全製程標準工時110217 7" xfId="33565"/>
    <cellStyle name="好_全製程標準工時110217 8" xfId="33566"/>
    <cellStyle name="好_全製程標準工時110217 9" xfId="33567"/>
    <cellStyle name="好_全製程標準工時110217_A60 Flowchart DVT版本0331" xfId="33568"/>
    <cellStyle name="好_全製程標準工時110217_A60 Flowchart ForC6-0406" xfId="33569"/>
    <cellStyle name="好_全製程標準工時110217_A60-DVT刀具筒夾刀把(預估清單）-0331-A (1)" xfId="33570"/>
    <cellStyle name="好_全製程標準工時110217_A60-DVT刀具筒夾刀把(預估清單）-0331-A (1)_A60 Flowchart ForC6-0406" xfId="33571"/>
    <cellStyle name="好_全製程標準工時110217_A60-EVT1更新計劃_12011601" xfId="33572"/>
    <cellStyle name="好_全製程標準工時110217_A60-EVT1更新計劃_12011601 (2)" xfId="33573"/>
    <cellStyle name="好_全製程標準工時110217_A60-EVT1更新計劃_12011601 (2)_A60 Flowchart ForC6-0406" xfId="33574"/>
    <cellStyle name="好_全製程標準工時110217_A60-EVT1更新計劃_12011601_A60 Flowchart ForC6-0406" xfId="33575"/>
    <cellStyle name="好_全製程標準工時110217_CBD_N41 Frame assy_20110909_JGP(v0 3 IN)_bonnie" xfId="33576"/>
    <cellStyle name="好_全製程標準工時110401(IE意見)" xfId="33577"/>
    <cellStyle name="好_全製程標準工時110401(IE意見) 2" xfId="33578"/>
    <cellStyle name="好_全製程標準工時110401(IE意見) 3" xfId="33579"/>
    <cellStyle name="好_全製程標準工時110401(IE意見) 4" xfId="33580"/>
    <cellStyle name="好_全製程標準工時110401(IE意見) 5" xfId="33581"/>
    <cellStyle name="好_全製程標準工時110401(IE意見) 6" xfId="33582"/>
    <cellStyle name="好_全製程標準工時110401(IE意見) 7" xfId="33583"/>
    <cellStyle name="好_全製程標準工時110401(IE意見) 8" xfId="33584"/>
    <cellStyle name="好_全製程標準工時110401(IE意見) 9" xfId="33585"/>
    <cellStyle name="好_全製程標準工時110401(IE意見)_A60-DVT刀具筒夾刀把(預估清單）-0331-A (1)" xfId="33586"/>
    <cellStyle name="好_全製程標準工時110401(IE意見)_A60-DVT刀具筒夾刀把(預估清單）-0331-A (1)_A60 Flowchart ForC6-0406" xfId="33587"/>
    <cellStyle name="好_全製程標準工時110401(IE意見)_A60-EVT1更新計劃_12011601" xfId="33588"/>
    <cellStyle name="好_全製程標準工時110401(IE意見)_A60-EVT1更新計劃_12011601 (2)" xfId="33589"/>
    <cellStyle name="好_全製程標準工時110401(IE意見)_A60-EVT1更新計劃_12011601 (2)_A60 Flowchart ForC6-0406" xfId="33590"/>
    <cellStyle name="好_全製程標準工時110401(IE意見)_A60-EVT1更新計劃_12011601_A60 Flowchart ForC6-0406" xfId="33591"/>
    <cellStyle name="好_刀把 N94 Fixture plan_20110725V1 " xfId="33346"/>
    <cellStyle name="好_刀把 N94 Fixture plan_20110725V1  2" xfId="33347"/>
    <cellStyle name="好_刀把 N94 Fixture plan_20110725V1  3" xfId="33348"/>
    <cellStyle name="好_刀把 N94 Fixture plan_20110725V1  4" xfId="33349"/>
    <cellStyle name="好_刀把 N94 Fixture plan_20110725V1  5" xfId="33350"/>
    <cellStyle name="好_刀把 N94 Fixture plan_20110725V1  6" xfId="33351"/>
    <cellStyle name="好_刀把 N94 Fixture plan_20110725V1  7" xfId="33352"/>
    <cellStyle name="好_刀把 N94 Fixture plan_20110725V1  8" xfId="33353"/>
    <cellStyle name="好_刀把 N94 Fixture plan_20110725V1  9" xfId="33354"/>
    <cellStyle name="好_實際工時與全製程標準工時101109差 (3)" xfId="33593"/>
    <cellStyle name="好_實際工時與全製程標準工時101109差 (3) 2" xfId="33594"/>
    <cellStyle name="好_實際工時與全製程標準工時101109差 (3) 3" xfId="33595"/>
    <cellStyle name="好_實際工時與全製程標準工時101109差 (3) 4" xfId="33596"/>
    <cellStyle name="好_實際工時與全製程標準工時101109差 (3) 5" xfId="33597"/>
    <cellStyle name="好_實際工時與全製程標準工時101109差 (3) 6" xfId="33598"/>
    <cellStyle name="好_實際工時與全製程標準工時101109差 (3) 7" xfId="33599"/>
    <cellStyle name="好_實際工時與全製程標準工時101109差 (3) 8" xfId="33600"/>
    <cellStyle name="好_實際工時與全製程標準工時101109差 (3) 9" xfId="33601"/>
    <cellStyle name="好_實際工時與全製程標準工時101109差 (3)_A60 Flowchart DVT版本0331" xfId="33602"/>
    <cellStyle name="好_實際工時與全製程標準工時101109差 (3)_A60 Flowchart ForC6-0406" xfId="33603"/>
    <cellStyle name="好_實際工時與全製程標準工時101109差 (3)_A60-DVT刀具筒夾刀把(預估清單）-0331-A (1)" xfId="33604"/>
    <cellStyle name="好_實際工時與全製程標準工時101109差 (3)_A60-DVT刀具筒夾刀把(預估清單）-0331-A (1)_A60 Flowchart ForC6-0406" xfId="33605"/>
    <cellStyle name="好_實際工時與全製程標準工時101109差 (3)_A60-EVT1更新計劃_12011601" xfId="33606"/>
    <cellStyle name="好_實際工時與全製程標準工時101109差 (3)_A60-EVT1更新計劃_12011601 (2)" xfId="33607"/>
    <cellStyle name="好_實際工時與全製程標準工時101109差 (3)_A60-EVT1更新計劃_12011601 (2)_A60 Flowchart ForC6-0406" xfId="33608"/>
    <cellStyle name="好_實際工時與全製程標準工時101109差 (3)_A60-EVT1更新計劃_12011601_A60 Flowchart ForC6-0406" xfId="33609"/>
    <cellStyle name="好_實際工時與全製程標準工時101109差 (3)_CBD_N41 Frame assy_20110909_JGP(v0 3 IN)_bonnie" xfId="33610"/>
    <cellStyle name="好_實際工時與全製程標準工時101109差 (3)_全製程標準工時110401(IE意見)" xfId="33611"/>
    <cellStyle name="好_實際工時與全製程標準工時101109差 (3)_全製程標準工時110401(IE意見) 2" xfId="33612"/>
    <cellStyle name="好_實際工時與全製程標準工時101109差 (3)_全製程標準工時110401(IE意見) 3" xfId="33613"/>
    <cellStyle name="好_實際工時與全製程標準工時101109差 (3)_全製程標準工時110401(IE意見) 4" xfId="33614"/>
    <cellStyle name="好_實際工時與全製程標準工時101109差 (3)_全製程標準工時110401(IE意見) 5" xfId="33615"/>
    <cellStyle name="好_實際工時與全製程標準工時101109差 (3)_全製程標準工時110401(IE意見) 6" xfId="33616"/>
    <cellStyle name="好_實際工時與全製程標準工時101109差 (3)_全製程標準工時110401(IE意見) 7" xfId="33617"/>
    <cellStyle name="好_實際工時與全製程標準工時101109差 (3)_全製程標準工時110401(IE意見) 8" xfId="33618"/>
    <cellStyle name="好_實際工時與全製程標準工時101109差 (3)_全製程標準工時110401(IE意見) 9" xfId="33619"/>
    <cellStyle name="好_實際工時與全製程標準工時101109差 (3)_全製程標準工時110401(IE意見)_A60-DVT刀具筒夾刀把(預估清單）-0331-A (1)" xfId="33620"/>
    <cellStyle name="好_實際工時與全製程標準工時101109差 (3)_全製程標準工時110401(IE意見)_A60-DVT刀具筒夾刀把(預估清單）-0331-A (1)_A60 Flowchart ForC6-0406" xfId="33621"/>
    <cellStyle name="好_實際工時與全製程標準工時101109差 (3)_全製程標準工時110401(IE意見)_A60-EVT1更新計劃_12011601" xfId="33622"/>
    <cellStyle name="好_實際工時與全製程標準工時101109差 (3)_全製程標準工時110401(IE意見)_A60-EVT1更新計劃_12011601 (2)" xfId="33623"/>
    <cellStyle name="好_實際工時與全製程標準工時101109差 (3)_全製程標準工時110401(IE意見)_A60-EVT1更新計劃_12011601 (2)_A60 Flowchart ForC6-0406" xfId="33624"/>
    <cellStyle name="好_實際工時與全製程標準工時101109差 (3)_全製程標準工時110401(IE意見)_A60-EVT1更新計劃_12011601_A60 Flowchart ForC6-0406" xfId="33625"/>
    <cellStyle name="好_方案2-全製程標準工時110301(WC1大Cell 4軸調換)J" xfId="33355"/>
    <cellStyle name="好_方案2-全製程標準工時110301(WC1大Cell 4軸調換)J 2" xfId="33356"/>
    <cellStyle name="好_方案2-全製程標準工時110301(WC1大Cell 4軸調換)J 3" xfId="33357"/>
    <cellStyle name="好_方案2-全製程標準工時110301(WC1大Cell 4軸調換)J 4" xfId="33358"/>
    <cellStyle name="好_方案2-全製程標準工時110301(WC1大Cell 4軸調換)J 5" xfId="33359"/>
    <cellStyle name="好_方案2-全製程標準工時110301(WC1大Cell 4軸調換)J 6" xfId="33360"/>
    <cellStyle name="好_方案2-全製程標準工時110301(WC1大Cell 4軸調換)J 7" xfId="33361"/>
    <cellStyle name="好_方案2-全製程標準工時110301(WC1大Cell 4軸調換)J 8" xfId="33362"/>
    <cellStyle name="好_方案2-全製程標準工時110301(WC1大Cell 4軸調換)J 9" xfId="33363"/>
    <cellStyle name="好_方案2-全製程標準工時110301(WC1大Cell 4軸調換)J_A60 Flowchart DVT版本0331" xfId="33364"/>
    <cellStyle name="好_方案2-全製程標準工時110301(WC1大Cell 4軸調換)J_A60 Flowchart ForC6-0406" xfId="33365"/>
    <cellStyle name="好_方案2-全製程標準工時110301(WC1大Cell 4軸調換)J_A60-DVT刀具筒夾刀把(預估清單）-0331-A (1)" xfId="33366"/>
    <cellStyle name="好_方案2-全製程標準工時110301(WC1大Cell 4軸調換)J_A60-DVT刀具筒夾刀把(預估清單）-0331-A (1)_A60 Flowchart ForC6-0406" xfId="33367"/>
    <cellStyle name="好_方案2-全製程標準工時110301(WC1大Cell 4軸調換)J_A60-EVT1更新計劃_12011601" xfId="33368"/>
    <cellStyle name="好_方案2-全製程標準工時110301(WC1大Cell 4軸調換)J_A60-EVT1更新計劃_12011601 (2)" xfId="33369"/>
    <cellStyle name="好_方案2-全製程標準工時110301(WC1大Cell 4軸調換)J_A60-EVT1更新計劃_12011601 (2)_A60 Flowchart ForC6-0406" xfId="33370"/>
    <cellStyle name="好_方案2-全製程標準工時110301(WC1大Cell 4軸調換)J_A60-EVT1更新計劃_12011601_A60 Flowchart ForC6-0406" xfId="33371"/>
    <cellStyle name="好_方案2-全製程標準工時110301(WC1大Cell 4軸調換)J_CBD_N41 Frame assy_20110909_JGP(v0 3 IN)_bonnie" xfId="33372"/>
    <cellStyle name="好_治具 N94 Fixture plan 20110803" xfId="33644"/>
    <cellStyle name="好_治具 N94 Fixture plan 20110803 2" xfId="33645"/>
    <cellStyle name="好_治具 N94 Fixture plan 20110803 3" xfId="33646"/>
    <cellStyle name="好_治具 N94 Fixture plan 20110803 4" xfId="33647"/>
    <cellStyle name="好_治具 N94 Fixture plan 20110803 5" xfId="33648"/>
    <cellStyle name="好_治具 N94 Fixture plan 20110803 6" xfId="33649"/>
    <cellStyle name="好_治具 N94 Fixture plan 20110803 7" xfId="33650"/>
    <cellStyle name="好_治具 N94 Fixture plan 20110803 8" xfId="33651"/>
    <cellStyle name="好_治具 N94 Fixture plan 20110803 9" xfId="33652"/>
    <cellStyle name="好_移交清單 (6)" xfId="33626"/>
    <cellStyle name="好_移交清單 (6) 2" xfId="33627"/>
    <cellStyle name="好_移交清單 (6) 3" xfId="33628"/>
    <cellStyle name="好_移交清單 (6) 4" xfId="33629"/>
    <cellStyle name="好_移交清單 (6) 5" xfId="33630"/>
    <cellStyle name="好_移交清單 (6) 6" xfId="33631"/>
    <cellStyle name="好_移交清單 (6) 7" xfId="33632"/>
    <cellStyle name="好_移交清單 (6) 8" xfId="33633"/>
    <cellStyle name="好_移交清單 (6) 9" xfId="33634"/>
    <cellStyle name="好_程式" xfId="33337"/>
    <cellStyle name="好_程式 2" xfId="33338"/>
    <cellStyle name="好_程式 3" xfId="33339"/>
    <cellStyle name="好_程式 4" xfId="33340"/>
    <cellStyle name="好_程式 5" xfId="33341"/>
    <cellStyle name="好_程式 6" xfId="33342"/>
    <cellStyle name="好_程式 7" xfId="33343"/>
    <cellStyle name="好_程式 8" xfId="33344"/>
    <cellStyle name="好_程式 9" xfId="33345"/>
    <cellStyle name="好_設備開發報告" xfId="33592"/>
    <cellStyle name="好_量測治具需求數量1118 (2)" xfId="33373"/>
    <cellStyle name="好_量測治具需求數量1118 (2) 2" xfId="33374"/>
    <cellStyle name="好_量測治具需求數量1118 (2) 2 2" xfId="33375"/>
    <cellStyle name="好_量測治具需求數量1118 (2) 3" xfId="33376"/>
    <cellStyle name="好_量測治具需求數量1118 (2) 3 2" xfId="33377"/>
    <cellStyle name="好_量測治具需求數量1118 (2) 4" xfId="33378"/>
    <cellStyle name="好_量測治具需求數量1118 (2) 4 2" xfId="33379"/>
    <cellStyle name="好_量測治具需求數量1118 (2) 5" xfId="33380"/>
    <cellStyle name="好_量測治具需求數量1118 (2) 6" xfId="33381"/>
    <cellStyle name="好_量測治具需求數量1118 (2) 7" xfId="33382"/>
    <cellStyle name="好_量測治具需求數量1118 (2)_LW Fix  for EVT1 0221" xfId="33383"/>
    <cellStyle name="好_量測治具需求數量1118 (2)_LW Fix  for EVT1 0221 2" xfId="33384"/>
    <cellStyle name="好_量測治具需求數量1118 (2)_LW Fix  for EVT1 0221 2 2" xfId="33385"/>
    <cellStyle name="好_量測治具需求數量1118 (2)_LW Fix  for EVT1 0221 3" xfId="33386"/>
    <cellStyle name="好_量測治具需求數量1118 (2)_LW Fix  for EVT1 0221 3 2" xfId="33387"/>
    <cellStyle name="好_量測治具需求數量1118 (2)_LW Fix  for EVT1 0221 4" xfId="33388"/>
    <cellStyle name="好_量測治具需求數量1118 (2)_LW Fix  for EVT1 0221 4 2" xfId="33389"/>
    <cellStyle name="好_量測治具需求數量1118 (2)_LW Fix  for EVT1 0221 5" xfId="33390"/>
    <cellStyle name="好_量測治具需求數量1118 (2)_LW Fix  for EVT1 0221 6" xfId="33391"/>
    <cellStyle name="好_量測治具需求數量1118 (2)_LW Fix  for EVT1 0221 7" xfId="33392"/>
    <cellStyle name="好_量測治具需求數量1118 (2)_N41 Investment_20110905(in_v8)" xfId="33393"/>
    <cellStyle name="好_量測治具需求數量1118 (2)_N41 Investment_20110905(in_v8) 2" xfId="33394"/>
    <cellStyle name="好_量測治具需求數量1118 (2)_N41 Investment_20110905(in_v8) 2 2" xfId="33395"/>
    <cellStyle name="好_量測治具需求數量1118 (2)_N41 Investment_20110905(in_v8) 3" xfId="33396"/>
    <cellStyle name="好_量測治具需求數量1118 (2)_N41 Investment_20110905(in_v8) 3 2" xfId="33397"/>
    <cellStyle name="好_量測治具需求數量1118 (2)_N41 Investment_20110905(in_v8) 4" xfId="33398"/>
    <cellStyle name="好_量測治具需求數量1118 (2)_N41 Investment_20110905(in_v8) 4 2" xfId="33399"/>
    <cellStyle name="好_量測治具需求數量1118 (2)_N41 Investment_20110905(in_v8) 5" xfId="33400"/>
    <cellStyle name="好_量測治具需求數量1118 (2)_N41 Investment_20110905(in_v8) 6" xfId="33401"/>
    <cellStyle name="好_量測治具需求數量1118 (2)_N41 Investment_20110905(in_v8) 7" xfId="33402"/>
    <cellStyle name="好_鋁鎂廠ITem one施工度" xfId="33403"/>
    <cellStyle name="好_鋁鎂廠ITem one施工度 10" xfId="33404"/>
    <cellStyle name="好_鋁鎂廠ITem one施工度 2" xfId="33405"/>
    <cellStyle name="好_鋁鎂廠ITem one施工度 2 2" xfId="33406"/>
    <cellStyle name="好_鋁鎂廠ITem one施工度 3" xfId="33407"/>
    <cellStyle name="好_鋁鎂廠ITem one施工度 4" xfId="33408"/>
    <cellStyle name="好_鋁鎂廠ITem one施工度 5" xfId="33409"/>
    <cellStyle name="好_鋁鎂廠ITem one施工度 6" xfId="33410"/>
    <cellStyle name="好_鋁鎂廠ITem one施工度 7" xfId="33411"/>
    <cellStyle name="好_鋁鎂廠ITem one施工度 8" xfId="33412"/>
    <cellStyle name="好_鋁鎂廠ITem one施工度 9" xfId="33413"/>
    <cellStyle name="好_鋁鎂廠ITem one施工度 9 2" xfId="33414"/>
    <cellStyle name="好_鋁鎂廠ITem one施工度_A60 Flowchart DVT版本0331" xfId="33415"/>
    <cellStyle name="好_鋁鎂廠ITem one施工度_A60 Flowchart ForC6-0406" xfId="33416"/>
    <cellStyle name="好_鋁鎂廠ITem one施工度_A60-DVT刀具筒夾刀把(預估清單）-0331-A (1)" xfId="33417"/>
    <cellStyle name="好_鋁鎂廠ITem one施工度_A60-DVT刀具筒夾刀把(預估清單）-0331-A (1)_A60 Flowchart ForC6-0406" xfId="33418"/>
    <cellStyle name="好_鋁鎂廠ITem one施工度_A60-EVT1更新計劃_12011601" xfId="33419"/>
    <cellStyle name="好_鋁鎂廠ITem one施工度_A60-EVT1更新計劃_12011601 (2)" xfId="33420"/>
    <cellStyle name="好_鋁鎂廠ITem one施工度_A60-EVT1更新計劃_12011601 (2)_A60 Flowchart ForC6-0406" xfId="33421"/>
    <cellStyle name="好_鋁鎂廠ITem one施工度_A60-EVT1更新計劃_12011601_A60 Flowchart ForC6-0406" xfId="33422"/>
    <cellStyle name="好_鋁鎂廠ITem one施工度_CBD_N41 Frame assy_20110909_JGP(v0 3 IN)_bonnie" xfId="33423"/>
    <cellStyle name="好_鋁鎂廠ITem one施工度_Machine requisition for N94 output-0416" xfId="33424"/>
    <cellStyle name="好_鋁鎂廠ITem one施工度_Machine requisition for N94 output-0416 2" xfId="33425"/>
    <cellStyle name="好_鋁鎂廠ITem one施工度_Machine requisition for N94 output-0416 3" xfId="33426"/>
    <cellStyle name="好_鋁鎂廠ITem one施工度_Machine requisition for N94 output-0416 4" xfId="33427"/>
    <cellStyle name="好_鋁鎂廠ITem one施工度_Machine requisition for N94 output-0416 5" xfId="33428"/>
    <cellStyle name="好_鋁鎂廠ITem one施工度_Machine requisition for N94 output-0416 6" xfId="33429"/>
    <cellStyle name="好_鋁鎂廠ITem one施工度_Machine requisition for N94 output-0416 7" xfId="33430"/>
    <cellStyle name="好_鋁鎂廠ITem one施工度_Machine requisition for N94 output-0416 8" xfId="33431"/>
    <cellStyle name="好_鋁鎂廠ITem one施工度_Machine requisition for N94 output-0416 9" xfId="33432"/>
    <cellStyle name="好_鋁鎂廠ITem one施工度_N94 EVT2 Fixture plan_20110507_V1  (5)" xfId="33433"/>
    <cellStyle name="好_鋁鎂廠ITem one施工度_N94 EVT2 Fixture plan_20110507_V1  (5) 2" xfId="33434"/>
    <cellStyle name="好_鋁鎂廠ITem one施工度_N94 EVT2 Fixture plan_20110507_V1  (5) 3" xfId="33435"/>
    <cellStyle name="好_鋁鎂廠ITem one施工度_N94 EVT2 Fixture plan_20110507_V1  (5) 4" xfId="33436"/>
    <cellStyle name="好_鋁鎂廠ITem one施工度_N94 EVT2 Fixture plan_20110507_V1  (5) 5" xfId="33437"/>
    <cellStyle name="好_鋁鎂廠ITem one施工度_N94 EVT2 Fixture plan_20110507_V1  (5) 6" xfId="33438"/>
    <cellStyle name="好_鋁鎂廠ITem one施工度_N94 EVT2 Fixture plan_20110507_V1  (5) 7" xfId="33439"/>
    <cellStyle name="好_鋁鎂廠ITem one施工度_N94 EVT2 Fixture plan_20110507_V1  (5) 8" xfId="33440"/>
    <cellStyle name="好_鋁鎂廠ITem one施工度_N94 EVT2 Fixture plan_20110507_V1  (5) 9" xfId="33441"/>
    <cellStyle name="好_鋁鎂廠ITem one施工度_N94 EVT2 Fixture plan_20110507_V1  (5)_A60 Flowchart DVT版本0331" xfId="33442"/>
    <cellStyle name="好_鋁鎂廠ITem one施工度_N94 EVT2 Fixture plan_20110507_V1  (5)_A60 Flowchart ForC6-0406" xfId="33443"/>
    <cellStyle name="好_鋁鎂廠ITem one施工度_N94 EVT2 Fixture plan_20110507_V1  (5)_A60-DVT刀具筒夾刀把(預估清單）-0331-A (1)" xfId="33444"/>
    <cellStyle name="好_鋁鎂廠ITem one施工度_N94 EVT2 Fixture plan_20110507_V1  (5)_A60-DVT刀具筒夾刀把(預估清單）-0331-A (1)_A60 Flowchart ForC6-0406" xfId="33445"/>
    <cellStyle name="好_鋁鎂廠ITem one施工度_N94 Fixture plan_20110524_5K需採購數量1" xfId="33446"/>
    <cellStyle name="好_鋁鎂廠ITem one施工度_N94 Fixture plan_20110524_5K需採購數量1 2" xfId="33447"/>
    <cellStyle name="好_鋁鎂廠ITem one施工度_N94 Fixture plan_20110524_5K需採購數量1 3" xfId="33448"/>
    <cellStyle name="好_鋁鎂廠ITem one施工度_N94 Fixture plan_20110524_5K需採購數量1 4" xfId="33449"/>
    <cellStyle name="好_鋁鎂廠ITem one施工度_N94 Fixture plan_20110524_5K需採購數量1 5" xfId="33450"/>
    <cellStyle name="好_鋁鎂廠ITem one施工度_N94 Fixture plan_20110524_5K需採購數量1 6" xfId="33451"/>
    <cellStyle name="好_鋁鎂廠ITem one施工度_N94 Fixture plan_20110524_5K需採購數量1 7" xfId="33452"/>
    <cellStyle name="好_鋁鎂廠ITem one施工度_N94 Fixture plan_20110524_5K需採購數量1 8" xfId="33453"/>
    <cellStyle name="好_鋁鎂廠ITem one施工度_N94 Fixture plan_20110524_5K需採購數量1 9" xfId="33454"/>
    <cellStyle name="好_鋁鎂廠ITem one施工度_N94 Fixture plan_20110524_5K需採購數量1_A60 Flowchart DVT版本0331" xfId="33455"/>
    <cellStyle name="好_鋁鎂廠ITem one施工度_N94 Fixture plan_20110524_5K需採購數量1_A60 Flowchart ForC6-0406" xfId="33456"/>
    <cellStyle name="好_鋁鎂廠ITem one施工度_N94 Fixture plan_20110524_5K需採購數量1_A60-DVT刀具筒夾刀把(預估清單）-0331-A (1)" xfId="33457"/>
    <cellStyle name="好_鋁鎂廠ITem one施工度_N94 Fixture plan_20110524_5K需採購數量1_A60-DVT刀具筒夾刀把(預估清單）-0331-A (1)_A60 Flowchart ForC6-0406" xfId="33458"/>
    <cellStyle name="好_鋁鎂廠ITem one施工度_N94 Fixture plan_20110524_5K需採購數量1_A60-EVT1更新計劃_12011601" xfId="33459"/>
    <cellStyle name="好_鋁鎂廠ITem one施工度_N94 Fixture plan_20110524_5K需採購數量1_A60-EVT1更新計劃_12011601 (2)" xfId="33460"/>
    <cellStyle name="好_鋁鎂廠ITem one施工度_N94 Fixture plan_20110524_5K需採購數量1_A60-EVT1更新計劃_12011601 (2)_A60 Flowchart ForC6-0406" xfId="33461"/>
    <cellStyle name="好_鋁鎂廠ITem one施工度_N94 Fixture plan_20110524_5K需採購數量1_A60-EVT1更新計劃_12011601_A60 Flowchart ForC6-0406" xfId="33462"/>
    <cellStyle name="好_鋁鎂廠ITem one施工度_N94 Fixture plan_20110524_5K需採購數量1_CBD_N41 Frame assy_20110909_JGP(v0 3 IN)_bonnie" xfId="33463"/>
    <cellStyle name="好_鋁鎂廠ITem one施工度_N94-CNC-MAG-0527" xfId="33464"/>
    <cellStyle name="好_鋁鎂廠ITem one施工度_N94-CNC-MAG-0527 2" xfId="33465"/>
    <cellStyle name="好_鋁鎂廠ITem one施工度_N94-CNC-MAG-0527 3" xfId="33466"/>
    <cellStyle name="好_鋁鎂廠ITem one施工度_N94-CNC-MAG-0527 4" xfId="33467"/>
    <cellStyle name="好_鋁鎂廠ITem one施工度_N94-CNC-MAG-0527 5" xfId="33468"/>
    <cellStyle name="好_鋁鎂廠ITem one施工度_N94-CNC-MAG-0527 6" xfId="33469"/>
    <cellStyle name="好_鋁鎂廠ITem one施工度_N94-CNC-MAG-0527 7" xfId="33470"/>
    <cellStyle name="好_鋁鎂廠ITem one施工度_N94-CNC-MAG-0527 8" xfId="33471"/>
    <cellStyle name="好_鋁鎂廠ITem one施工度_N94-CNC-MAG-0527 9" xfId="33472"/>
    <cellStyle name="好_鋁鎂廠ITem one施工度_N94-CNC-MAG-0527_A60 Flowchart DVT版本0331" xfId="33473"/>
    <cellStyle name="好_鋁鎂廠ITem one施工度_N94-CNC-MAG-0527_A60 Flowchart ForC6-0406" xfId="33474"/>
    <cellStyle name="好_鋁鎂廠ITem one施工度_N94-CNC-MAG-0527_A60-DVT刀具筒夾刀把(預估清單）-0331-A (1)" xfId="33475"/>
    <cellStyle name="好_鋁鎂廠ITem one施工度_N94-CNC-MAG-0527_A60-DVT刀具筒夾刀把(預估清單）-0331-A (1)_A60 Flowchart ForC6-0406" xfId="33476"/>
    <cellStyle name="好_鋁鎂廠ITem one施工度_N94-CNC-MAG-0527_A60-EVT1更新計劃_12011601" xfId="33477"/>
    <cellStyle name="好_鋁鎂廠ITem one施工度_N94-CNC-MAG-0527_A60-EVT1更新計劃_12011601 (2)" xfId="33478"/>
    <cellStyle name="好_鋁鎂廠ITem one施工度_N94-CNC-MAG-0527_A60-EVT1更新計劃_12011601 (2)_A60 Flowchart ForC6-0406" xfId="33479"/>
    <cellStyle name="好_鋁鎂廠ITem one施工度_N94-CNC-MAG-0527_A60-EVT1更新計劃_12011601_A60 Flowchart ForC6-0406" xfId="33480"/>
    <cellStyle name="好_鋁鎂廠ITem one施工度_N94-CNC-MAG-0527_CBD_N41 Frame assy_20110909_JGP(v0 3 IN)_bonnie" xfId="33481"/>
    <cellStyle name="好_鋁鎂廠ITem one施工度_全製程標準工時110401(IE意見)" xfId="33495"/>
    <cellStyle name="好_鋁鎂廠ITem one施工度_全製程標準工時110401(IE意見) 2" xfId="33496"/>
    <cellStyle name="好_鋁鎂廠ITem one施工度_全製程標準工時110401(IE意見) 3" xfId="33497"/>
    <cellStyle name="好_鋁鎂廠ITem one施工度_全製程標準工時110401(IE意見) 4" xfId="33498"/>
    <cellStyle name="好_鋁鎂廠ITem one施工度_全製程標準工時110401(IE意見) 5" xfId="33499"/>
    <cellStyle name="好_鋁鎂廠ITem one施工度_全製程標準工時110401(IE意見) 6" xfId="33500"/>
    <cellStyle name="好_鋁鎂廠ITem one施工度_全製程標準工時110401(IE意見) 7" xfId="33501"/>
    <cellStyle name="好_鋁鎂廠ITem one施工度_全製程標準工時110401(IE意見) 8" xfId="33502"/>
    <cellStyle name="好_鋁鎂廠ITem one施工度_全製程標準工時110401(IE意見) 9" xfId="33503"/>
    <cellStyle name="好_鋁鎂廠ITem one施工度_全製程標準工時110401(IE意見)_A60-DVT刀具筒夾刀把(預估清單）-0331-A (1)" xfId="33504"/>
    <cellStyle name="好_鋁鎂廠ITem one施工度_全製程標準工時110401(IE意見)_A60-DVT刀具筒夾刀把(預估清單）-0331-A (1)_A60 Flowchart ForC6-0406" xfId="33505"/>
    <cellStyle name="好_鋁鎂廠ITem one施工度_全製程標準工時110401(IE意見)_A60-EVT1更新計劃_12011601" xfId="33506"/>
    <cellStyle name="好_鋁鎂廠ITem one施工度_全製程標準工時110401(IE意見)_A60-EVT1更新計劃_12011601 (2)" xfId="33507"/>
    <cellStyle name="好_鋁鎂廠ITem one施工度_全製程標準工時110401(IE意見)_A60-EVT1更新計劃_12011601 (2)_A60 Flowchart ForC6-0406" xfId="33508"/>
    <cellStyle name="好_鋁鎂廠ITem one施工度_全製程標準工時110401(IE意見)_A60-EVT1更新計劃_12011601_A60 Flowchart ForC6-0406" xfId="33509"/>
    <cellStyle name="好_鋁鎂廠ITem one施工度_刀把 N94 Fixture plan_20110725V1 " xfId="33482"/>
    <cellStyle name="好_鋁鎂廠ITem one施工度_刀把 N94 Fixture plan_20110725V1  2" xfId="33483"/>
    <cellStyle name="好_鋁鎂廠ITem one施工度_刀把 N94 Fixture plan_20110725V1  3" xfId="33484"/>
    <cellStyle name="好_鋁鎂廠ITem one施工度_刀把 N94 Fixture plan_20110725V1  4" xfId="33485"/>
    <cellStyle name="好_鋁鎂廠ITem one施工度_刀把 N94 Fixture plan_20110725V1  5" xfId="33486"/>
    <cellStyle name="好_鋁鎂廠ITem one施工度_刀把 N94 Fixture plan_20110725V1  6" xfId="33487"/>
    <cellStyle name="好_鋁鎂廠ITem one施工度_刀把 N94 Fixture plan_20110725V1  7" xfId="33488"/>
    <cellStyle name="好_鋁鎂廠ITem one施工度_刀把 N94 Fixture plan_20110725V1  8" xfId="33489"/>
    <cellStyle name="好_鋁鎂廠ITem one施工度_刀把 N94 Fixture plan_20110725V1  9" xfId="33490"/>
    <cellStyle name="好_鋁鎂廠ITem one施工度_刀把 N94 Fixture plan_20110725V1 _A60 Flowchart DVT版本0331" xfId="33491"/>
    <cellStyle name="好_鋁鎂廠ITem one施工度_刀把 N94 Fixture plan_20110725V1 _A60 Flowchart ForC6-0406" xfId="33492"/>
    <cellStyle name="好_鋁鎂廠ITem one施工度_刀把 N94 Fixture plan_20110725V1 _A60-DVT刀具筒夾刀把(預估清單）-0331-A (1)" xfId="33493"/>
    <cellStyle name="好_鋁鎂廠ITem one施工度_刀把 N94 Fixture plan_20110725V1 _A60-DVT刀具筒夾刀把(預估清單）-0331-A (1)_A60 Flowchart ForC6-0406" xfId="33494"/>
    <cellStyle name="好_鋁鎂廠ITem one施工度_治具 N94 Fixture plan 20110803" xfId="33510"/>
    <cellStyle name="好_鋁鎂廠ITem one施工度_治具 N94 Fixture plan 20110803 2" xfId="33511"/>
    <cellStyle name="好_鋁鎂廠ITem one施工度_治具 N94 Fixture plan 20110803 3" xfId="33512"/>
    <cellStyle name="好_鋁鎂廠ITem one施工度_治具 N94 Fixture plan 20110803 4" xfId="33513"/>
    <cellStyle name="好_鋁鎂廠ITem one施工度_治具 N94 Fixture plan 20110803 5" xfId="33514"/>
    <cellStyle name="好_鋁鎂廠ITem one施工度_治具 N94 Fixture plan 20110803 6" xfId="33515"/>
    <cellStyle name="好_鋁鎂廠ITem one施工度_治具 N94 Fixture plan 20110803 7" xfId="33516"/>
    <cellStyle name="好_鋁鎂廠ITem one施工度_治具 N94 Fixture plan 20110803 8" xfId="33517"/>
    <cellStyle name="好_鋁鎂廠ITem one施工度_治具 N94 Fixture plan 20110803 9" xfId="33518"/>
    <cellStyle name="好_鋁鎂廠ITem one施工度_治具 N94 Fixture plan 20110803_A60 Flowchart DVT版本0331" xfId="33519"/>
    <cellStyle name="好_鋁鎂廠ITem one施工度_治具 N94 Fixture plan 20110803_A60 Flowchart ForC6-0406" xfId="33520"/>
    <cellStyle name="好_鋁鎂廠ITem one施工度_治具 N94 Fixture plan 20110803_A60-DVT刀具筒夾刀把(預估清單）-0331-A (1)" xfId="33521"/>
    <cellStyle name="好_鋁鎂廠ITem one施工度_治具 N94 Fixture plan 20110803_A60-DVT刀具筒夾刀把(預估清單）-0331-A (1)_A60 Flowchart ForC6-0406" xfId="33522"/>
    <cellStyle name="好_预估1" xfId="33635"/>
    <cellStyle name="好_预估1 2" xfId="33636"/>
    <cellStyle name="好_预估1 3" xfId="33637"/>
    <cellStyle name="好_预估1 4" xfId="33638"/>
    <cellStyle name="好_预估1 5" xfId="33639"/>
    <cellStyle name="好_预估1 6" xfId="33640"/>
    <cellStyle name="好_预估1 7" xfId="33641"/>
    <cellStyle name="好_预估1 8" xfId="33642"/>
    <cellStyle name="好_预估1 9" xfId="33643"/>
    <cellStyle name="巍葆 [0]_laroux" xfId="34658"/>
    <cellStyle name="巍葆_laroux" xfId="34659"/>
    <cellStyle name="差" xfId="29796"/>
    <cellStyle name="差 10" xfId="29797"/>
    <cellStyle name="差 10 2" xfId="29798"/>
    <cellStyle name="差 11" xfId="29799"/>
    <cellStyle name="差 11 2" xfId="29800"/>
    <cellStyle name="差 12" xfId="29801"/>
    <cellStyle name="差 12 2" xfId="29802"/>
    <cellStyle name="差 13" xfId="29803"/>
    <cellStyle name="差 13 2" xfId="29804"/>
    <cellStyle name="差 14" xfId="29805"/>
    <cellStyle name="差 14 2" xfId="29806"/>
    <cellStyle name="差 15" xfId="29807"/>
    <cellStyle name="差 15 2" xfId="29808"/>
    <cellStyle name="差 16" xfId="29809"/>
    <cellStyle name="差 16 2" xfId="29810"/>
    <cellStyle name="差 17" xfId="29811"/>
    <cellStyle name="差 17 2" xfId="29812"/>
    <cellStyle name="差 18" xfId="29813"/>
    <cellStyle name="差 18 2" xfId="29814"/>
    <cellStyle name="差 19" xfId="29815"/>
    <cellStyle name="差 19 2" xfId="29816"/>
    <cellStyle name="差 2" xfId="29817"/>
    <cellStyle name="差 2 2" xfId="29818"/>
    <cellStyle name="差 2 2 2" xfId="29819"/>
    <cellStyle name="差 2 3" xfId="29820"/>
    <cellStyle name="差 2 4" xfId="29821"/>
    <cellStyle name="差 2 5" xfId="29822"/>
    <cellStyle name="差 2 6" xfId="29823"/>
    <cellStyle name="差 2 7" xfId="29824"/>
    <cellStyle name="差 2 8" xfId="29825"/>
    <cellStyle name="差 2 9" xfId="29826"/>
    <cellStyle name="差 20" xfId="29827"/>
    <cellStyle name="差 20 2" xfId="29828"/>
    <cellStyle name="差 21" xfId="29829"/>
    <cellStyle name="差 21 2" xfId="29830"/>
    <cellStyle name="差 22" xfId="29831"/>
    <cellStyle name="差 22 2" xfId="29832"/>
    <cellStyle name="差 23" xfId="29833"/>
    <cellStyle name="差 23 2" xfId="29834"/>
    <cellStyle name="差 24" xfId="29835"/>
    <cellStyle name="差 24 2" xfId="29836"/>
    <cellStyle name="差 25" xfId="29837"/>
    <cellStyle name="差 25 2" xfId="29838"/>
    <cellStyle name="差 26" xfId="29839"/>
    <cellStyle name="差 27" xfId="29840"/>
    <cellStyle name="差 28" xfId="29841"/>
    <cellStyle name="差 3" xfId="29842"/>
    <cellStyle name="差 4" xfId="29843"/>
    <cellStyle name="差 5" xfId="29844"/>
    <cellStyle name="差 6" xfId="29845"/>
    <cellStyle name="差 7" xfId="29846"/>
    <cellStyle name="差 8" xfId="29847"/>
    <cellStyle name="差 9" xfId="29848"/>
    <cellStyle name="差_A60 HSG FLOW CHART--2011081901_m" xfId="29849"/>
    <cellStyle name="差_A60-DVT刀具筒夾刀把(預估清單）-0331-A (1)" xfId="29850"/>
    <cellStyle name="差_A60-DVT刀具筒夾刀把(預估清單）-0331-A (1)_A60 Flowchart ForC6-0406" xfId="29851"/>
    <cellStyle name="差_A60-EVT1更新計劃_12011601" xfId="29852"/>
    <cellStyle name="差_A60-EVT1更新計劃_12011601 (2)" xfId="29853"/>
    <cellStyle name="差_A60-EVT1更新計劃_12011601 (2)_A60 Flowchart ForC6-0406" xfId="29854"/>
    <cellStyle name="差_A60-EVT1更新計劃_12011601_A60 Flowchart ForC6-0406" xfId="29855"/>
    <cellStyle name="差_B2 NRE for Band_0421" xfId="29856"/>
    <cellStyle name="差_B2 NRE for Band_0421 2" xfId="29857"/>
    <cellStyle name="差_B2 NRE for Band_0421 2 2" xfId="29858"/>
    <cellStyle name="差_B2 NRE for Band_0421 3" xfId="29859"/>
    <cellStyle name="差_B2 NRE for Band_0421 3 2" xfId="29860"/>
    <cellStyle name="差_B2 NRE for Band_0421 4" xfId="29861"/>
    <cellStyle name="差_B2 NRE for Band_0421 4 2" xfId="29862"/>
    <cellStyle name="差_B2 NRE for Band_0421 5" xfId="29863"/>
    <cellStyle name="差_B2 NRE for Band_0421 6" xfId="29864"/>
    <cellStyle name="差_B2 NRE for Band_0421 7" xfId="29865"/>
    <cellStyle name="差_B2 NRE for Band_0421_LW Fix  for EVT1 0221" xfId="29866"/>
    <cellStyle name="差_B2 NRE for Band_0421_LW Fix  for EVT1 0221 2" xfId="29867"/>
    <cellStyle name="差_B2 NRE for Band_0421_LW Fix  for EVT1 0221 2 2" xfId="29868"/>
    <cellStyle name="差_B2 NRE for Band_0421_LW Fix  for EVT1 0221 3" xfId="29869"/>
    <cellStyle name="差_B2 NRE for Band_0421_LW Fix  for EVT1 0221 3 2" xfId="29870"/>
    <cellStyle name="差_B2 NRE for Band_0421_LW Fix  for EVT1 0221 4" xfId="29871"/>
    <cellStyle name="差_B2 NRE for Band_0421_LW Fix  for EVT1 0221 4 2" xfId="29872"/>
    <cellStyle name="差_B2 NRE for Band_0421_LW Fix  for EVT1 0221 5" xfId="29873"/>
    <cellStyle name="差_B2 NRE for Band_0421_LW Fix  for EVT1 0221 6" xfId="29874"/>
    <cellStyle name="差_B2 NRE for Band_0421_LW Fix  for EVT1 0221 7" xfId="29875"/>
    <cellStyle name="差_B2 NRE for Band_0421_N41 Investment_20110905(in_v8)" xfId="29876"/>
    <cellStyle name="差_B2 NRE for Band_0421_N41 Investment_20110905(in_v8) 2" xfId="29877"/>
    <cellStyle name="差_B2 NRE for Band_0421_N41 Investment_20110905(in_v8) 2 2" xfId="29878"/>
    <cellStyle name="差_B2 NRE for Band_0421_N41 Investment_20110905(in_v8) 3" xfId="29879"/>
    <cellStyle name="差_B2 NRE for Band_0421_N41 Investment_20110905(in_v8) 3 2" xfId="29880"/>
    <cellStyle name="差_B2 NRE for Band_0421_N41 Investment_20110905(in_v8) 4" xfId="29881"/>
    <cellStyle name="差_B2 NRE for Band_0421_N41 Investment_20110905(in_v8) 4 2" xfId="29882"/>
    <cellStyle name="差_B2 NRE for Band_0421_N41 Investment_20110905(in_v8) 5" xfId="29883"/>
    <cellStyle name="差_B2 NRE for Band_0421_N41 Investment_20110905(in_v8) 6" xfId="29884"/>
    <cellStyle name="差_B2 NRE for Band_0421_N41 Investment_20110905(in_v8) 7" xfId="29885"/>
    <cellStyle name="差_B2 NRE for Band_20100407 20點_m" xfId="29886"/>
    <cellStyle name="差_B2 NRE for Band_20100407 20點_m 2" xfId="29887"/>
    <cellStyle name="差_B2 NRE for Band_20100407 20點_m 2 2" xfId="29888"/>
    <cellStyle name="差_B2 NRE for Band_20100407 20點_m 3" xfId="29889"/>
    <cellStyle name="差_B2 NRE for Band_20100407 20點_m 3 2" xfId="29890"/>
    <cellStyle name="差_B2 NRE for Band_20100407 20點_m 4" xfId="29891"/>
    <cellStyle name="差_B2 NRE for Band_20100407 20點_m 4 2" xfId="29892"/>
    <cellStyle name="差_B2 NRE for Band_20100407 20點_m 5" xfId="29893"/>
    <cellStyle name="差_B2 NRE for Band_20100407 20點_m 6" xfId="29894"/>
    <cellStyle name="差_B2 NRE for Band_20100407 20點_m 7" xfId="29895"/>
    <cellStyle name="差_B2 NRE for Band_20100407 20點_m_LW Fix  for EVT1 0221" xfId="29896"/>
    <cellStyle name="差_B2 NRE for Band_20100407 20點_m_LW Fix  for EVT1 0221 2" xfId="29897"/>
    <cellStyle name="差_B2 NRE for Band_20100407 20點_m_LW Fix  for EVT1 0221 2 2" xfId="29898"/>
    <cellStyle name="差_B2 NRE for Band_20100407 20點_m_LW Fix  for EVT1 0221 3" xfId="29899"/>
    <cellStyle name="差_B2 NRE for Band_20100407 20點_m_LW Fix  for EVT1 0221 3 2" xfId="29900"/>
    <cellStyle name="差_B2 NRE for Band_20100407 20點_m_LW Fix  for EVT1 0221 4" xfId="29901"/>
    <cellStyle name="差_B2 NRE for Band_20100407 20點_m_LW Fix  for EVT1 0221 4 2" xfId="29902"/>
    <cellStyle name="差_B2 NRE for Band_20100407 20點_m_LW Fix  for EVT1 0221 5" xfId="29903"/>
    <cellStyle name="差_B2 NRE for Band_20100407 20點_m_LW Fix  for EVT1 0221 6" xfId="29904"/>
    <cellStyle name="差_B2 NRE for Band_20100407 20點_m_LW Fix  for EVT1 0221 7" xfId="29905"/>
    <cellStyle name="差_B2 NRE for Band_20100407 20點_m_N41 Investment_20110905(in_v8)" xfId="29906"/>
    <cellStyle name="差_B2 NRE for Band_20100407 20點_m_N41 Investment_20110905(in_v8) 2" xfId="29907"/>
    <cellStyle name="差_B2 NRE for Band_20100407 20點_m_N41 Investment_20110905(in_v8) 2 2" xfId="29908"/>
    <cellStyle name="差_B2 NRE for Band_20100407 20點_m_N41 Investment_20110905(in_v8) 3" xfId="29909"/>
    <cellStyle name="差_B2 NRE for Band_20100407 20點_m_N41 Investment_20110905(in_v8) 3 2" xfId="29910"/>
    <cellStyle name="差_B2 NRE for Band_20100407 20點_m_N41 Investment_20110905(in_v8) 4" xfId="29911"/>
    <cellStyle name="差_B2 NRE for Band_20100407 20點_m_N41 Investment_20110905(in_v8) 4 2" xfId="29912"/>
    <cellStyle name="差_B2 NRE for Band_20100407 20點_m_N41 Investment_20110905(in_v8) 5" xfId="29913"/>
    <cellStyle name="差_B2 NRE for Band_20100407 20點_m_N41 Investment_20110905(in_v8) 6" xfId="29914"/>
    <cellStyle name="差_B2 NRE for Band_20100407 20點_m_N41 Investment_20110905(in_v8) 7" xfId="29915"/>
    <cellStyle name="差_B2 NRE Summary Quote_GPPC_0317 (2)" xfId="29916"/>
    <cellStyle name="差_B2 NRE Summary Quote_GPPC_0317 (2) 10" xfId="29917"/>
    <cellStyle name="差_B2 NRE Summary Quote_GPPC_0317 (2) 10 2" xfId="29918"/>
    <cellStyle name="差_B2 NRE Summary Quote_GPPC_0317 (2) 11" xfId="29919"/>
    <cellStyle name="差_B2 NRE Summary Quote_GPPC_0317 (2) 2" xfId="29920"/>
    <cellStyle name="差_B2 NRE Summary Quote_GPPC_0317 (2) 2 10" xfId="29921"/>
    <cellStyle name="差_B2 NRE Summary Quote_GPPC_0317 (2) 2 2" xfId="29922"/>
    <cellStyle name="差_B2 NRE Summary Quote_GPPC_0317 (2) 2 2 2" xfId="29923"/>
    <cellStyle name="差_B2 NRE Summary Quote_GPPC_0317 (2) 2 3" xfId="29924"/>
    <cellStyle name="差_B2 NRE Summary Quote_GPPC_0317 (2) 2 4" xfId="29925"/>
    <cellStyle name="差_B2 NRE Summary Quote_GPPC_0317 (2) 2 5" xfId="29926"/>
    <cellStyle name="差_B2 NRE Summary Quote_GPPC_0317 (2) 2 6" xfId="29927"/>
    <cellStyle name="差_B2 NRE Summary Quote_GPPC_0317 (2) 2 7" xfId="29928"/>
    <cellStyle name="差_B2 NRE Summary Quote_GPPC_0317 (2) 2 8" xfId="29929"/>
    <cellStyle name="差_B2 NRE Summary Quote_GPPC_0317 (2) 2 9" xfId="29930"/>
    <cellStyle name="差_B2 NRE Summary Quote_GPPC_0317 (2) 2 9 2" xfId="29931"/>
    <cellStyle name="差_B2 NRE Summary Quote_GPPC_0317 (2) 2_N94 Band Investment(50k)_20110420" xfId="29932"/>
    <cellStyle name="差_B2 NRE Summary Quote_GPPC_0317 (2) 2_N94 Band Investment(50k)_20110420 2" xfId="29933"/>
    <cellStyle name="差_B2 NRE Summary Quote_GPPC_0317 (2) 2_N94 Band Investment(50k)_20110420 3" xfId="29934"/>
    <cellStyle name="差_B2 NRE Summary Quote_GPPC_0317 (2) 2_N94 Band Investment(50k)_20110420 4" xfId="29935"/>
    <cellStyle name="差_B2 NRE Summary Quote_GPPC_0317 (2) 2_N94 Band Investment(50k)_20110420 5" xfId="29936"/>
    <cellStyle name="差_B2 NRE Summary Quote_GPPC_0317 (2) 2_N94 Band Investment(50k)_20110420 6" xfId="29937"/>
    <cellStyle name="差_B2 NRE Summary Quote_GPPC_0317 (2) 2_N94 Band Investment(50k)_20110420 7" xfId="29938"/>
    <cellStyle name="差_B2 NRE Summary Quote_GPPC_0317 (2) 2_N94 Band Investment(50k)_20110420 8" xfId="29939"/>
    <cellStyle name="差_B2 NRE Summary Quote_GPPC_0317 (2) 2_N94 Band Investment(50k)_20110420 9" xfId="29940"/>
    <cellStyle name="差_B2 NRE Summary Quote_GPPC_0317 (2) 3" xfId="29941"/>
    <cellStyle name="差_B2 NRE Summary Quote_GPPC_0317 (2) 3 2" xfId="29942"/>
    <cellStyle name="差_B2 NRE Summary Quote_GPPC_0317 (2) 4" xfId="29943"/>
    <cellStyle name="差_B2 NRE Summary Quote_GPPC_0317 (2) 5" xfId="29944"/>
    <cellStyle name="差_B2 NRE Summary Quote_GPPC_0317 (2) 6" xfId="29945"/>
    <cellStyle name="差_B2 NRE Summary Quote_GPPC_0317 (2) 7" xfId="29946"/>
    <cellStyle name="差_B2 NRE Summary Quote_GPPC_0317 (2) 8" xfId="29947"/>
    <cellStyle name="差_B2 NRE Summary Quote_GPPC_0317 (2) 9" xfId="29948"/>
    <cellStyle name="差_B2 NRE Summary Quote_GPPC_0317 (2)_APPLE N94 DVT Sample Quotation_20110711(v0.1)" xfId="29949"/>
    <cellStyle name="差_B2 NRE Summary Quote_GPPC_0317 (2)_APPLE N94 DVT Sample Quotation_20110711(v0.1) 2" xfId="29950"/>
    <cellStyle name="差_B2 NRE Summary Quote_GPPC_0317 (2)_APPLE N94 DVT Sample Quotation_20110711(v0.1) 3" xfId="29951"/>
    <cellStyle name="差_B2 NRE Summary Quote_GPPC_0317 (2)_APPLE N94 EVT1 NRE Quotation_20110225(v1.4)" xfId="29952"/>
    <cellStyle name="差_B2 NRE Summary Quote_GPPC_0317 (2)_APPLE N94 EVT1 NRE Quotation_20110225(v1.4) 2" xfId="29953"/>
    <cellStyle name="差_B2 NRE Summary Quote_GPPC_0317 (2)_APPLE N94 EVT1 NRE Quotation_20110225(v1.4) 3" xfId="29954"/>
    <cellStyle name="差_B2 NRE Summary Quote_GPPC_0317 (2)_APPLE N94 EVT2 NRE Quotation_20110602(v1.3)" xfId="29955"/>
    <cellStyle name="差_B2 NRE Summary Quote_GPPC_0317 (2)_APPLE N94 EVT2 NRE Quotation_20110602(v1.3) 2" xfId="29956"/>
    <cellStyle name="差_B2 NRE Summary Quote_GPPC_0317 (2)_APPLE N94 EVT2 NRE Quotation_20110602(v1.3) 3" xfId="29957"/>
    <cellStyle name="差_B2 NRE Summary Quote_GPPC_0317 (2)_APPLE N94 EVT2 NRE Quotation_20110810(v1 7)" xfId="29958"/>
    <cellStyle name="差_B2 NRE Summary Quote_GPPC_0317 (2)_APPLE N94 EVT2 NRE Quotation_20110810(v1 7) 2" xfId="29959"/>
    <cellStyle name="差_B2 NRE Summary Quote_GPPC_0317 (2)_APPLE N94 EVT2 NRE Quotation_20110810(v1 7) 3" xfId="29960"/>
    <cellStyle name="差_B2 NRE Summary Quote_GPPC_0317 (2)_MP NRE_N94 HB &amp; wifi_20110623_JGP(v0.6)" xfId="29961"/>
    <cellStyle name="差_B2 NRE Summary Quote_GPPC_0317 (2)_MP NRE_N94 HB &amp; wifi_20110623_JGP(v0.6) 2" xfId="29962"/>
    <cellStyle name="差_B2 NRE Summary Quote_GPPC_0317 (2)_MP NRE_N94 HB &amp; wifi_20110623_JGP(v0.6) 2 2" xfId="29963"/>
    <cellStyle name="差_B2 NRE Summary Quote_GPPC_0317 (2)_MP NRE_N94 HB &amp; wifi_20110623_JGP(v0.6) 3" xfId="29964"/>
    <cellStyle name="差_B2 NRE Summary Quote_GPPC_0317 (2)_MP NRE_N94 HB &amp; wifi_20110623_JGP(v0.6) 3 2" xfId="29965"/>
    <cellStyle name="差_B2 NRE Summary Quote_GPPC_0317 (2)_MP NRE_N94 HB &amp; wifi_20110623_JGP(v0.6) 4" xfId="29966"/>
    <cellStyle name="差_B2 NRE Summary Quote_GPPC_0317 (2)_MP NRE_N94 HB &amp; wifi_20110623_JGP(v0.6) 4 2" xfId="29967"/>
    <cellStyle name="差_B2 NRE Summary Quote_GPPC_0317 (2)_MP NRE_N94 HB &amp; wifi_20110623_JGP(v0.6) 5" xfId="29968"/>
    <cellStyle name="差_B2 NRE Summary Quote_GPPC_0317 (2)_MP NRE_N94 HB &amp; wifi_20110623_JGP(v0.6) 6" xfId="29969"/>
    <cellStyle name="差_B2 NRE Summary Quote_GPPC_0317 (2)_MP NRE_N94 HB &amp; wifi_20110623_JGP(v0.6) 7" xfId="29970"/>
    <cellStyle name="差_B2 NRE Summary Quote_GPPC_0317 (2)_N41 Investment_20110816(v0.1)_in" xfId="29971"/>
    <cellStyle name="差_B2 NRE Summary Quote_GPPC_0317 (2)_N41 Investment_20110816(v0.1)_in 2" xfId="29972"/>
    <cellStyle name="差_B2 NRE Summary Quote_GPPC_0317 (2)_N41 Investment_20110816(v0.1)_in 2 2" xfId="29973"/>
    <cellStyle name="差_B2 NRE Summary Quote_GPPC_0317 (2)_N41 Investment_20110816(v0.1)_in 3" xfId="29974"/>
    <cellStyle name="差_B2 NRE Summary Quote_GPPC_0317 (2)_N41 Investment_20110816(v0.1)_in 3 2" xfId="29975"/>
    <cellStyle name="差_B2 NRE Summary Quote_GPPC_0317 (2)_N41 Investment_20110816(v0.1)_in 4" xfId="29976"/>
    <cellStyle name="差_B2 NRE Summary Quote_GPPC_0317 (2)_N41 Investment_20110816(v0.1)_in 4 2" xfId="29977"/>
    <cellStyle name="差_B2 NRE Summary Quote_GPPC_0317 (2)_N41 Investment_20110816(v0.1)_in 5" xfId="29978"/>
    <cellStyle name="差_B2 NRE Summary Quote_GPPC_0317 (2)_N41 Investment_20110816(v0.1)_in 6" xfId="29979"/>
    <cellStyle name="差_B2 NRE Summary Quote_GPPC_0317 (2)_N41 Investment_20110816(v0.1)_in 7" xfId="29980"/>
    <cellStyle name="差_B2 NRE Summary Quote_GPPC_0317 (2)_N41 Investment_20110831(in_v4)" xfId="29981"/>
    <cellStyle name="差_B2 NRE Summary Quote_GPPC_0317 (2)_N41 Investment_20110831(in_v4) 2" xfId="29982"/>
    <cellStyle name="差_B2 NRE Summary Quote_GPPC_0317 (2)_N41 Investment_20110831(in_v4) 2 2" xfId="29983"/>
    <cellStyle name="差_B2 NRE Summary Quote_GPPC_0317 (2)_N41 Investment_20110831(in_v4) 3" xfId="29984"/>
    <cellStyle name="差_B2 NRE Summary Quote_GPPC_0317 (2)_N41 Investment_20110831(in_v4) 3 2" xfId="29985"/>
    <cellStyle name="差_B2 NRE Summary Quote_GPPC_0317 (2)_N41 Investment_20110831(in_v4) 4" xfId="29986"/>
    <cellStyle name="差_B2 NRE Summary Quote_GPPC_0317 (2)_N41 Investment_20110831(in_v4) 4 2" xfId="29987"/>
    <cellStyle name="差_B2 NRE Summary Quote_GPPC_0317 (2)_N41 Investment_20110831(in_v4) 5" xfId="29988"/>
    <cellStyle name="差_B2 NRE Summary Quote_GPPC_0317 (2)_N41 Investment_20110831(in_v4) 6" xfId="29989"/>
    <cellStyle name="差_B2 NRE Summary Quote_GPPC_0317 (2)_N41 Investment_20110831(in_v4) 7" xfId="29990"/>
    <cellStyle name="差_B2 NRE Summary Quote_GPPC_0317 (2)_N41 Investment_20110831(in_v6)" xfId="29991"/>
    <cellStyle name="差_B2 NRE Summary Quote_GPPC_0317 (2)_N41 Investment_20110831(in_v6) 2" xfId="29992"/>
    <cellStyle name="差_B2 NRE Summary Quote_GPPC_0317 (2)_N41 Investment_20110831(in_v6) 2 2" xfId="29993"/>
    <cellStyle name="差_B2 NRE Summary Quote_GPPC_0317 (2)_N41 Investment_20110831(in_v6) 3" xfId="29994"/>
    <cellStyle name="差_B2 NRE Summary Quote_GPPC_0317 (2)_N41 Investment_20110831(in_v6) 3 2" xfId="29995"/>
    <cellStyle name="差_B2 NRE Summary Quote_GPPC_0317 (2)_N41 Investment_20110831(in_v6) 4" xfId="29996"/>
    <cellStyle name="差_B2 NRE Summary Quote_GPPC_0317 (2)_N41 Investment_20110831(in_v6) 4 2" xfId="29997"/>
    <cellStyle name="差_B2 NRE Summary Quote_GPPC_0317 (2)_N41 Investment_20110831(in_v6) 5" xfId="29998"/>
    <cellStyle name="差_B2 NRE Summary Quote_GPPC_0317 (2)_N41 Investment_20110831(in_v6) 6" xfId="29999"/>
    <cellStyle name="差_B2 NRE Summary Quote_GPPC_0317 (2)_N41 Investment_20110831(in_v6) 7" xfId="30000"/>
    <cellStyle name="差_B2 NRE Summary Quote_GPPC_0317 (2)_N41 Investment_20110902(in_v9)" xfId="30001"/>
    <cellStyle name="差_B2 NRE Summary Quote_GPPC_0317 (2)_N41 Investment_20110902(in_v9) 2" xfId="30002"/>
    <cellStyle name="差_B2 NRE Summary Quote_GPPC_0317 (2)_N41 Investment_20110902(in_v9) 2 2" xfId="30003"/>
    <cellStyle name="差_B2 NRE Summary Quote_GPPC_0317 (2)_N41 Investment_20110902(in_v9) 3" xfId="30004"/>
    <cellStyle name="差_B2 NRE Summary Quote_GPPC_0317 (2)_N41 Investment_20110902(in_v9) 3 2" xfId="30005"/>
    <cellStyle name="差_B2 NRE Summary Quote_GPPC_0317 (2)_N41 Investment_20110902(in_v9) 4" xfId="30006"/>
    <cellStyle name="差_B2 NRE Summary Quote_GPPC_0317 (2)_N41 Investment_20110902(in_v9) 4 2" xfId="30007"/>
    <cellStyle name="差_B2 NRE Summary Quote_GPPC_0317 (2)_N41 Investment_20110902(in_v9) 5" xfId="30008"/>
    <cellStyle name="差_B2 NRE Summary Quote_GPPC_0317 (2)_N41 Investment_20110902(in_v9) 6" xfId="30009"/>
    <cellStyle name="差_B2 NRE Summary Quote_GPPC_0317 (2)_N41 Investment_20110902(in_v9) 7" xfId="30010"/>
    <cellStyle name="差_B2 NRE Summary Quote_GPPC_0317 (2)_N41 Investment_20110905(in_v8)" xfId="30011"/>
    <cellStyle name="差_B2 NRE Summary Quote_GPPC_0317 (2)_N41 Investment_20110905(in_v8) 2" xfId="30012"/>
    <cellStyle name="差_B2 NRE Summary Quote_GPPC_0317 (2)_N41 Investment_20110905(in_v8) 2 2" xfId="30013"/>
    <cellStyle name="差_B2 NRE Summary Quote_GPPC_0317 (2)_N41 Investment_20110905(in_v8) 3" xfId="30014"/>
    <cellStyle name="差_B2 NRE Summary Quote_GPPC_0317 (2)_N41 Investment_20110905(in_v8) 3 2" xfId="30015"/>
    <cellStyle name="差_B2 NRE Summary Quote_GPPC_0317 (2)_N41 Investment_20110905(in_v8) 4" xfId="30016"/>
    <cellStyle name="差_B2 NRE Summary Quote_GPPC_0317 (2)_N41 Investment_20110905(in_v8) 4 2" xfId="30017"/>
    <cellStyle name="差_B2 NRE Summary Quote_GPPC_0317 (2)_N41 Investment_20110905(in_v8) 5" xfId="30018"/>
    <cellStyle name="差_B2 NRE Summary Quote_GPPC_0317 (2)_N41 Investment_20110905(in_v8) 6" xfId="30019"/>
    <cellStyle name="差_B2 NRE Summary Quote_GPPC_0317 (2)_N41 Investment_20110905(in_v8) 7" xfId="30020"/>
    <cellStyle name="差_B2 NRE Summary Quote_GPPC_0317 (2)_N90 PO Issued Jabil SIN for Apple Owned Equipment_0727(internal_1215)" xfId="30021"/>
    <cellStyle name="差_B2 NRE Summary Quote_GPPC_0317 (2)_N90 PO Issued Jabil SIN for Apple Owned Equipment_0727(internal_1215) 10" xfId="30022"/>
    <cellStyle name="差_B2 NRE Summary Quote_GPPC_0317 (2)_N90 PO Issued Jabil SIN for Apple Owned Equipment_0727(internal_1215) 2" xfId="30023"/>
    <cellStyle name="差_B2 NRE Summary Quote_GPPC_0317 (2)_N90 PO Issued Jabil SIN for Apple Owned Equipment_0727(internal_1215) 2 2" xfId="30024"/>
    <cellStyle name="差_B2 NRE Summary Quote_GPPC_0317 (2)_N90 PO Issued Jabil SIN for Apple Owned Equipment_0727(internal_1215) 3" xfId="30025"/>
    <cellStyle name="差_B2 NRE Summary Quote_GPPC_0317 (2)_N90 PO Issued Jabil SIN for Apple Owned Equipment_0727(internal_1215) 4" xfId="30026"/>
    <cellStyle name="差_B2 NRE Summary Quote_GPPC_0317 (2)_N90 PO Issued Jabil SIN for Apple Owned Equipment_0727(internal_1215) 5" xfId="30027"/>
    <cellStyle name="差_B2 NRE Summary Quote_GPPC_0317 (2)_N90 PO Issued Jabil SIN for Apple Owned Equipment_0727(internal_1215) 6" xfId="30028"/>
    <cellStyle name="差_B2 NRE Summary Quote_GPPC_0317 (2)_N90 PO Issued Jabil SIN for Apple Owned Equipment_0727(internal_1215) 7" xfId="30029"/>
    <cellStyle name="差_B2 NRE Summary Quote_GPPC_0317 (2)_N90 PO Issued Jabil SIN for Apple Owned Equipment_0727(internal_1215) 8" xfId="30030"/>
    <cellStyle name="差_B2 NRE Summary Quote_GPPC_0317 (2)_N90 PO Issued Jabil SIN for Apple Owned Equipment_0727(internal_1215) 9" xfId="30031"/>
    <cellStyle name="差_B2 NRE Summary Quote_GPPC_0317 (2)_N90 PO Issued Jabil SIN for Apple Owned Equipment_0727(internal_1215) 9 2" xfId="30032"/>
    <cellStyle name="差_B2 NRE Summary Quote_GPPC_0317 (2)_N90 PO Issued Jabil SIN for Apple Owned Equipment_0727(internal_1215)_N94 Band Investment(50k)_20110420" xfId="30033"/>
    <cellStyle name="差_B2 NRE Summary Quote_GPPC_0317 (2)_N90 PO Issued Jabil SIN for Apple Owned Equipment_0727(internal_1215)_N94 Band Investment(50k)_20110420 2" xfId="30034"/>
    <cellStyle name="差_B2 NRE Summary Quote_GPPC_0317 (2)_N90 PO Issued Jabil SIN for Apple Owned Equipment_0727(internal_1215)_N94 Band Investment(50k)_20110420 3" xfId="30035"/>
    <cellStyle name="差_B2 NRE Summary Quote_GPPC_0317 (2)_N90 PO Issued Jabil SIN for Apple Owned Equipment_0727(internal_1215)_N94 Band Investment(50k)_20110420 4" xfId="30036"/>
    <cellStyle name="差_B2 NRE Summary Quote_GPPC_0317 (2)_N90 PO Issued Jabil SIN for Apple Owned Equipment_0727(internal_1215)_N94 Band Investment(50k)_20110420 5" xfId="30037"/>
    <cellStyle name="差_B2 NRE Summary Quote_GPPC_0317 (2)_N90 PO Issued Jabil SIN for Apple Owned Equipment_0727(internal_1215)_N94 Band Investment(50k)_20110420 6" xfId="30038"/>
    <cellStyle name="差_B2 NRE Summary Quote_GPPC_0317 (2)_N90 PO Issued Jabil SIN for Apple Owned Equipment_0727(internal_1215)_N94 Band Investment(50k)_20110420 7" xfId="30039"/>
    <cellStyle name="差_B2 NRE Summary Quote_GPPC_0317 (2)_N90 PO Issued Jabil SIN for Apple Owned Equipment_0727(internal_1215)_N94 Band Investment(50k)_20110420 8" xfId="30040"/>
    <cellStyle name="差_B2 NRE Summary Quote_GPPC_0317 (2)_N90 PO Issued Jabil SIN for Apple Owned Equipment_0727(internal_1215)_N94 Band Investment(50k)_20110420 9" xfId="30041"/>
    <cellStyle name="差_B2 NRE Summary Quote_GPPC_0317 (2)_N94 Band Investment(25k)_JGP_20110714(v2.0)" xfId="30042"/>
    <cellStyle name="差_B2 NRE Summary Quote_GPPC_0317 (2)_N94 Band Investment(25k)_JGP_20110714(v2.0) 2" xfId="30043"/>
    <cellStyle name="差_B2 NRE Summary Quote_GPPC_0317 (2)_N94 Band Investment(25k)_JGP_20110714(v2.0) 2 2" xfId="30044"/>
    <cellStyle name="差_B2 NRE Summary Quote_GPPC_0317 (2)_N94 Band Investment(25k)_JGP_20110714(v2.0) 3" xfId="30045"/>
    <cellStyle name="差_B2 NRE Summary Quote_GPPC_0317 (2)_N94 Band Investment(25k)_JGP_20110714(v2.0) 3 2" xfId="30046"/>
    <cellStyle name="差_B2 NRE Summary Quote_GPPC_0317 (2)_N94 Band Investment(25k)_JGP_20110714(v2.0) 4" xfId="30047"/>
    <cellStyle name="差_B2 NRE Summary Quote_GPPC_0317 (2)_N94 Band Investment(25k)_JGP_20110714(v2.0) 4 2" xfId="30048"/>
    <cellStyle name="差_B2 NRE Summary Quote_GPPC_0317 (2)_N94 Band Investment(25k)_JGP_20110714(v2.0) 5" xfId="30049"/>
    <cellStyle name="差_B2 NRE Summary Quote_GPPC_0317 (2)_N94 Band Investment(25k)_JGP_20110714(v2.0) 6" xfId="30050"/>
    <cellStyle name="差_B2 NRE Summary Quote_GPPC_0317 (2)_N94 Band Investment(25k)_JGP_20110714(v2.0) 7" xfId="30051"/>
    <cellStyle name="差_B2 NRE Summary Quote_GPPC_0317 (2)_N94 Band Investment(25k)_JGP_20110719(v3.0)_in" xfId="30052"/>
    <cellStyle name="差_B2 NRE Summary Quote_GPPC_0317 (2)_N94 Band Investment(25k)_JGP_20110719(v3.0)_in 2" xfId="30053"/>
    <cellStyle name="差_B2 NRE Summary Quote_GPPC_0317 (2)_N94 Band Investment(25k)_JGP_20110719(v3.0)_in 2 2" xfId="30054"/>
    <cellStyle name="差_B2 NRE Summary Quote_GPPC_0317 (2)_N94 Band Investment(25k)_JGP_20110719(v3.0)_in 3" xfId="30055"/>
    <cellStyle name="差_B2 NRE Summary Quote_GPPC_0317 (2)_N94 Band Investment(25k)_JGP_20110719(v3.0)_in 3 2" xfId="30056"/>
    <cellStyle name="差_B2 NRE Summary Quote_GPPC_0317 (2)_N94 Band Investment(25k)_JGP_20110719(v3.0)_in 4" xfId="30057"/>
    <cellStyle name="差_B2 NRE Summary Quote_GPPC_0317 (2)_N94 Band Investment(25k)_JGP_20110719(v3.0)_in 4 2" xfId="30058"/>
    <cellStyle name="差_B2 NRE Summary Quote_GPPC_0317 (2)_N94 Band Investment(25k)_JGP_20110719(v3.0)_in 5" xfId="30059"/>
    <cellStyle name="差_B2 NRE Summary Quote_GPPC_0317 (2)_N94 Band Investment(25k)_JGP_20110719(v3.0)_in 6" xfId="30060"/>
    <cellStyle name="差_B2 NRE Summary Quote_GPPC_0317 (2)_N94 Band Investment(25k)_JGP_20110719(v3.0)_in 7" xfId="30061"/>
    <cellStyle name="差_B2 NRE Summary Quote_GPPC_0317 (2)_N94 Band Investment(25k)_JGP_20110810(v2.6)_in" xfId="30062"/>
    <cellStyle name="差_B2 NRE Summary Quote_GPPC_0317 (2)_N94 Band Investment(25k)_JGP_20110810(v2.6)_in 2" xfId="30063"/>
    <cellStyle name="差_B2 NRE Summary Quote_GPPC_0317 (2)_N94 Band Investment(25k)_JGP_20110810(v2.6)_in 2 2" xfId="30064"/>
    <cellStyle name="差_B2 NRE Summary Quote_GPPC_0317 (2)_N94 Band Investment(25k)_JGP_20110810(v2.6)_in 3" xfId="30065"/>
    <cellStyle name="差_B2 NRE Summary Quote_GPPC_0317 (2)_N94 Band Investment(25k)_JGP_20110810(v2.6)_in 3 2" xfId="30066"/>
    <cellStyle name="差_B2 NRE Summary Quote_GPPC_0317 (2)_N94 Band Investment(25k)_JGP_20110810(v2.6)_in 4" xfId="30067"/>
    <cellStyle name="差_B2 NRE Summary Quote_GPPC_0317 (2)_N94 Band Investment(25k)_JGP_20110810(v2.6)_in 4 2" xfId="30068"/>
    <cellStyle name="差_B2 NRE Summary Quote_GPPC_0317 (2)_N94 Band Investment(25k)_JGP_20110810(v2.6)_in 5" xfId="30069"/>
    <cellStyle name="差_B2 NRE Summary Quote_GPPC_0317 (2)_N94 Band Investment(25k)_JGP_20110810(v2.6)_in 6" xfId="30070"/>
    <cellStyle name="差_B2 NRE Summary Quote_GPPC_0317 (2)_N94 Band Investment(25k)_JGP_20110810(v2.6)_in 7" xfId="30071"/>
    <cellStyle name="差_B2 NRE Summary Quote_GPPC_0317 (2)_N94 Band Investment(25k15k)_20110521(v1 0)" xfId="30072"/>
    <cellStyle name="差_B2 NRE Summary Quote_GPPC_0317 (2)_N94 Band Investment(25k15k)_20110521(v1 0) 2" xfId="30073"/>
    <cellStyle name="差_B2 NRE Summary Quote_GPPC_0317 (2)_N94 Band Investment(25k15k)_20110521(v1 0) 2 2" xfId="30074"/>
    <cellStyle name="差_B2 NRE Summary Quote_GPPC_0317 (2)_N94 Band Investment(25k15k)_20110521(v1 0) 3" xfId="30075"/>
    <cellStyle name="差_B2 NRE Summary Quote_GPPC_0317 (2)_N94 Band Investment(25k15k)_20110521(v1 0) 3 2" xfId="30076"/>
    <cellStyle name="差_B2 NRE Summary Quote_GPPC_0317 (2)_N94 Band Investment(25k15k)_20110521(v1 0) 4" xfId="30077"/>
    <cellStyle name="差_B2 NRE Summary Quote_GPPC_0317 (2)_N94 Band Investment(25k15k)_20110521(v1 0) 4 2" xfId="30078"/>
    <cellStyle name="差_B2 NRE Summary Quote_GPPC_0317 (2)_N94 Band Investment(25k15k)_20110521(v1 0) 5" xfId="30079"/>
    <cellStyle name="差_B2 NRE Summary Quote_GPPC_0317 (2)_N94 Band Investment(25k15k)_20110521(v1 0) 6" xfId="30080"/>
    <cellStyle name="差_B2 NRE Summary Quote_GPPC_0317 (2)_N94 Band Investment(25k15k)_20110521(v1 0) 7" xfId="30081"/>
    <cellStyle name="差_B2 NRE Summary Quote_GPPC_0317 (2)_N94 Band Investment(50k)_20110420" xfId="30082"/>
    <cellStyle name="差_B2 NRE Summary Quote_GPPC_0317 (2)_N94 Band Investment(50k)_20110420 2" xfId="30083"/>
    <cellStyle name="差_B2 NRE Summary Quote_GPPC_0317 (2)_N94 Band Investment(50k)_20110420 3" xfId="30084"/>
    <cellStyle name="差_B2 NRE Summary Quote_GPPC_0317 (2)_N94 Band Investment(50k)_20110420 4" xfId="30085"/>
    <cellStyle name="差_B2 NRE Summary Quote_GPPC_0317 (2)_N94 Band Investment(50k)_20110420 5" xfId="30086"/>
    <cellStyle name="差_B2 NRE Summary Quote_GPPC_0317 (2)_N94 Band Investment(50k)_20110420 6" xfId="30087"/>
    <cellStyle name="差_B2 NRE Summary Quote_GPPC_0317 (2)_N94 Band Investment(50k)_20110420 7" xfId="30088"/>
    <cellStyle name="差_B2 NRE Summary Quote_GPPC_0317 (2)_N94 Band Investment(50k)_20110420 8" xfId="30089"/>
    <cellStyle name="差_B2 NRE Summary Quote_GPPC_0317 (2)_N94 Band Investment(50k)_20110420 9" xfId="30090"/>
    <cellStyle name="差_B2 NRE Summary Quote_GPPC_0317 (2)_N94 Band Investment_20110131_v0.1" xfId="30091"/>
    <cellStyle name="差_B2 NRE Summary Quote_GPPC_0317 (2)_N94 Band Investment_20110131_v0.1 10" xfId="30092"/>
    <cellStyle name="差_B2 NRE Summary Quote_GPPC_0317 (2)_N94 Band Investment_20110131_v0.1 2" xfId="30093"/>
    <cellStyle name="差_B2 NRE Summary Quote_GPPC_0317 (2)_N94 Band Investment_20110131_v0.1 2 2" xfId="30094"/>
    <cellStyle name="差_B2 NRE Summary Quote_GPPC_0317 (2)_N94 Band Investment_20110131_v0.1 3" xfId="30095"/>
    <cellStyle name="差_B2 NRE Summary Quote_GPPC_0317 (2)_N94 Band Investment_20110131_v0.1 4" xfId="30096"/>
    <cellStyle name="差_B2 NRE Summary Quote_GPPC_0317 (2)_N94 Band Investment_20110131_v0.1 5" xfId="30097"/>
    <cellStyle name="差_B2 NRE Summary Quote_GPPC_0317 (2)_N94 Band Investment_20110131_v0.1 6" xfId="30098"/>
    <cellStyle name="差_B2 NRE Summary Quote_GPPC_0317 (2)_N94 Band Investment_20110131_v0.1 7" xfId="30099"/>
    <cellStyle name="差_B2 NRE Summary Quote_GPPC_0317 (2)_N94 Band Investment_20110131_v0.1 8" xfId="30100"/>
    <cellStyle name="差_B2 NRE Summary Quote_GPPC_0317 (2)_N94 Band Investment_20110131_v0.1 9" xfId="30101"/>
    <cellStyle name="差_B2 NRE Summary Quote_GPPC_0317 (2)_N94 Band Investment_20110131_v0.1 9 2" xfId="30102"/>
    <cellStyle name="差_B2 NRE Summary Quote_GPPC_0317 (2)_N94 Band Investment_20110131_v0.1_N94 Band Investment(50k)_20110420" xfId="30103"/>
    <cellStyle name="差_B2 NRE Summary Quote_GPPC_0317 (2)_N94 Band Investment_20110131_v0.1_N94 Band Investment(50k)_20110420 2" xfId="30104"/>
    <cellStyle name="差_B2 NRE Summary Quote_GPPC_0317 (2)_N94 Band Investment_20110131_v0.1_N94 Band Investment(50k)_20110420 3" xfId="30105"/>
    <cellStyle name="差_B2 NRE Summary Quote_GPPC_0317 (2)_N94 Band Investment_20110131_v0.1_N94 Band Investment(50k)_20110420 4" xfId="30106"/>
    <cellStyle name="差_B2 NRE Summary Quote_GPPC_0317 (2)_N94 Band Investment_20110131_v0.1_N94 Band Investment(50k)_20110420 5" xfId="30107"/>
    <cellStyle name="差_B2 NRE Summary Quote_GPPC_0317 (2)_N94 Band Investment_20110131_v0.1_N94 Band Investment(50k)_20110420 6" xfId="30108"/>
    <cellStyle name="差_B2 NRE Summary Quote_GPPC_0317 (2)_N94 Band Investment_20110131_v0.1_N94 Band Investment(50k)_20110420 7" xfId="30109"/>
    <cellStyle name="差_B2 NRE Summary Quote_GPPC_0317 (2)_N94 Band Investment_20110131_v0.1_N94 Band Investment(50k)_20110420 8" xfId="30110"/>
    <cellStyle name="差_B2 NRE Summary Quote_GPPC_0317 (2)_N94 Band Investment_20110131_v0.1_N94 Band Investment(50k)_20110420 9" xfId="30111"/>
    <cellStyle name="差_B2 NRE Summary Quote_GPPC_0317 (2)_N94 Band Investment_20110509(v0.1)" xfId="30112"/>
    <cellStyle name="差_B2 NRE Summary Quote_GPPC_0317 (2)_N94 Band Investment_20110509(v0.1) 2" xfId="30113"/>
    <cellStyle name="差_B2 NRE Summary Quote_GPPC_0317 (2)_N94 Band Investment_20110509(v0.1) 2 2" xfId="30114"/>
    <cellStyle name="差_B2 NRE Summary Quote_GPPC_0317 (2)_N94 Band Investment_20110509(v0.1) 3" xfId="30115"/>
    <cellStyle name="差_B2 NRE Summary Quote_GPPC_0317 (2)_N94 Band Investment_20110509(v0.1) 3 2" xfId="30116"/>
    <cellStyle name="差_B2 NRE Summary Quote_GPPC_0317 (2)_N94 Band Investment_20110509(v0.1) 4" xfId="30117"/>
    <cellStyle name="差_B2 NRE Summary Quote_GPPC_0317 (2)_N94 Band Investment_20110509(v0.1) 4 2" xfId="30118"/>
    <cellStyle name="差_B2 NRE Summary Quote_GPPC_0317 (2)_N94 Band Investment_20110509(v0.1) 5" xfId="30119"/>
    <cellStyle name="差_B2 NRE Summary Quote_GPPC_0317 (2)_N94 Band Investment_20110509(v0.1) 6" xfId="30120"/>
    <cellStyle name="差_B2 NRE Summary Quote_GPPC_0317 (2)_N94 Band Investment_20110509(v0.1) 7" xfId="30121"/>
    <cellStyle name="差_B2 NRE Summary Quote_GPPC_0317 (2)_N94 Band Investment_20110513(v0.4)" xfId="30122"/>
    <cellStyle name="差_B2 NRE Summary Quote_GPPC_0317 (2)_N94 Band Investment_20110513(v0.4) 2" xfId="30123"/>
    <cellStyle name="差_B2 NRE Summary Quote_GPPC_0317 (2)_N94 Band Investment_20110513(v0.4) 2 2" xfId="30124"/>
    <cellStyle name="差_B2 NRE Summary Quote_GPPC_0317 (2)_N94 Band Investment_20110513(v0.4) 3" xfId="30125"/>
    <cellStyle name="差_B2 NRE Summary Quote_GPPC_0317 (2)_N94 Band Investment_20110513(v0.4) 3 2" xfId="30126"/>
    <cellStyle name="差_B2 NRE Summary Quote_GPPC_0317 (2)_N94 Band Investment_20110513(v0.4) 4" xfId="30127"/>
    <cellStyle name="差_B2 NRE Summary Quote_GPPC_0317 (2)_N94 Band Investment_20110513(v0.4) 4 2" xfId="30128"/>
    <cellStyle name="差_B2 NRE Summary Quote_GPPC_0317 (2)_N94 Band Investment_20110513(v0.4) 5" xfId="30129"/>
    <cellStyle name="差_B2 NRE Summary Quote_GPPC_0317 (2)_N94 Band Investment_20110513(v0.4) 6" xfId="30130"/>
    <cellStyle name="差_B2 NRE Summary Quote_GPPC_0317 (2)_N94 Band Investment_20110513(v0.4) 7" xfId="30131"/>
    <cellStyle name="差_B2 NRE Summary Quote_GPPC_0317 (2)_N94 Band Investment_20110520(v0.7)" xfId="30132"/>
    <cellStyle name="差_B2 NRE Summary Quote_GPPC_0317 (2)_N94 Band Investment_20110520(v0.7) 2" xfId="30133"/>
    <cellStyle name="差_B2 NRE Summary Quote_GPPC_0317 (2)_N94 Band Investment_20110520(v0.7) 2 2" xfId="30134"/>
    <cellStyle name="差_B2 NRE Summary Quote_GPPC_0317 (2)_N94 Band Investment_20110520(v0.7) 3" xfId="30135"/>
    <cellStyle name="差_B2 NRE Summary Quote_GPPC_0317 (2)_N94 Band Investment_20110520(v0.7) 3 2" xfId="30136"/>
    <cellStyle name="差_B2 NRE Summary Quote_GPPC_0317 (2)_N94 Band Investment_20110520(v0.7) 4" xfId="30137"/>
    <cellStyle name="差_B2 NRE Summary Quote_GPPC_0317 (2)_N94 Band Investment_20110520(v0.7) 4 2" xfId="30138"/>
    <cellStyle name="差_B2 NRE Summary Quote_GPPC_0317 (2)_N94 Band Investment_20110520(v0.7) 5" xfId="30139"/>
    <cellStyle name="差_B2 NRE Summary Quote_GPPC_0317 (2)_N94 Band Investment_20110520(v0.7) 6" xfId="30140"/>
    <cellStyle name="差_B2 NRE Summary Quote_GPPC_0317 (2)_N94 Band Investment_20110520(v0.7) 7" xfId="30141"/>
    <cellStyle name="差_B2 NRE Summary Quote_GPPC_0317 (2)_N94 Band Investment_20110520(v0.8)" xfId="30142"/>
    <cellStyle name="差_B2 NRE Summary Quote_GPPC_0317 (2)_N94 Band Investment_20110520(v0.8) 2" xfId="30143"/>
    <cellStyle name="差_B2 NRE Summary Quote_GPPC_0317 (2)_N94 Band Investment_20110520(v0.8) 2 2" xfId="30144"/>
    <cellStyle name="差_B2 NRE Summary Quote_GPPC_0317 (2)_N94 Band Investment_20110520(v0.8) 3" xfId="30145"/>
    <cellStyle name="差_B2 NRE Summary Quote_GPPC_0317 (2)_N94 Band Investment_20110520(v0.8) 3 2" xfId="30146"/>
    <cellStyle name="差_B2 NRE Summary Quote_GPPC_0317 (2)_N94 Band Investment_20110520(v0.8) 4" xfId="30147"/>
    <cellStyle name="差_B2 NRE Summary Quote_GPPC_0317 (2)_N94 Band Investment_20110520(v0.8) 4 2" xfId="30148"/>
    <cellStyle name="差_B2 NRE Summary Quote_GPPC_0317 (2)_N94 Band Investment_20110520(v0.8) 5" xfId="30149"/>
    <cellStyle name="差_B2 NRE Summary Quote_GPPC_0317 (2)_N94 Band Investment_20110520(v0.8) 6" xfId="30150"/>
    <cellStyle name="差_B2 NRE Summary Quote_GPPC_0317 (2)_N94 Band Investment_20110520(v0.8) 7" xfId="30151"/>
    <cellStyle name="差_B2 NRE Summary Quote_GPPC_0317 (2)_N94 Band Investment_20110521(v1.0)" xfId="30152"/>
    <cellStyle name="差_B2 NRE Summary Quote_GPPC_0317 (2)_N94 Band Investment_20110521(v1.0) 2" xfId="30153"/>
    <cellStyle name="差_B2 NRE Summary Quote_GPPC_0317 (2)_N94 Band Investment_20110521(v1.0) 2 2" xfId="30154"/>
    <cellStyle name="差_B2 NRE Summary Quote_GPPC_0317 (2)_N94 Band Investment_20110521(v1.0) 3" xfId="30155"/>
    <cellStyle name="差_B2 NRE Summary Quote_GPPC_0317 (2)_N94 Band Investment_20110521(v1.0) 3 2" xfId="30156"/>
    <cellStyle name="差_B2 NRE Summary Quote_GPPC_0317 (2)_N94 Band Investment_20110521(v1.0) 4" xfId="30157"/>
    <cellStyle name="差_B2 NRE Summary Quote_GPPC_0317 (2)_N94 Band Investment_20110521(v1.0) 4 2" xfId="30158"/>
    <cellStyle name="差_B2 NRE Summary Quote_GPPC_0317 (2)_N94 Band Investment_20110521(v1.0) 5" xfId="30159"/>
    <cellStyle name="差_B2 NRE Summary Quote_GPPC_0317 (2)_N94 Band Investment_20110521(v1.0) 6" xfId="30160"/>
    <cellStyle name="差_B2 NRE Summary Quote_GPPC_0317 (2)_N94 Band Investment_20110521(v1.0) 7" xfId="30161"/>
    <cellStyle name="差_B2 NRE Summary Quote_GPPC_0317 (2)_N94 Frame Investment (240k200k)_Apple_JGP_20110225" xfId="30162"/>
    <cellStyle name="差_B2 NRE Summary Quote_GPPC_0317 (2)_N94 Frame Investment (240k200k)_Apple_JGP_20110225 2" xfId="30163"/>
    <cellStyle name="差_B2 NRE Summary Quote_GPPC_0317 (2)_N94 Frame Investment (240k200k)_Apple_JGP_20110225 2 2" xfId="30164"/>
    <cellStyle name="差_B2 NRE Summary Quote_GPPC_0317 (2)_N94 Frame Investment (240k200k)_Apple_JGP_20110225 3" xfId="30165"/>
    <cellStyle name="差_B2 NRE Summary Quote_GPPC_0317 (2)_N94 Frame Investment (240k200k)_Apple_JGP_20110225 3 2" xfId="30166"/>
    <cellStyle name="差_B2 NRE Summary Quote_GPPC_0317 (2)_N94 Frame Investment (240k200k)_Apple_JGP_20110225 4" xfId="30167"/>
    <cellStyle name="差_B2 NRE Summary Quote_GPPC_0317 (2)_N94 Frame Investment (240k200k)_Apple_JGP_20110225 4 2" xfId="30168"/>
    <cellStyle name="差_B2 NRE Summary Quote_GPPC_0317 (2)_N94 Frame Investment (240k200k)_Apple_JGP_20110225 5" xfId="30169"/>
    <cellStyle name="差_B2 NRE Summary Quote_GPPC_0317 (2)_N94 Frame Investment (240k200k)_Apple_JGP_20110225 6" xfId="30170"/>
    <cellStyle name="差_B2 NRE Summary Quote_GPPC_0317 (2)_N94 Frame Investment (240k200k)_Apple_JGP_20110225 7" xfId="30171"/>
    <cellStyle name="差_B2 NRE Summary Quote_GPPC_0317 (2)_N94 Frame Investment_20110120 v0.1" xfId="30172"/>
    <cellStyle name="差_B2 NRE Summary Quote_GPPC_0317 (2)_N94 Frame Investment_20110120 v0.1 10" xfId="30173"/>
    <cellStyle name="差_B2 NRE Summary Quote_GPPC_0317 (2)_N94 Frame Investment_20110120 v0.1 2" xfId="30174"/>
    <cellStyle name="差_B2 NRE Summary Quote_GPPC_0317 (2)_N94 Frame Investment_20110120 v0.1 2 2" xfId="30175"/>
    <cellStyle name="差_B2 NRE Summary Quote_GPPC_0317 (2)_N94 Frame Investment_20110120 v0.1 3" xfId="30176"/>
    <cellStyle name="差_B2 NRE Summary Quote_GPPC_0317 (2)_N94 Frame Investment_20110120 v0.1 4" xfId="30177"/>
    <cellStyle name="差_B2 NRE Summary Quote_GPPC_0317 (2)_N94 Frame Investment_20110120 v0.1 5" xfId="30178"/>
    <cellStyle name="差_B2 NRE Summary Quote_GPPC_0317 (2)_N94 Frame Investment_20110120 v0.1 6" xfId="30179"/>
    <cellStyle name="差_B2 NRE Summary Quote_GPPC_0317 (2)_N94 Frame Investment_20110120 v0.1 7" xfId="30180"/>
    <cellStyle name="差_B2 NRE Summary Quote_GPPC_0317 (2)_N94 Frame Investment_20110120 v0.1 8" xfId="30181"/>
    <cellStyle name="差_B2 NRE Summary Quote_GPPC_0317 (2)_N94 Frame Investment_20110120 v0.1 9" xfId="30182"/>
    <cellStyle name="差_B2 NRE Summary Quote_GPPC_0317 (2)_N94 Frame Investment_20110120 v0.1 9 2" xfId="30183"/>
    <cellStyle name="差_B2 NRE Summary Quote_GPPC_0317 (2)_N94 Frame Investment_20110120 v0.1_N94 Band Investment(50k)_20110420" xfId="30184"/>
    <cellStyle name="差_B2 NRE Summary Quote_GPPC_0317 (2)_N94 Frame Investment_20110120 v0.1_N94 Band Investment(50k)_20110420 2" xfId="30185"/>
    <cellStyle name="差_B2 NRE Summary Quote_GPPC_0317 (2)_N94 Frame Investment_20110120 v0.1_N94 Band Investment(50k)_20110420 3" xfId="30186"/>
    <cellStyle name="差_B2 NRE Summary Quote_GPPC_0317 (2)_N94 Frame Investment_20110120 v0.1_N94 Band Investment(50k)_20110420 4" xfId="30187"/>
    <cellStyle name="差_B2 NRE Summary Quote_GPPC_0317 (2)_N94 Frame Investment_20110120 v0.1_N94 Band Investment(50k)_20110420 5" xfId="30188"/>
    <cellStyle name="差_B2 NRE Summary Quote_GPPC_0317 (2)_N94 Frame Investment_20110120 v0.1_N94 Band Investment(50k)_20110420 6" xfId="30189"/>
    <cellStyle name="差_B2 NRE Summary Quote_GPPC_0317 (2)_N94 Frame Investment_20110120 v0.1_N94 Band Investment(50k)_20110420 7" xfId="30190"/>
    <cellStyle name="差_B2 NRE Summary Quote_GPPC_0317 (2)_N94 Frame Investment_20110120 v0.1_N94 Band Investment(50k)_20110420 8" xfId="30191"/>
    <cellStyle name="差_B2 NRE Summary Quote_GPPC_0317 (2)_N94 Frame Investment_20110120 v0.1_N94 Band Investment(50k)_20110420 9" xfId="30192"/>
    <cellStyle name="差_B2 NRE Summary Quote_GPPC_0317 (2)_N94 Frame Investment_20110121 v0.1" xfId="30193"/>
    <cellStyle name="差_B2 NRE Summary Quote_GPPC_0317 (2)_N94 Frame Investment_20110121 v0.1 10" xfId="30194"/>
    <cellStyle name="差_B2 NRE Summary Quote_GPPC_0317 (2)_N94 Frame Investment_20110121 v0.1 2" xfId="30195"/>
    <cellStyle name="差_B2 NRE Summary Quote_GPPC_0317 (2)_N94 Frame Investment_20110121 v0.1 2 2" xfId="30196"/>
    <cellStyle name="差_B2 NRE Summary Quote_GPPC_0317 (2)_N94 Frame Investment_20110121 v0.1 3" xfId="30197"/>
    <cellStyle name="差_B2 NRE Summary Quote_GPPC_0317 (2)_N94 Frame Investment_20110121 v0.1 4" xfId="30198"/>
    <cellStyle name="差_B2 NRE Summary Quote_GPPC_0317 (2)_N94 Frame Investment_20110121 v0.1 5" xfId="30199"/>
    <cellStyle name="差_B2 NRE Summary Quote_GPPC_0317 (2)_N94 Frame Investment_20110121 v0.1 6" xfId="30200"/>
    <cellStyle name="差_B2 NRE Summary Quote_GPPC_0317 (2)_N94 Frame Investment_20110121 v0.1 7" xfId="30201"/>
    <cellStyle name="差_B2 NRE Summary Quote_GPPC_0317 (2)_N94 Frame Investment_20110121 v0.1 8" xfId="30202"/>
    <cellStyle name="差_B2 NRE Summary Quote_GPPC_0317 (2)_N94 Frame Investment_20110121 v0.1 9" xfId="30203"/>
    <cellStyle name="差_B2 NRE Summary Quote_GPPC_0317 (2)_N94 Frame Investment_20110121 v0.1 9 2" xfId="30204"/>
    <cellStyle name="差_B2 NRE Summary Quote_GPPC_0317 (2)_N94 Frame Investment_20110121 v0.1_N94 Band Investment(50k)_20110420" xfId="30205"/>
    <cellStyle name="差_B2 NRE Summary Quote_GPPC_0317 (2)_N94 Frame Investment_20110121 v0.1_N94 Band Investment(50k)_20110420 2" xfId="30206"/>
    <cellStyle name="差_B2 NRE Summary Quote_GPPC_0317 (2)_N94 Frame Investment_20110121 v0.1_N94 Band Investment(50k)_20110420 3" xfId="30207"/>
    <cellStyle name="差_B2 NRE Summary Quote_GPPC_0317 (2)_N94 Frame Investment_20110121 v0.1_N94 Band Investment(50k)_20110420 4" xfId="30208"/>
    <cellStyle name="差_B2 NRE Summary Quote_GPPC_0317 (2)_N94 Frame Investment_20110121 v0.1_N94 Band Investment(50k)_20110420 5" xfId="30209"/>
    <cellStyle name="差_B2 NRE Summary Quote_GPPC_0317 (2)_N94 Frame Investment_20110121 v0.1_N94 Band Investment(50k)_20110420 6" xfId="30210"/>
    <cellStyle name="差_B2 NRE Summary Quote_GPPC_0317 (2)_N94 Frame Investment_20110121 v0.1_N94 Band Investment(50k)_20110420 7" xfId="30211"/>
    <cellStyle name="差_B2 NRE Summary Quote_GPPC_0317 (2)_N94 Frame Investment_20110121 v0.1_N94 Band Investment(50k)_20110420 8" xfId="30212"/>
    <cellStyle name="差_B2 NRE Summary Quote_GPPC_0317 (2)_N94 Frame Investment_20110121 v0.1_N94 Band Investment(50k)_20110420 9" xfId="30213"/>
    <cellStyle name="差_B2 NRE Summary Quote_GPPC_0317 (2)_N94 Frame Investment_20110125 v0.1" xfId="30214"/>
    <cellStyle name="差_B2 NRE Summary Quote_GPPC_0317 (2)_N94 Frame Investment_20110125 v0.1 10" xfId="30215"/>
    <cellStyle name="差_B2 NRE Summary Quote_GPPC_0317 (2)_N94 Frame Investment_20110125 v0.1 2" xfId="30216"/>
    <cellStyle name="差_B2 NRE Summary Quote_GPPC_0317 (2)_N94 Frame Investment_20110125 v0.1 2 2" xfId="30217"/>
    <cellStyle name="差_B2 NRE Summary Quote_GPPC_0317 (2)_N94 Frame Investment_20110125 v0.1 3" xfId="30218"/>
    <cellStyle name="差_B2 NRE Summary Quote_GPPC_0317 (2)_N94 Frame Investment_20110125 v0.1 4" xfId="30219"/>
    <cellStyle name="差_B2 NRE Summary Quote_GPPC_0317 (2)_N94 Frame Investment_20110125 v0.1 5" xfId="30220"/>
    <cellStyle name="差_B2 NRE Summary Quote_GPPC_0317 (2)_N94 Frame Investment_20110125 v0.1 6" xfId="30221"/>
    <cellStyle name="差_B2 NRE Summary Quote_GPPC_0317 (2)_N94 Frame Investment_20110125 v0.1 7" xfId="30222"/>
    <cellStyle name="差_B2 NRE Summary Quote_GPPC_0317 (2)_N94 Frame Investment_20110125 v0.1 8" xfId="30223"/>
    <cellStyle name="差_B2 NRE Summary Quote_GPPC_0317 (2)_N94 Frame Investment_20110125 v0.1 9" xfId="30224"/>
    <cellStyle name="差_B2 NRE Summary Quote_GPPC_0317 (2)_N94 Frame Investment_20110125 v0.1 9 2" xfId="30225"/>
    <cellStyle name="差_B2 NRE Summary Quote_GPPC_0317 (2)_N94 Frame Investment_20110125 v0.1_N94 Band Investment(50k)_20110420" xfId="30226"/>
    <cellStyle name="差_B2 NRE Summary Quote_GPPC_0317 (2)_N94 Frame Investment_20110125 v0.1_N94 Band Investment(50k)_20110420 2" xfId="30227"/>
    <cellStyle name="差_B2 NRE Summary Quote_GPPC_0317 (2)_N94 Frame Investment_20110125 v0.1_N94 Band Investment(50k)_20110420 3" xfId="30228"/>
    <cellStyle name="差_B2 NRE Summary Quote_GPPC_0317 (2)_N94 Frame Investment_20110125 v0.1_N94 Band Investment(50k)_20110420 4" xfId="30229"/>
    <cellStyle name="差_B2 NRE Summary Quote_GPPC_0317 (2)_N94 Frame Investment_20110125 v0.1_N94 Band Investment(50k)_20110420 5" xfId="30230"/>
    <cellStyle name="差_B2 NRE Summary Quote_GPPC_0317 (2)_N94 Frame Investment_20110125 v0.1_N94 Band Investment(50k)_20110420 6" xfId="30231"/>
    <cellStyle name="差_B2 NRE Summary Quote_GPPC_0317 (2)_N94 Frame Investment_20110125 v0.1_N94 Band Investment(50k)_20110420 7" xfId="30232"/>
    <cellStyle name="差_B2 NRE Summary Quote_GPPC_0317 (2)_N94 Frame Investment_20110125 v0.1_N94 Band Investment(50k)_20110420 8" xfId="30233"/>
    <cellStyle name="差_B2 NRE Summary Quote_GPPC_0317 (2)_N94 Frame Investment_20110125 v0.1_N94 Band Investment(50k)_20110420 9" xfId="30234"/>
    <cellStyle name="差_B2 NRE Summary Quote_GPPC_0317 (2)_N94 Frame Investment_20110125 v0.2" xfId="30235"/>
    <cellStyle name="差_B2 NRE Summary Quote_GPPC_0317 (2)_N94 Frame Investment_20110125 v0.2 10" xfId="30236"/>
    <cellStyle name="差_B2 NRE Summary Quote_GPPC_0317 (2)_N94 Frame Investment_20110125 v0.2 2" xfId="30237"/>
    <cellStyle name="差_B2 NRE Summary Quote_GPPC_0317 (2)_N94 Frame Investment_20110125 v0.2 2 2" xfId="30238"/>
    <cellStyle name="差_B2 NRE Summary Quote_GPPC_0317 (2)_N94 Frame Investment_20110125 v0.2 3" xfId="30239"/>
    <cellStyle name="差_B2 NRE Summary Quote_GPPC_0317 (2)_N94 Frame Investment_20110125 v0.2 4" xfId="30240"/>
    <cellStyle name="差_B2 NRE Summary Quote_GPPC_0317 (2)_N94 Frame Investment_20110125 v0.2 5" xfId="30241"/>
    <cellStyle name="差_B2 NRE Summary Quote_GPPC_0317 (2)_N94 Frame Investment_20110125 v0.2 6" xfId="30242"/>
    <cellStyle name="差_B2 NRE Summary Quote_GPPC_0317 (2)_N94 Frame Investment_20110125 v0.2 7" xfId="30243"/>
    <cellStyle name="差_B2 NRE Summary Quote_GPPC_0317 (2)_N94 Frame Investment_20110125 v0.2 8" xfId="30244"/>
    <cellStyle name="差_B2 NRE Summary Quote_GPPC_0317 (2)_N94 Frame Investment_20110125 v0.2 9" xfId="30245"/>
    <cellStyle name="差_B2 NRE Summary Quote_GPPC_0317 (2)_N94 Frame Investment_20110125 v0.2 9 2" xfId="30246"/>
    <cellStyle name="差_B2 NRE Summary Quote_GPPC_0317 (2)_N94 Frame Investment_20110125 v0.2_N94 Band Investment(50k)_20110420" xfId="30247"/>
    <cellStyle name="差_B2 NRE Summary Quote_GPPC_0317 (2)_N94 Frame Investment_20110125 v0.2_N94 Band Investment(50k)_20110420 2" xfId="30248"/>
    <cellStyle name="差_B2 NRE Summary Quote_GPPC_0317 (2)_N94 Frame Investment_20110125 v0.2_N94 Band Investment(50k)_20110420 3" xfId="30249"/>
    <cellStyle name="差_B2 NRE Summary Quote_GPPC_0317 (2)_N94 Frame Investment_20110125 v0.2_N94 Band Investment(50k)_20110420 4" xfId="30250"/>
    <cellStyle name="差_B2 NRE Summary Quote_GPPC_0317 (2)_N94 Frame Investment_20110125 v0.2_N94 Band Investment(50k)_20110420 5" xfId="30251"/>
    <cellStyle name="差_B2 NRE Summary Quote_GPPC_0317 (2)_N94 Frame Investment_20110125 v0.2_N94 Band Investment(50k)_20110420 6" xfId="30252"/>
    <cellStyle name="差_B2 NRE Summary Quote_GPPC_0317 (2)_N94 Frame Investment_20110125 v0.2_N94 Band Investment(50k)_20110420 7" xfId="30253"/>
    <cellStyle name="差_B2 NRE Summary Quote_GPPC_0317 (2)_N94 Frame Investment_20110125 v0.2_N94 Band Investment(50k)_20110420 8" xfId="30254"/>
    <cellStyle name="差_B2 NRE Summary Quote_GPPC_0317 (2)_N94 Frame Investment_20110125 v0.2_N94 Band Investment(50k)_20110420 9" xfId="30255"/>
    <cellStyle name="差_B2 NRE Summary Quote_GPPC_0317 (2)_N94 Frame Investment_20110128 v0.2" xfId="30256"/>
    <cellStyle name="差_B2 NRE Summary Quote_GPPC_0317 (2)_N94 Frame Investment_20110128 v0.2 10" xfId="30257"/>
    <cellStyle name="差_B2 NRE Summary Quote_GPPC_0317 (2)_N94 Frame Investment_20110128 v0.2 2" xfId="30258"/>
    <cellStyle name="差_B2 NRE Summary Quote_GPPC_0317 (2)_N94 Frame Investment_20110128 v0.2 2 2" xfId="30259"/>
    <cellStyle name="差_B2 NRE Summary Quote_GPPC_0317 (2)_N94 Frame Investment_20110128 v0.2 3" xfId="30260"/>
    <cellStyle name="差_B2 NRE Summary Quote_GPPC_0317 (2)_N94 Frame Investment_20110128 v0.2 4" xfId="30261"/>
    <cellStyle name="差_B2 NRE Summary Quote_GPPC_0317 (2)_N94 Frame Investment_20110128 v0.2 5" xfId="30262"/>
    <cellStyle name="差_B2 NRE Summary Quote_GPPC_0317 (2)_N94 Frame Investment_20110128 v0.2 6" xfId="30263"/>
    <cellStyle name="差_B2 NRE Summary Quote_GPPC_0317 (2)_N94 Frame Investment_20110128 v0.2 7" xfId="30264"/>
    <cellStyle name="差_B2 NRE Summary Quote_GPPC_0317 (2)_N94 Frame Investment_20110128 v0.2 8" xfId="30265"/>
    <cellStyle name="差_B2 NRE Summary Quote_GPPC_0317 (2)_N94 Frame Investment_20110128 v0.2 9" xfId="30266"/>
    <cellStyle name="差_B2 NRE Summary Quote_GPPC_0317 (2)_N94 Frame Investment_20110128 v0.2 9 2" xfId="30267"/>
    <cellStyle name="差_B2 NRE Summary Quote_GPPC_0317 (2)_N94 Frame Investment_20110128 v0.2_N94 Band Investment(50k)_20110420" xfId="30268"/>
    <cellStyle name="差_B2 NRE Summary Quote_GPPC_0317 (2)_N94 Frame Investment_20110128 v0.2_N94 Band Investment(50k)_20110420 2" xfId="30269"/>
    <cellStyle name="差_B2 NRE Summary Quote_GPPC_0317 (2)_N94 Frame Investment_20110128 v0.2_N94 Band Investment(50k)_20110420 3" xfId="30270"/>
    <cellStyle name="差_B2 NRE Summary Quote_GPPC_0317 (2)_N94 Frame Investment_20110128 v0.2_N94 Band Investment(50k)_20110420 4" xfId="30271"/>
    <cellStyle name="差_B2 NRE Summary Quote_GPPC_0317 (2)_N94 Frame Investment_20110128 v0.2_N94 Band Investment(50k)_20110420 5" xfId="30272"/>
    <cellStyle name="差_B2 NRE Summary Quote_GPPC_0317 (2)_N94 Frame Investment_20110128 v0.2_N94 Band Investment(50k)_20110420 6" xfId="30273"/>
    <cellStyle name="差_B2 NRE Summary Quote_GPPC_0317 (2)_N94 Frame Investment_20110128 v0.2_N94 Band Investment(50k)_20110420 7" xfId="30274"/>
    <cellStyle name="差_B2 NRE Summary Quote_GPPC_0317 (2)_N94 Frame Investment_20110128 v0.2_N94 Band Investment(50k)_20110420 8" xfId="30275"/>
    <cellStyle name="差_B2 NRE Summary Quote_GPPC_0317 (2)_N94 Frame Investment_20110128 v0.2_N94 Band Investment(50k)_20110420 9" xfId="30276"/>
    <cellStyle name="差_B4 Band Proto3 Plan_01122010" xfId="30277"/>
    <cellStyle name="差_B4 Band Proto3 Plan_01122010 2" xfId="30278"/>
    <cellStyle name="差_B4 Band Proto3 Plan_01122010 3" xfId="30279"/>
    <cellStyle name="差_B4 Band Proto3 Plan_01122010 4" xfId="30280"/>
    <cellStyle name="差_B4 Band Proto3 Plan_01122010 5" xfId="30281"/>
    <cellStyle name="差_B4 Band Proto3 Plan_01122010 6" xfId="30282"/>
    <cellStyle name="差_B4 Band Proto3 Plan_01122010 7" xfId="30283"/>
    <cellStyle name="差_B4 Band Proto3 Plan_01122010 8" xfId="30284"/>
    <cellStyle name="差_B4 Band Proto3 Plan_01122010 9" xfId="30285"/>
    <cellStyle name="差_B4 Band Proto3 Plan_01122010_A60 Flowchart DVT版本0331" xfId="30286"/>
    <cellStyle name="差_B4 Band Proto3 Plan_01122010_A60 Flowchart ForC6-0406" xfId="30287"/>
    <cellStyle name="差_B4 Band Proto3 Plan_01122010_A60-DVT刀具筒夾刀把(預估清單）-0331-A (1)" xfId="30288"/>
    <cellStyle name="差_B4 Band Proto3 Plan_01122010_A60-DVT刀具筒夾刀把(預估清單）-0331-A (1)_A60 Flowchart ForC6-0406" xfId="30289"/>
    <cellStyle name="差_B4 Band Proto3 Plan_01122010_A60-EVT1更新計劃_12011601" xfId="30290"/>
    <cellStyle name="差_B4 Band Proto3 Plan_01122010_A60-EVT1更新計劃_12011601 (2)" xfId="30291"/>
    <cellStyle name="差_B4 Band Proto3 Plan_01122010_A60-EVT1更新計劃_12011601 (2)_A60 Flowchart ForC6-0406" xfId="30292"/>
    <cellStyle name="差_B4 Band Proto3 Plan_01122010_A60-EVT1更新計劃_12011601_A60 Flowchart ForC6-0406" xfId="30293"/>
    <cellStyle name="差_B4 Band Proto3 Plan_01122010_CBD_N41 Frame assy_20110909_JGP(v0 3 IN)_bonnie" xfId="30294"/>
    <cellStyle name="差_B4 EVT1 plan 090211v1" xfId="30295"/>
    <cellStyle name="差_B4 EVT1 plan 090211v1 2" xfId="30296"/>
    <cellStyle name="差_B4 EVT1 plan 090211v1 3" xfId="30297"/>
    <cellStyle name="差_B4 EVT1 plan 090211v1 4" xfId="30298"/>
    <cellStyle name="差_B4 EVT1 plan 090211v1 5" xfId="30299"/>
    <cellStyle name="差_B4 EVT1 plan 090211v1 6" xfId="30300"/>
    <cellStyle name="差_B4 EVT1 plan 090211v1 7" xfId="30301"/>
    <cellStyle name="差_B4 EVT1 plan 090211v1 8" xfId="30302"/>
    <cellStyle name="差_B4 EVT1 plan 090211v1 9" xfId="30303"/>
    <cellStyle name="差_B4 EVT1 plan 090211v1_A60 Flowchart DVT版本0331" xfId="30304"/>
    <cellStyle name="差_B4 EVT1 plan 090211v1_A60 Flowchart ForC6-0406" xfId="30305"/>
    <cellStyle name="差_B4 EVT1 plan 090211v1_A60-DVT刀具筒夾刀把(預估清單）-0331-A (1)" xfId="30306"/>
    <cellStyle name="差_B4 EVT1 plan 090211v1_A60-DVT刀具筒夾刀把(預估清單）-0331-A (1)_A60 Flowchart ForC6-0406" xfId="30307"/>
    <cellStyle name="差_B4 EVT1 plan 090211v1_A60-EVT1更新計劃_12011601" xfId="30308"/>
    <cellStyle name="差_B4 EVT1 plan 090211v1_A60-EVT1更新計劃_12011601 (2)" xfId="30309"/>
    <cellStyle name="差_B4 EVT1 plan 090211v1_A60-EVT1更新計劃_12011601 (2)_A60 Flowchart ForC6-0406" xfId="30310"/>
    <cellStyle name="差_B4 EVT1 plan 090211v1_A60-EVT1更新計劃_12011601_A60 Flowchart ForC6-0406" xfId="30311"/>
    <cellStyle name="差_B4 EVT1 plan 090211v1_CBD_N41 Frame assy_20110909_JGP(v0 3 IN)_bonnie" xfId="30312"/>
    <cellStyle name="差_B4 EVT-1 plan 110225" xfId="30313"/>
    <cellStyle name="差_B4 EVT-1 plan 110225 2" xfId="30314"/>
    <cellStyle name="差_B4 EVT-1 plan 110225 3" xfId="30315"/>
    <cellStyle name="差_B4 EVT-1 plan 110225 4" xfId="30316"/>
    <cellStyle name="差_B4 EVT-1 plan 110225 5" xfId="30317"/>
    <cellStyle name="差_B4 EVT-1 plan 110225 6" xfId="30318"/>
    <cellStyle name="差_B4 EVT-1 plan 110225 7" xfId="30319"/>
    <cellStyle name="差_B4 EVT-1 plan 110225 8" xfId="30320"/>
    <cellStyle name="差_B4 EVT-1 plan 110225 9" xfId="30321"/>
    <cellStyle name="差_B4 EVT-1 plan 110225_A60 Flowchart DVT版本0331" xfId="30322"/>
    <cellStyle name="差_B4 EVT-1 plan 110225_A60 Flowchart ForC6-0406" xfId="30323"/>
    <cellStyle name="差_B4 EVT-1 plan 110225_A60-DVT刀具筒夾刀把(預估清單）-0331-A (1)" xfId="30324"/>
    <cellStyle name="差_B4 EVT-1 plan 110225_A60-DVT刀具筒夾刀把(預估清單）-0331-A (1)_A60 Flowchart ForC6-0406" xfId="30325"/>
    <cellStyle name="差_B4 EVT-1 plan 110225_A60-EVT1更新計劃_12011601" xfId="30326"/>
    <cellStyle name="差_B4 EVT-1 plan 110225_A60-EVT1更新計劃_12011601 (2)" xfId="30327"/>
    <cellStyle name="差_B4 EVT-1 plan 110225_A60-EVT1更新計劃_12011601 (2)_A60 Flowchart ForC6-0406" xfId="30328"/>
    <cellStyle name="差_B4 EVT-1 plan 110225_A60-EVT1更新計劃_12011601_A60 Flowchart ForC6-0406" xfId="30329"/>
    <cellStyle name="差_B4 EVT-1 plan 110225_CBD_N41 Frame assy_20110909_JGP(v0 3 IN)_bonnie" xfId="30330"/>
    <cellStyle name="差_B4 EVT-1 plan 110325" xfId="30331"/>
    <cellStyle name="差_B4 EVT-1 plan 110325 2" xfId="30332"/>
    <cellStyle name="差_B4 EVT-1 plan 110325 3" xfId="30333"/>
    <cellStyle name="差_B4 EVT-1 plan 110325 4" xfId="30334"/>
    <cellStyle name="差_B4 EVT-1 plan 110325 5" xfId="30335"/>
    <cellStyle name="差_B4 EVT-1 plan 110325 6" xfId="30336"/>
    <cellStyle name="差_B4 EVT-1 plan 110325 7" xfId="30337"/>
    <cellStyle name="差_B4 EVT-1 plan 110325 8" xfId="30338"/>
    <cellStyle name="差_B4 EVT-1 plan 110325 9" xfId="30339"/>
    <cellStyle name="差_B4 EVT-1 plan 110325_A60 Flowchart DVT版本0331" xfId="30340"/>
    <cellStyle name="差_B4 EVT-1 plan 110325_A60 Flowchart ForC6-0406" xfId="30341"/>
    <cellStyle name="差_B4 EVT-1 plan 110325_A60-DVT刀具筒夾刀把(預估清單）-0331-A (1)" xfId="30342"/>
    <cellStyle name="差_B4 EVT-1 plan 110325_A60-DVT刀具筒夾刀把(預估清單）-0331-A (1)_A60 Flowchart ForC6-0406" xfId="30343"/>
    <cellStyle name="差_B4 EVT-1 plan 110325_A60-EVT1更新計劃_12011601" xfId="30344"/>
    <cellStyle name="差_B4 EVT-1 plan 110325_A60-EVT1更新計劃_12011601 (2)" xfId="30345"/>
    <cellStyle name="差_B4 EVT-1 plan 110325_A60-EVT1更新計劃_12011601 (2)_A60 Flowchart ForC6-0406" xfId="30346"/>
    <cellStyle name="差_B4 EVT-1 plan 110325_A60-EVT1更新計劃_12011601_A60 Flowchart ForC6-0406" xfId="30347"/>
    <cellStyle name="差_B4 EVT-1 plan 110325_CBD_N41 Frame assy_20110909_JGP(v0 3 IN)_bonnie" xfId="30348"/>
    <cellStyle name="差_B4 EVT-1 plan 110329" xfId="30349"/>
    <cellStyle name="差_B4 EVT-1 plan 110329 2" xfId="30350"/>
    <cellStyle name="差_B4 EVT-1 plan 110329 3" xfId="30351"/>
    <cellStyle name="差_B4 EVT-1 plan 110329 4" xfId="30352"/>
    <cellStyle name="差_B4 EVT-1 plan 110329 5" xfId="30353"/>
    <cellStyle name="差_B4 EVT-1 plan 110329 6" xfId="30354"/>
    <cellStyle name="差_B4 EVT-1 plan 110329 7" xfId="30355"/>
    <cellStyle name="差_B4 EVT-1 plan 110329 8" xfId="30356"/>
    <cellStyle name="差_B4 EVT-1 plan 110329 9" xfId="30357"/>
    <cellStyle name="差_B4 EVT-1 plan 110329_A60 Flowchart DVT版本0331" xfId="30358"/>
    <cellStyle name="差_B4 EVT-1 plan 110329_A60 Flowchart ForC6-0406" xfId="30359"/>
    <cellStyle name="差_B4 EVT-1 plan 110329_A60-DVT刀具筒夾刀把(預估清單）-0331-A (1)" xfId="30360"/>
    <cellStyle name="差_B4 EVT-1 plan 110329_A60-DVT刀具筒夾刀把(預估清單）-0331-A (1)_A60 Flowchart ForC6-0406" xfId="30361"/>
    <cellStyle name="差_B4 EVT-1 plan 110329_A60-EVT1更新計劃_12011601" xfId="30362"/>
    <cellStyle name="差_B4 EVT-1 plan 110329_A60-EVT1更新計劃_12011601 (2)" xfId="30363"/>
    <cellStyle name="差_B4 EVT-1 plan 110329_A60-EVT1更新計劃_12011601 (2)_A60 Flowchart ForC6-0406" xfId="30364"/>
    <cellStyle name="差_B4 EVT-1 plan 110329_A60-EVT1更新計劃_12011601_A60 Flowchart ForC6-0406" xfId="30365"/>
    <cellStyle name="差_B4 EVT-1 plan 110329_CBD_N41 Frame assy_20110909_JGP(v0 3 IN)_bonnie" xfId="30366"/>
    <cellStyle name="差_CBD_N41 Frame assy_20110909_JGP(v0 3 IN)_bonnie" xfId="30367"/>
    <cellStyle name="差_CNC 最新Cycle time" xfId="30368"/>
    <cellStyle name="差_CNC 最新Cycle time 2" xfId="30369"/>
    <cellStyle name="差_CNC 最新Cycle time 3" xfId="30370"/>
    <cellStyle name="差_CNC 最新Cycle time 4" xfId="30371"/>
    <cellStyle name="差_CNC 最新Cycle time 5" xfId="30372"/>
    <cellStyle name="差_CNC 最新Cycle time 6" xfId="30373"/>
    <cellStyle name="差_CNC 最新Cycle time 7" xfId="30374"/>
    <cellStyle name="差_CNC 最新Cycle time 8" xfId="30375"/>
    <cellStyle name="差_CNC 最新Cycle time 9" xfId="30376"/>
    <cellStyle name="差_HB Quote_20100204" xfId="30377"/>
    <cellStyle name="差_HB Quote_20100204 2" xfId="30378"/>
    <cellStyle name="差_HB Quote_20100204 2 2" xfId="30379"/>
    <cellStyle name="差_HB Quote_20100204 3" xfId="30380"/>
    <cellStyle name="差_HB Quote_20100204 3 2" xfId="30381"/>
    <cellStyle name="差_HB Quote_20100204 4" xfId="30382"/>
    <cellStyle name="差_HB Quote_20100204 4 2" xfId="30383"/>
    <cellStyle name="差_HB Quote_20100204 5" xfId="30384"/>
    <cellStyle name="差_HB Quote_20100204 6" xfId="30385"/>
    <cellStyle name="差_HB Quote_20100204 7" xfId="30386"/>
    <cellStyle name="差_K67計劃進度" xfId="30387"/>
    <cellStyle name="差_K67計劃進度 2" xfId="30388"/>
    <cellStyle name="差_K67計劃進度 3" xfId="30389"/>
    <cellStyle name="差_K67計劃進度 4" xfId="30390"/>
    <cellStyle name="差_K67計劃進度 5" xfId="30391"/>
    <cellStyle name="差_K67計劃進度 6" xfId="30392"/>
    <cellStyle name="差_K67計劃進度 7" xfId="30393"/>
    <cellStyle name="差_K67計劃進度 8" xfId="30394"/>
    <cellStyle name="差_K67計劃進度 9" xfId="30395"/>
    <cellStyle name="差_K67計劃進度_A60-DVT刀具筒夾刀把(預估清單）-0331-A (1)" xfId="30396"/>
    <cellStyle name="差_K67計劃進度_A60-DVT刀具筒夾刀把(預估清單）-0331-A (1)_A60 Flowchart ForC6-0406" xfId="30397"/>
    <cellStyle name="差_K67計劃進度_A60-EVT1更新計劃_12011601" xfId="30398"/>
    <cellStyle name="差_K67計劃進度_A60-EVT1更新計劃_12011601 (2)" xfId="30399"/>
    <cellStyle name="差_K67計劃進度_A60-EVT1更新計劃_12011601 (2)_A60 Flowchart ForC6-0406" xfId="30400"/>
    <cellStyle name="差_K67計劃進度_A60-EVT1更新計劃_12011601_A60 Flowchart ForC6-0406" xfId="30401"/>
    <cellStyle name="差_Machine requisition for N94 output-0416" xfId="30402"/>
    <cellStyle name="差_Machine requisition for N94 output-0416 2" xfId="30403"/>
    <cellStyle name="差_Machine requisition for N94 output-0416 3" xfId="30404"/>
    <cellStyle name="差_Machine requisition for N94 output-0416 4" xfId="30405"/>
    <cellStyle name="差_Machine requisition for N94 output-0416 5" xfId="30406"/>
    <cellStyle name="差_Machine requisition for N94 output-0416 6" xfId="30407"/>
    <cellStyle name="差_Machine requisition for N94 output-0416 7" xfId="30408"/>
    <cellStyle name="差_Machine requisition for N94 output-0416 8" xfId="30409"/>
    <cellStyle name="差_Machine requisition for N94 output-0416 9" xfId="30410"/>
    <cellStyle name="差_N90 NRE Statement 0504_1" xfId="30411"/>
    <cellStyle name="差_N90 NRE Statement 0504_1 2" xfId="30412"/>
    <cellStyle name="差_N90 NRE Statement 0504_1 2 2" xfId="30413"/>
    <cellStyle name="差_N90 NRE Statement 0504_1 3" xfId="30414"/>
    <cellStyle name="差_N90 NRE Statement 0504_1 3 2" xfId="30415"/>
    <cellStyle name="差_N90 NRE Statement 0504_1 4" xfId="30416"/>
    <cellStyle name="差_N90 NRE Statement 0504_1 4 2" xfId="30417"/>
    <cellStyle name="差_N90 NRE Statement 0504_1 5" xfId="30418"/>
    <cellStyle name="差_N90 NRE Statement 0504_1 6" xfId="30419"/>
    <cellStyle name="差_N90 NRE Statement 0504_1 7" xfId="30420"/>
    <cellStyle name="差_N90 NRE Statement 0504_1_LW Fix  for EVT1 0221" xfId="30421"/>
    <cellStyle name="差_N90 NRE Statement 0504_1_LW Fix  for EVT1 0221 2" xfId="30422"/>
    <cellStyle name="差_N90 NRE Statement 0504_1_LW Fix  for EVT1 0221 2 2" xfId="30423"/>
    <cellStyle name="差_N90 NRE Statement 0504_1_LW Fix  for EVT1 0221 3" xfId="30424"/>
    <cellStyle name="差_N90 NRE Statement 0504_1_LW Fix  for EVT1 0221 3 2" xfId="30425"/>
    <cellStyle name="差_N90 NRE Statement 0504_1_LW Fix  for EVT1 0221 4" xfId="30426"/>
    <cellStyle name="差_N90 NRE Statement 0504_1_LW Fix  for EVT1 0221 4 2" xfId="30427"/>
    <cellStyle name="差_N90 NRE Statement 0504_1_LW Fix  for EVT1 0221 5" xfId="30428"/>
    <cellStyle name="差_N90 NRE Statement 0504_1_LW Fix  for EVT1 0221 6" xfId="30429"/>
    <cellStyle name="差_N90 NRE Statement 0504_1_LW Fix  for EVT1 0221 7" xfId="30430"/>
    <cellStyle name="差_N90 NRE Statement 0504_1_N41 Investment_20110905(in_v8)" xfId="30431"/>
    <cellStyle name="差_N90 NRE Statement 0504_1_N41 Investment_20110905(in_v8) 2" xfId="30432"/>
    <cellStyle name="差_N90 NRE Statement 0504_1_N41 Investment_20110905(in_v8) 2 2" xfId="30433"/>
    <cellStyle name="差_N90 NRE Statement 0504_1_N41 Investment_20110905(in_v8) 3" xfId="30434"/>
    <cellStyle name="差_N90 NRE Statement 0504_1_N41 Investment_20110905(in_v8) 3 2" xfId="30435"/>
    <cellStyle name="差_N90 NRE Statement 0504_1_N41 Investment_20110905(in_v8) 4" xfId="30436"/>
    <cellStyle name="差_N90 NRE Statement 0504_1_N41 Investment_20110905(in_v8) 4 2" xfId="30437"/>
    <cellStyle name="差_N90 NRE Statement 0504_1_N41 Investment_20110905(in_v8) 5" xfId="30438"/>
    <cellStyle name="差_N90 NRE Statement 0504_1_N41 Investment_20110905(in_v8) 6" xfId="30439"/>
    <cellStyle name="差_N90 NRE Statement 0504_1_N41 Investment_20110905(in_v8) 7" xfId="30440"/>
    <cellStyle name="差_N94 Band Investment(50k)_20110420" xfId="30441"/>
    <cellStyle name="差_N94 Band Investment(50k)_20110420 2" xfId="30442"/>
    <cellStyle name="差_N94 Band Investment(50k)_20110420 3" xfId="30443"/>
    <cellStyle name="差_N94 Band Investment(50k)_20110420 4" xfId="30444"/>
    <cellStyle name="差_N94 Band Investment(50k)_20110420 5" xfId="30445"/>
    <cellStyle name="差_N94 Band Investment(50k)_20110420 6" xfId="30446"/>
    <cellStyle name="差_N94 Band Investment(50k)_20110420 7" xfId="30447"/>
    <cellStyle name="差_N94 Band Investment(50k)_20110420 8" xfId="30448"/>
    <cellStyle name="差_N94 Band Investment(50k)_20110420 9" xfId="30449"/>
    <cellStyle name="差_N94 EVT1 Material Schedule" xfId="30450"/>
    <cellStyle name="差_N94 EVT1 Material Schedule 2" xfId="30451"/>
    <cellStyle name="差_N94 EVT1 Material Schedule 3" xfId="30452"/>
    <cellStyle name="差_N94 EVT1 Material Schedule 4" xfId="30453"/>
    <cellStyle name="差_N94 EVT1 Material Schedule 5" xfId="30454"/>
    <cellStyle name="差_N94 EVT1 Material Schedule 6" xfId="30455"/>
    <cellStyle name="差_N94 EVT1 Material Schedule 7" xfId="30456"/>
    <cellStyle name="差_N94 EVT1 Material Schedule 8" xfId="30457"/>
    <cellStyle name="差_N94 EVT1 Material Schedule 9" xfId="30458"/>
    <cellStyle name="差_N94 EVT1 Material Schedule_A60 Flowchart DVT版本0331" xfId="30459"/>
    <cellStyle name="差_N94 EVT1 Material Schedule_A60 Flowchart ForC6-0406" xfId="30460"/>
    <cellStyle name="差_N94 EVT1 Material Schedule_A60-DVT刀具筒夾刀把(預估清單）-0331-A (1)" xfId="30461"/>
    <cellStyle name="差_N94 EVT1 Material Schedule_A60-DVT刀具筒夾刀把(預估清單）-0331-A (1)_A60 Flowchart ForC6-0406" xfId="30462"/>
    <cellStyle name="差_N94 EVT1 Material Schedule_小零件1" xfId="30463"/>
    <cellStyle name="差_N94 EVT1 Material Schedule_小零件1 2" xfId="30464"/>
    <cellStyle name="差_N94 EVT1 Material Schedule_小零件1 3" xfId="30465"/>
    <cellStyle name="差_N94 EVT1 Material Schedule_小零件1 4" xfId="30466"/>
    <cellStyle name="差_N94 EVT1 Material Schedule_小零件1 5" xfId="30467"/>
    <cellStyle name="差_N94 EVT1 Material Schedule_小零件1 6" xfId="30468"/>
    <cellStyle name="差_N94 EVT1 Material Schedule_小零件1 7" xfId="30469"/>
    <cellStyle name="差_N94 EVT1 Material Schedule_小零件1 8" xfId="30470"/>
    <cellStyle name="差_N94 EVT1 Material Schedule_小零件1 9" xfId="30471"/>
    <cellStyle name="差_N94 EVT1 Material Schedule_小零件1_A60 Flowchart DVT版本0331" xfId="30472"/>
    <cellStyle name="差_N94 EVT1 Material Schedule_小零件1_A60 Flowchart ForC6-0406" xfId="30473"/>
    <cellStyle name="差_N94 EVT1 Material Schedule_小零件1_A60-DVT刀具筒夾刀把(預估清單）-0331-A (1)" xfId="30474"/>
    <cellStyle name="差_N94 EVT1 Material Schedule_小零件1_A60-DVT刀具筒夾刀把(預估清單）-0331-A (1)_A60 Flowchart ForC6-0406" xfId="30475"/>
    <cellStyle name="差_N94 EVT1 Material Schedule_小零件1_A60-EVT1更新計劃_12011601" xfId="30476"/>
    <cellStyle name="差_N94 EVT1 Material Schedule_小零件1_A60-EVT1更新計劃_12011601 (2)" xfId="30477"/>
    <cellStyle name="差_N94 EVT1 Material Schedule_小零件1_A60-EVT1更新計劃_12011601 (2)_A60 Flowchart ForC6-0406" xfId="30478"/>
    <cellStyle name="差_N94 EVT1 Material Schedule_小零件1_A60-EVT1更新計劃_12011601_A60 Flowchart ForC6-0406" xfId="30479"/>
    <cellStyle name="差_N94 EVT1 Material Schedule_小零件1_CBD_N41 Frame assy_20110909_JGP(v0 3 IN)_bonnie" xfId="30480"/>
    <cellStyle name="差_N94-EVT-1A小零件8K" xfId="30481"/>
    <cellStyle name="差_N94-EVT-1A小零件8K 2" xfId="30482"/>
    <cellStyle name="差_N94-EVT-1A小零件8K 3" xfId="30483"/>
    <cellStyle name="差_N94-EVT-1A小零件8K 4" xfId="30484"/>
    <cellStyle name="差_N94-EVT-1A小零件8K 5" xfId="30485"/>
    <cellStyle name="差_N94-EVT-1A小零件8K 6" xfId="30486"/>
    <cellStyle name="差_N94-EVT-1A小零件8K 7" xfId="30487"/>
    <cellStyle name="差_N94-EVT-1A小零件8K 8" xfId="30488"/>
    <cellStyle name="差_N94-EVT-1A小零件8K 9" xfId="30489"/>
    <cellStyle name="差_N94-EVT-1A小零件8K_A60 Flowchart DVT版本0331" xfId="30490"/>
    <cellStyle name="差_N94-EVT-1A小零件8K_A60 Flowchart ForC6-0406" xfId="30491"/>
    <cellStyle name="差_N94-EVT-1A小零件8K_A60-DVT刀具筒夾刀把(預估清單）-0331-A (1)" xfId="30492"/>
    <cellStyle name="差_N94-EVT-1A小零件8K_A60-DVT刀具筒夾刀把(預估清單）-0331-A (1)_A60 Flowchart ForC6-0406" xfId="30493"/>
    <cellStyle name="差_N94-EVT-1A小零件8K_A60-EVT1更新計劃_12011601" xfId="30494"/>
    <cellStyle name="差_N94-EVT-1A小零件8K_A60-EVT1更新計劃_12011601 (2)" xfId="30495"/>
    <cellStyle name="差_N94-EVT-1A小零件8K_A60-EVT1更新計劃_12011601 (2)_A60 Flowchart ForC6-0406" xfId="30496"/>
    <cellStyle name="差_N94-EVT-1A小零件8K_A60-EVT1更新計劃_12011601_A60 Flowchart ForC6-0406" xfId="30497"/>
    <cellStyle name="差_N94-EVT-1A小零件8K_CBD_N41 Frame assy_20110909_JGP(v0 3 IN)_bonnie" xfId="30498"/>
    <cellStyle name="差_N94全制程標准工時表-20110509 " xfId="30499"/>
    <cellStyle name="差_N94全制程標准工時表-20110509  2" xfId="30500"/>
    <cellStyle name="差_N94全制程標准工時表-20110509  3" xfId="30501"/>
    <cellStyle name="差_N94全制程標准工時表-20110509  4" xfId="30502"/>
    <cellStyle name="差_N94全制程標准工時表-20110509  5" xfId="30503"/>
    <cellStyle name="差_N94全制程標准工時表-20110509  6" xfId="30504"/>
    <cellStyle name="差_N94全制程標准工時表-20110509  7" xfId="30505"/>
    <cellStyle name="差_N94全制程標准工時表-20110509  8" xfId="30506"/>
    <cellStyle name="差_N94全制程標准工時表-20110509  9" xfId="30507"/>
    <cellStyle name="差_N94全制程標准工時表-20110509 _A60 Flowchart DVT版本0331" xfId="30508"/>
    <cellStyle name="差_N94全制程標准工時表-20110509 _A60 Flowchart ForC6-0406" xfId="30509"/>
    <cellStyle name="差_N94全制程標准工時表-20110509 _A60-DVT刀具筒夾刀把(預估清單）-0331-A (1)" xfId="30510"/>
    <cellStyle name="差_N94全制程標准工時表-20110509 _A60-DVT刀具筒夾刀把(預估清單）-0331-A (1)_A60 Flowchart ForC6-0406" xfId="30511"/>
    <cellStyle name="差_N94全制程標准工時表-20110509 _A60-EVT1更新計劃_12011601" xfId="30512"/>
    <cellStyle name="差_N94全制程標准工時表-20110509 _A60-EVT1更新計劃_12011601 (2)" xfId="30513"/>
    <cellStyle name="差_N94全制程標准工時表-20110509 _A60-EVT1更新計劃_12011601 (2)_A60 Flowchart ForC6-0406" xfId="30514"/>
    <cellStyle name="差_N94全制程標准工時表-20110509 _A60-EVT1更新計劃_12011601_A60 Flowchart ForC6-0406" xfId="30515"/>
    <cellStyle name="差_N94全制程標准工時表-20110509 _CBD_N41 Frame assy_20110909_JGP(v0 3 IN)_bonnie" xfId="30516"/>
    <cellStyle name="差_Project Tracking Board-V02" xfId="30517"/>
    <cellStyle name="差_Project Tracking Board-V02 2" xfId="30518"/>
    <cellStyle name="差_Project Tracking Board-V02 3" xfId="30519"/>
    <cellStyle name="差_Project Tracking Board-V02 4" xfId="30520"/>
    <cellStyle name="差_Project Tracking Board-V02 5" xfId="30521"/>
    <cellStyle name="差_Project Tracking Board-V02 6" xfId="30522"/>
    <cellStyle name="差_Project Tracking Board-V02 7" xfId="30523"/>
    <cellStyle name="差_Project Tracking Board-V02 8" xfId="30524"/>
    <cellStyle name="差_Project Tracking Board-V02 9" xfId="30525"/>
    <cellStyle name="差_全製程標準工時110401(IE意見)" xfId="30707"/>
    <cellStyle name="差_全製程標準工時110401(IE意見) 2" xfId="30708"/>
    <cellStyle name="差_全製程標準工時110401(IE意見) 3" xfId="30709"/>
    <cellStyle name="差_全製程標準工時110401(IE意見) 4" xfId="30710"/>
    <cellStyle name="差_全製程標準工時110401(IE意見) 5" xfId="30711"/>
    <cellStyle name="差_全製程標準工時110401(IE意見) 6" xfId="30712"/>
    <cellStyle name="差_全製程標準工時110401(IE意見) 7" xfId="30713"/>
    <cellStyle name="差_全製程標準工時110401(IE意見) 8" xfId="30714"/>
    <cellStyle name="差_全製程標準工時110401(IE意見) 9" xfId="30715"/>
    <cellStyle name="差_全製程標準工時110401(IE意見)_A60-DVT刀具筒夾刀把(預估清單）-0331-A (1)" xfId="30716"/>
    <cellStyle name="差_全製程標準工時110401(IE意見)_A60-DVT刀具筒夾刀把(預估清單）-0331-A (1)_A60 Flowchart ForC6-0406" xfId="30717"/>
    <cellStyle name="差_全製程標準工時110401(IE意見)_A60-EVT1更新計劃_12011601" xfId="30718"/>
    <cellStyle name="差_全製程標準工時110401(IE意見)_A60-EVT1更新計劃_12011601 (2)" xfId="30719"/>
    <cellStyle name="差_全製程標準工時110401(IE意見)_A60-EVT1更新計劃_12011601 (2)_A60 Flowchart ForC6-0406" xfId="30720"/>
    <cellStyle name="差_全製程標準工時110401(IE意見)_A60-EVT1更新計劃_12011601_A60 Flowchart ForC6-0406" xfId="30721"/>
    <cellStyle name="差_刀把 N94 Fixture plan_20110725V1 " xfId="30544"/>
    <cellStyle name="差_刀把 N94 Fixture plan_20110725V1  2" xfId="30545"/>
    <cellStyle name="差_刀把 N94 Fixture plan_20110725V1  3" xfId="30546"/>
    <cellStyle name="差_刀把 N94 Fixture plan_20110725V1  4" xfId="30547"/>
    <cellStyle name="差_刀把 N94 Fixture plan_20110725V1  5" xfId="30548"/>
    <cellStyle name="差_刀把 N94 Fixture plan_20110725V1  6" xfId="30549"/>
    <cellStyle name="差_刀把 N94 Fixture plan_20110725V1  7" xfId="30550"/>
    <cellStyle name="差_刀把 N94 Fixture plan_20110725V1  8" xfId="30551"/>
    <cellStyle name="差_刀把 N94 Fixture plan_20110725V1  9" xfId="30552"/>
    <cellStyle name="差_刀把 N94 Fixture plan_20110725V1 _A60 Flowchart DVT版本0331" xfId="30553"/>
    <cellStyle name="差_刀把 N94 Fixture plan_20110725V1 _A60 Flowchart ForC6-0406" xfId="30554"/>
    <cellStyle name="差_刀把 N94 Fixture plan_20110725V1 _A60-DVT刀具筒夾刀把(預估清單）-0331-A (1)" xfId="30555"/>
    <cellStyle name="差_刀把 N94 Fixture plan_20110725V1 _A60-DVT刀具筒夾刀把(預估清單）-0331-A (1)_A60 Flowchart ForC6-0406" xfId="30556"/>
    <cellStyle name="差_治具 N94 Fixture plan 20110803" xfId="30740"/>
    <cellStyle name="差_治具 N94 Fixture plan 20110803 2" xfId="30741"/>
    <cellStyle name="差_治具 N94 Fixture plan 20110803 3" xfId="30742"/>
    <cellStyle name="差_治具 N94 Fixture plan 20110803 4" xfId="30743"/>
    <cellStyle name="差_治具 N94 Fixture plan 20110803 5" xfId="30744"/>
    <cellStyle name="差_治具 N94 Fixture plan 20110803 6" xfId="30745"/>
    <cellStyle name="差_治具 N94 Fixture plan 20110803 7" xfId="30746"/>
    <cellStyle name="差_治具 N94 Fixture plan 20110803 8" xfId="30747"/>
    <cellStyle name="差_治具 N94 Fixture plan 20110803 9" xfId="30748"/>
    <cellStyle name="差_治具 N94 Fixture plan 20110803_A60 Flowchart DVT版本0331" xfId="30749"/>
    <cellStyle name="差_治具 N94 Fixture plan 20110803_A60 Flowchart ForC6-0406" xfId="30750"/>
    <cellStyle name="差_治具 N94 Fixture plan 20110803_A60-DVT刀具筒夾刀把(預估清單）-0331-A (1)" xfId="30751"/>
    <cellStyle name="差_治具 N94 Fixture plan 20110803_A60-DVT刀具筒夾刀把(預估清單）-0331-A (1)_A60 Flowchart ForC6-0406" xfId="30752"/>
    <cellStyle name="差_移交清單 (6)" xfId="30722"/>
    <cellStyle name="差_移交清單 (6) 2" xfId="30723"/>
    <cellStyle name="差_移交清單 (6) 3" xfId="30724"/>
    <cellStyle name="差_移交清單 (6) 4" xfId="30725"/>
    <cellStyle name="差_移交清單 (6) 5" xfId="30726"/>
    <cellStyle name="差_移交清單 (6) 6" xfId="30727"/>
    <cellStyle name="差_移交清單 (6) 7" xfId="30728"/>
    <cellStyle name="差_移交清單 (6) 8" xfId="30729"/>
    <cellStyle name="差_移交清單 (6) 9" xfId="30730"/>
    <cellStyle name="差_移交清單 (6)_A60 Flowchart DVT版本0331" xfId="30731"/>
    <cellStyle name="差_移交清單 (6)_A60 Flowchart ForC6-0406" xfId="30732"/>
    <cellStyle name="差_移交清單 (6)_A60-DVT刀具筒夾刀把(預估清單）-0331-A (1)" xfId="30733"/>
    <cellStyle name="差_移交清單 (6)_A60-DVT刀具筒夾刀把(預估清單）-0331-A (1)_A60 Flowchart ForC6-0406" xfId="30734"/>
    <cellStyle name="差_移交清單 (6)_A60-EVT1更新計劃_12011601" xfId="30735"/>
    <cellStyle name="差_移交清單 (6)_A60-EVT1更新計劃_12011601 (2)" xfId="30736"/>
    <cellStyle name="差_移交清單 (6)_A60-EVT1更新計劃_12011601 (2)_A60 Flowchart ForC6-0406" xfId="30737"/>
    <cellStyle name="差_移交清單 (6)_A60-EVT1更新計劃_12011601_A60 Flowchart ForC6-0406" xfId="30738"/>
    <cellStyle name="差_移交清單 (6)_CBD_N41 Frame assy_20110909_JGP(v0 3 IN)_bonnie" xfId="30739"/>
    <cellStyle name="差_程式" xfId="30526"/>
    <cellStyle name="差_程式 2" xfId="30527"/>
    <cellStyle name="差_程式 3" xfId="30528"/>
    <cellStyle name="差_程式 4" xfId="30529"/>
    <cellStyle name="差_程式 5" xfId="30530"/>
    <cellStyle name="差_程式 6" xfId="30531"/>
    <cellStyle name="差_程式 7" xfId="30532"/>
    <cellStyle name="差_程式 8" xfId="30533"/>
    <cellStyle name="差_程式 9" xfId="30534"/>
    <cellStyle name="差_程式_A60 Flowchart DVT版本0331" xfId="30535"/>
    <cellStyle name="差_程式_A60 Flowchart ForC6-0406" xfId="30536"/>
    <cellStyle name="差_程式_A60-DVT刀具筒夾刀把(預估清單）-0331-A (1)" xfId="30537"/>
    <cellStyle name="差_程式_A60-DVT刀具筒夾刀把(預估清單）-0331-A (1)_A60 Flowchart ForC6-0406" xfId="30538"/>
    <cellStyle name="差_程式_A60-EVT1更新計劃_12011601" xfId="30539"/>
    <cellStyle name="差_程式_A60-EVT1更新計劃_12011601 (2)" xfId="30540"/>
    <cellStyle name="差_程式_A60-EVT1更新計劃_12011601 (2)_A60 Flowchart ForC6-0406" xfId="30541"/>
    <cellStyle name="差_程式_A60-EVT1更新計劃_12011601_A60 Flowchart ForC6-0406" xfId="30542"/>
    <cellStyle name="差_程式_CBD_N41 Frame assy_20110909_JGP(v0 3 IN)_bonnie" xfId="30543"/>
    <cellStyle name="差_複本 N90 MP Plan (5)1005" xfId="30557"/>
    <cellStyle name="差_複本 N90 MP Plan (5)1005 10" xfId="30558"/>
    <cellStyle name="差_複本 N90 MP Plan (5)1005 2" xfId="30559"/>
    <cellStyle name="差_複本 N90 MP Plan (5)1005 2 2" xfId="30560"/>
    <cellStyle name="差_複本 N90 MP Plan (5)1005 3" xfId="30561"/>
    <cellStyle name="差_複本 N90 MP Plan (5)1005 4" xfId="30562"/>
    <cellStyle name="差_複本 N90 MP Plan (5)1005 5" xfId="30563"/>
    <cellStyle name="差_複本 N90 MP Plan (5)1005 6" xfId="30564"/>
    <cellStyle name="差_複本 N90 MP Plan (5)1005 7" xfId="30565"/>
    <cellStyle name="差_複本 N90 MP Plan (5)1005 8" xfId="30566"/>
    <cellStyle name="差_複本 N90 MP Plan (5)1005 9" xfId="30567"/>
    <cellStyle name="差_複本 N90 MP Plan (5)1005 9 2" xfId="30568"/>
    <cellStyle name="差_複本 N90 MP Plan (5)1005_A60 Flowchart DVT版本0331" xfId="30569"/>
    <cellStyle name="差_複本 N90 MP Plan (5)1005_A60 Flowchart ForC6-0406" xfId="30570"/>
    <cellStyle name="差_複本 N90 MP Plan (5)1005_A60-DVT刀具筒夾刀把(預估清單）-0331-A (1)" xfId="30571"/>
    <cellStyle name="差_複本 N90 MP Plan (5)1005_A60-DVT刀具筒夾刀把(預估清單）-0331-A (1)_A60 Flowchart ForC6-0406" xfId="30572"/>
    <cellStyle name="差_複本 N90 MP Plan (5)1005_A60-EVT1更新計劃_12011601" xfId="30573"/>
    <cellStyle name="差_複本 N90 MP Plan (5)1005_A60-EVT1更新計劃_12011601 (2)" xfId="30574"/>
    <cellStyle name="差_複本 N90 MP Plan (5)1005_A60-EVT1更新計劃_12011601 (2)_A60 Flowchart ForC6-0406" xfId="30575"/>
    <cellStyle name="差_複本 N90 MP Plan (5)1005_A60-EVT1更新計劃_12011601_A60 Flowchart ForC6-0406" xfId="30576"/>
    <cellStyle name="差_複本 N90 MP Plan (5)1005_CBD_N41 Frame assy_20110909_JGP(v0 3 IN)_bonnie" xfId="30577"/>
    <cellStyle name="差_複本 N90 MP Plan (5)1005_Machine requisition for N94 output-0416" xfId="30578"/>
    <cellStyle name="差_複本 N90 MP Plan (5)1005_Machine requisition for N94 output-0416 2" xfId="30579"/>
    <cellStyle name="差_複本 N90 MP Plan (5)1005_Machine requisition for N94 output-0416 3" xfId="30580"/>
    <cellStyle name="差_複本 N90 MP Plan (5)1005_Machine requisition for N94 output-0416 4" xfId="30581"/>
    <cellStyle name="差_複本 N90 MP Plan (5)1005_Machine requisition for N94 output-0416 5" xfId="30582"/>
    <cellStyle name="差_複本 N90 MP Plan (5)1005_Machine requisition for N94 output-0416 6" xfId="30583"/>
    <cellStyle name="差_複本 N90 MP Plan (5)1005_Machine requisition for N94 output-0416 7" xfId="30584"/>
    <cellStyle name="差_複本 N90 MP Plan (5)1005_Machine requisition for N94 output-0416 8" xfId="30585"/>
    <cellStyle name="差_複本 N90 MP Plan (5)1005_Machine requisition for N94 output-0416 9" xfId="30586"/>
    <cellStyle name="差_複本 N90 MP Plan (5)1005_N94 EVT2 Fixture plan_20110507_V1  (5)" xfId="30587"/>
    <cellStyle name="差_複本 N90 MP Plan (5)1005_N94 EVT2 Fixture plan_20110507_V1  (5) 2" xfId="30588"/>
    <cellStyle name="差_複本 N90 MP Plan (5)1005_N94 EVT2 Fixture plan_20110507_V1  (5) 3" xfId="30589"/>
    <cellStyle name="差_複本 N90 MP Plan (5)1005_N94 EVT2 Fixture plan_20110507_V1  (5) 4" xfId="30590"/>
    <cellStyle name="差_複本 N90 MP Plan (5)1005_N94 EVT2 Fixture plan_20110507_V1  (5) 5" xfId="30591"/>
    <cellStyle name="差_複本 N90 MP Plan (5)1005_N94 EVT2 Fixture plan_20110507_V1  (5) 6" xfId="30592"/>
    <cellStyle name="差_複本 N90 MP Plan (5)1005_N94 EVT2 Fixture plan_20110507_V1  (5) 7" xfId="30593"/>
    <cellStyle name="差_複本 N90 MP Plan (5)1005_N94 EVT2 Fixture plan_20110507_V1  (5) 8" xfId="30594"/>
    <cellStyle name="差_複本 N90 MP Plan (5)1005_N94 EVT2 Fixture plan_20110507_V1  (5) 9" xfId="30595"/>
    <cellStyle name="差_複本 N90 MP Plan (5)1005_N94 EVT2 Fixture plan_20110507_V1  (5)_A60 Flowchart DVT版本0331" xfId="30596"/>
    <cellStyle name="差_複本 N90 MP Plan (5)1005_N94 EVT2 Fixture plan_20110507_V1  (5)_A60 Flowchart ForC6-0406" xfId="30597"/>
    <cellStyle name="差_複本 N90 MP Plan (5)1005_N94 EVT2 Fixture plan_20110507_V1  (5)_A60-DVT刀具筒夾刀把(預估清單）-0331-A (1)" xfId="30598"/>
    <cellStyle name="差_複本 N90 MP Plan (5)1005_N94 EVT2 Fixture plan_20110507_V1  (5)_A60-DVT刀具筒夾刀把(預估清單）-0331-A (1)_A60 Flowchart ForC6-0406" xfId="30599"/>
    <cellStyle name="差_複本 N90 MP Plan (5)1005_N94 Fixture plan_20110524_5K需採購數量1" xfId="30600"/>
    <cellStyle name="差_複本 N90 MP Plan (5)1005_N94 Fixture plan_20110524_5K需採購數量1 2" xfId="30601"/>
    <cellStyle name="差_複本 N90 MP Plan (5)1005_N94 Fixture plan_20110524_5K需採購數量1 3" xfId="30602"/>
    <cellStyle name="差_複本 N90 MP Plan (5)1005_N94 Fixture plan_20110524_5K需採購數量1 4" xfId="30603"/>
    <cellStyle name="差_複本 N90 MP Plan (5)1005_N94 Fixture plan_20110524_5K需採購數量1 5" xfId="30604"/>
    <cellStyle name="差_複本 N90 MP Plan (5)1005_N94 Fixture plan_20110524_5K需採購數量1 6" xfId="30605"/>
    <cellStyle name="差_複本 N90 MP Plan (5)1005_N94 Fixture plan_20110524_5K需採購數量1 7" xfId="30606"/>
    <cellStyle name="差_複本 N90 MP Plan (5)1005_N94 Fixture plan_20110524_5K需採購數量1 8" xfId="30607"/>
    <cellStyle name="差_複本 N90 MP Plan (5)1005_N94 Fixture plan_20110524_5K需採購數量1 9" xfId="30608"/>
    <cellStyle name="差_複本 N90 MP Plan (5)1005_N94 Fixture plan_20110524_5K需採購數量1_A60 Flowchart DVT版本0331" xfId="30609"/>
    <cellStyle name="差_複本 N90 MP Plan (5)1005_N94 Fixture plan_20110524_5K需採購數量1_A60 Flowchart ForC6-0406" xfId="30610"/>
    <cellStyle name="差_複本 N90 MP Plan (5)1005_N94 Fixture plan_20110524_5K需採購數量1_A60-DVT刀具筒夾刀把(預估清單）-0331-A (1)" xfId="30611"/>
    <cellStyle name="差_複本 N90 MP Plan (5)1005_N94 Fixture plan_20110524_5K需採購數量1_A60-DVT刀具筒夾刀把(預估清單）-0331-A (1)_A60 Flowchart ForC6-0406" xfId="30612"/>
    <cellStyle name="差_複本 N90 MP Plan (5)1005_N94 Fixture plan_20110524_5K需採購數量1_A60-EVT1更新計劃_12011601" xfId="30613"/>
    <cellStyle name="差_複本 N90 MP Plan (5)1005_N94 Fixture plan_20110524_5K需採購數量1_A60-EVT1更新計劃_12011601 (2)" xfId="30614"/>
    <cellStyle name="差_複本 N90 MP Plan (5)1005_N94 Fixture plan_20110524_5K需採購數量1_A60-EVT1更新計劃_12011601 (2)_A60 Flowchart ForC6-0406" xfId="30615"/>
    <cellStyle name="差_複本 N90 MP Plan (5)1005_N94 Fixture plan_20110524_5K需採購數量1_A60-EVT1更新計劃_12011601_A60 Flowchart ForC6-0406" xfId="30616"/>
    <cellStyle name="差_複本 N90 MP Plan (5)1005_N94 Fixture plan_20110524_5K需採購數量1_CBD_N41 Frame assy_20110909_JGP(v0 3 IN)_bonnie" xfId="30617"/>
    <cellStyle name="差_複本 N90 MP Plan (5)1005_N94-CNC-MAG-0527" xfId="30618"/>
    <cellStyle name="差_複本 N90 MP Plan (5)1005_N94-CNC-MAG-0527 2" xfId="30619"/>
    <cellStyle name="差_複本 N90 MP Plan (5)1005_N94-CNC-MAG-0527 3" xfId="30620"/>
    <cellStyle name="差_複本 N90 MP Plan (5)1005_N94-CNC-MAG-0527 4" xfId="30621"/>
    <cellStyle name="差_複本 N90 MP Plan (5)1005_N94-CNC-MAG-0527 5" xfId="30622"/>
    <cellStyle name="差_複本 N90 MP Plan (5)1005_N94-CNC-MAG-0527 6" xfId="30623"/>
    <cellStyle name="差_複本 N90 MP Plan (5)1005_N94-CNC-MAG-0527 7" xfId="30624"/>
    <cellStyle name="差_複本 N90 MP Plan (5)1005_N94-CNC-MAG-0527 8" xfId="30625"/>
    <cellStyle name="差_複本 N90 MP Plan (5)1005_N94-CNC-MAG-0527 9" xfId="30626"/>
    <cellStyle name="差_複本 N90 MP Plan (5)1005_N94-CNC-MAG-0527_A60 Flowchart DVT版本0331" xfId="30627"/>
    <cellStyle name="差_複本 N90 MP Plan (5)1005_N94-CNC-MAG-0527_A60 Flowchart ForC6-0406" xfId="30628"/>
    <cellStyle name="差_複本 N90 MP Plan (5)1005_N94-CNC-MAG-0527_A60-DVT刀具筒夾刀把(預估清單）-0331-A (1)" xfId="30629"/>
    <cellStyle name="差_複本 N90 MP Plan (5)1005_N94-CNC-MAG-0527_A60-DVT刀具筒夾刀把(預估清單）-0331-A (1)_A60 Flowchart ForC6-0406" xfId="30630"/>
    <cellStyle name="差_複本 N90 MP Plan (5)1005_N94-CNC-MAG-0527_A60-EVT1更新計劃_12011601" xfId="30631"/>
    <cellStyle name="差_複本 N90 MP Plan (5)1005_N94-CNC-MAG-0527_A60-EVT1更新計劃_12011601 (2)" xfId="30632"/>
    <cellStyle name="差_複本 N90 MP Plan (5)1005_N94-CNC-MAG-0527_A60-EVT1更新計劃_12011601 (2)_A60 Flowchart ForC6-0406" xfId="30633"/>
    <cellStyle name="差_複本 N90 MP Plan (5)1005_N94-CNC-MAG-0527_A60-EVT1更新計劃_12011601_A60 Flowchart ForC6-0406" xfId="30634"/>
    <cellStyle name="差_複本 N90 MP Plan (5)1005_N94-CNC-MAG-0527_CBD_N41 Frame assy_20110909_JGP(v0 3 IN)_bonnie" xfId="30635"/>
    <cellStyle name="差_複本 N90 MP Plan (5)1005_全製程標準工時110401(IE意見)" xfId="30649"/>
    <cellStyle name="差_複本 N90 MP Plan (5)1005_全製程標準工時110401(IE意見) 2" xfId="30650"/>
    <cellStyle name="差_複本 N90 MP Plan (5)1005_全製程標準工時110401(IE意見) 3" xfId="30651"/>
    <cellStyle name="差_複本 N90 MP Plan (5)1005_全製程標準工時110401(IE意見) 4" xfId="30652"/>
    <cellStyle name="差_複本 N90 MP Plan (5)1005_全製程標準工時110401(IE意見) 5" xfId="30653"/>
    <cellStyle name="差_複本 N90 MP Plan (5)1005_全製程標準工時110401(IE意見) 6" xfId="30654"/>
    <cellStyle name="差_複本 N90 MP Plan (5)1005_全製程標準工時110401(IE意見) 7" xfId="30655"/>
    <cellStyle name="差_複本 N90 MP Plan (5)1005_全製程標準工時110401(IE意見) 8" xfId="30656"/>
    <cellStyle name="差_複本 N90 MP Plan (5)1005_全製程標準工時110401(IE意見) 9" xfId="30657"/>
    <cellStyle name="差_複本 N90 MP Plan (5)1005_全製程標準工時110401(IE意見)_A60-DVT刀具筒夾刀把(預估清單）-0331-A (1)" xfId="30658"/>
    <cellStyle name="差_複本 N90 MP Plan (5)1005_全製程標準工時110401(IE意見)_A60-DVT刀具筒夾刀把(預估清單）-0331-A (1)_A60 Flowchart ForC6-0406" xfId="30659"/>
    <cellStyle name="差_複本 N90 MP Plan (5)1005_全製程標準工時110401(IE意見)_A60-EVT1更新計劃_12011601" xfId="30660"/>
    <cellStyle name="差_複本 N90 MP Plan (5)1005_全製程標準工時110401(IE意見)_A60-EVT1更新計劃_12011601 (2)" xfId="30661"/>
    <cellStyle name="差_複本 N90 MP Plan (5)1005_全製程標準工時110401(IE意見)_A60-EVT1更新計劃_12011601 (2)_A60 Flowchart ForC6-0406" xfId="30662"/>
    <cellStyle name="差_複本 N90 MP Plan (5)1005_全製程標準工時110401(IE意見)_A60-EVT1更新計劃_12011601_A60 Flowchart ForC6-0406" xfId="30663"/>
    <cellStyle name="差_複本 N90 MP Plan (5)1005_刀把 N94 Fixture plan_20110725V1 " xfId="30636"/>
    <cellStyle name="差_複本 N90 MP Plan (5)1005_刀把 N94 Fixture plan_20110725V1  2" xfId="30637"/>
    <cellStyle name="差_複本 N90 MP Plan (5)1005_刀把 N94 Fixture plan_20110725V1  3" xfId="30638"/>
    <cellStyle name="差_複本 N90 MP Plan (5)1005_刀把 N94 Fixture plan_20110725V1  4" xfId="30639"/>
    <cellStyle name="差_複本 N90 MP Plan (5)1005_刀把 N94 Fixture plan_20110725V1  5" xfId="30640"/>
    <cellStyle name="差_複本 N90 MP Plan (5)1005_刀把 N94 Fixture plan_20110725V1  6" xfId="30641"/>
    <cellStyle name="差_複本 N90 MP Plan (5)1005_刀把 N94 Fixture plan_20110725V1  7" xfId="30642"/>
    <cellStyle name="差_複本 N90 MP Plan (5)1005_刀把 N94 Fixture plan_20110725V1  8" xfId="30643"/>
    <cellStyle name="差_複本 N90 MP Plan (5)1005_刀把 N94 Fixture plan_20110725V1  9" xfId="30644"/>
    <cellStyle name="差_複本 N90 MP Plan (5)1005_刀把 N94 Fixture plan_20110725V1 _A60 Flowchart DVT版本0331" xfId="30645"/>
    <cellStyle name="差_複本 N90 MP Plan (5)1005_刀把 N94 Fixture plan_20110725V1 _A60 Flowchart ForC6-0406" xfId="30646"/>
    <cellStyle name="差_複本 N90 MP Plan (5)1005_刀把 N94 Fixture plan_20110725V1 _A60-DVT刀具筒夾刀把(預估清單）-0331-A (1)" xfId="30647"/>
    <cellStyle name="差_複本 N90 MP Plan (5)1005_刀把 N94 Fixture plan_20110725V1 _A60-DVT刀具筒夾刀把(預估清單）-0331-A (1)_A60 Flowchart ForC6-0406" xfId="30648"/>
    <cellStyle name="差_複本 N90 MP Plan (5)1005_治具 N94 Fixture plan 20110803" xfId="30664"/>
    <cellStyle name="差_複本 N90 MP Plan (5)1005_治具 N94 Fixture plan 20110803 2" xfId="30665"/>
    <cellStyle name="差_複本 N90 MP Plan (5)1005_治具 N94 Fixture plan 20110803 3" xfId="30666"/>
    <cellStyle name="差_複本 N90 MP Plan (5)1005_治具 N94 Fixture plan 20110803 4" xfId="30667"/>
    <cellStyle name="差_複本 N90 MP Plan (5)1005_治具 N94 Fixture plan 20110803 5" xfId="30668"/>
    <cellStyle name="差_複本 N90 MP Plan (5)1005_治具 N94 Fixture plan 20110803 6" xfId="30669"/>
    <cellStyle name="差_複本 N90 MP Plan (5)1005_治具 N94 Fixture plan 20110803 7" xfId="30670"/>
    <cellStyle name="差_複本 N90 MP Plan (5)1005_治具 N94 Fixture plan 20110803 8" xfId="30671"/>
    <cellStyle name="差_複本 N90 MP Plan (5)1005_治具 N94 Fixture plan 20110803 9" xfId="30672"/>
    <cellStyle name="差_複本 N90 MP Plan (5)1005_治具 N94 Fixture plan 20110803_A60 Flowchart DVT版本0331" xfId="30673"/>
    <cellStyle name="差_複本 N90 MP Plan (5)1005_治具 N94 Fixture plan 20110803_A60 Flowchart ForC6-0406" xfId="30674"/>
    <cellStyle name="差_複本 N90 MP Plan (5)1005_治具 N94 Fixture plan 20110803_A60-DVT刀具筒夾刀把(預估清單）-0331-A (1)" xfId="30675"/>
    <cellStyle name="差_複本 N90 MP Plan (5)1005_治具 N94 Fixture plan 20110803_A60-DVT刀具筒夾刀把(預估清單）-0331-A (1)_A60 Flowchart ForC6-0406" xfId="30676"/>
    <cellStyle name="差_量測治具需求數量1118 (2)" xfId="30677"/>
    <cellStyle name="差_量測治具需求數量1118 (2) 2" xfId="30678"/>
    <cellStyle name="差_量測治具需求數量1118 (2) 2 2" xfId="30679"/>
    <cellStyle name="差_量測治具需求數量1118 (2) 3" xfId="30680"/>
    <cellStyle name="差_量測治具需求數量1118 (2) 3 2" xfId="30681"/>
    <cellStyle name="差_量測治具需求數量1118 (2) 4" xfId="30682"/>
    <cellStyle name="差_量測治具需求數量1118 (2) 4 2" xfId="30683"/>
    <cellStyle name="差_量測治具需求數量1118 (2) 5" xfId="30684"/>
    <cellStyle name="差_量測治具需求數量1118 (2) 6" xfId="30685"/>
    <cellStyle name="差_量測治具需求數量1118 (2) 7" xfId="30686"/>
    <cellStyle name="差_量測治具需求數量1118 (2)_LW Fix  for EVT1 0221" xfId="30687"/>
    <cellStyle name="差_量測治具需求數量1118 (2)_LW Fix  for EVT1 0221 2" xfId="30688"/>
    <cellStyle name="差_量測治具需求數量1118 (2)_LW Fix  for EVT1 0221 2 2" xfId="30689"/>
    <cellStyle name="差_量測治具需求數量1118 (2)_LW Fix  for EVT1 0221 3" xfId="30690"/>
    <cellStyle name="差_量測治具需求數量1118 (2)_LW Fix  for EVT1 0221 3 2" xfId="30691"/>
    <cellStyle name="差_量測治具需求數量1118 (2)_LW Fix  for EVT1 0221 4" xfId="30692"/>
    <cellStyle name="差_量測治具需求數量1118 (2)_LW Fix  for EVT1 0221 4 2" xfId="30693"/>
    <cellStyle name="差_量測治具需求數量1118 (2)_LW Fix  for EVT1 0221 5" xfId="30694"/>
    <cellStyle name="差_量測治具需求數量1118 (2)_LW Fix  for EVT1 0221 6" xfId="30695"/>
    <cellStyle name="差_量測治具需求數量1118 (2)_LW Fix  for EVT1 0221 7" xfId="30696"/>
    <cellStyle name="差_量測治具需求數量1118 (2)_N41 Investment_20110905(in_v8)" xfId="30697"/>
    <cellStyle name="差_量測治具需求數量1118 (2)_N41 Investment_20110905(in_v8) 2" xfId="30698"/>
    <cellStyle name="差_量測治具需求數量1118 (2)_N41 Investment_20110905(in_v8) 2 2" xfId="30699"/>
    <cellStyle name="差_量測治具需求數量1118 (2)_N41 Investment_20110905(in_v8) 3" xfId="30700"/>
    <cellStyle name="差_量測治具需求數量1118 (2)_N41 Investment_20110905(in_v8) 3 2" xfId="30701"/>
    <cellStyle name="差_量測治具需求數量1118 (2)_N41 Investment_20110905(in_v8) 4" xfId="30702"/>
    <cellStyle name="差_量測治具需求數量1118 (2)_N41 Investment_20110905(in_v8) 4 2" xfId="30703"/>
    <cellStyle name="差_量測治具需求數量1118 (2)_N41 Investment_20110905(in_v8) 5" xfId="30704"/>
    <cellStyle name="差_量測治具需求數量1118 (2)_N41 Investment_20110905(in_v8) 6" xfId="30705"/>
    <cellStyle name="差_量測治具需求數量1118 (2)_N41 Investment_20110905(in_v8) 7" xfId="30706"/>
    <cellStyle name="常?_P86 Daily Report 0421" xfId="30753"/>
    <cellStyle name="常规" xfId="0" builtinId="0"/>
    <cellStyle name="常规 10" xfId="30754"/>
    <cellStyle name="常规 2" xfId="30755"/>
    <cellStyle name="常规 2 2" xfId="30756"/>
    <cellStyle name="常规 3" xfId="30757"/>
    <cellStyle name="常规 3 2" xfId="30758"/>
    <cellStyle name="常规 4" xfId="30759"/>
    <cellStyle name="常规 4 2" xfId="30760"/>
    <cellStyle name="常规 5" xfId="30761"/>
    <cellStyle name="常规 5 2" xfId="30762"/>
    <cellStyle name="常规 6" xfId="30763"/>
    <cellStyle name="常规 6 2" xfId="30764"/>
    <cellStyle name="常规 7" xfId="30765"/>
    <cellStyle name="常规 7 2" xfId="30766"/>
    <cellStyle name="常规 8" xfId="30767"/>
    <cellStyle name="常规 8 2" xfId="30768"/>
    <cellStyle name="强调文字颜色 1" xfId="34602"/>
    <cellStyle name="强调文字颜色 1 2" xfId="34603"/>
    <cellStyle name="强调文字颜色 1 2 2" xfId="34604"/>
    <cellStyle name="强调文字颜色 2" xfId="34605"/>
    <cellStyle name="强调文字颜色 2 2" xfId="34606"/>
    <cellStyle name="强调文字颜色 2 2 2" xfId="34607"/>
    <cellStyle name="强调文字颜色 3" xfId="34608"/>
    <cellStyle name="强调文字颜色 3 2" xfId="34609"/>
    <cellStyle name="强调文字颜色 3 2 2" xfId="34610"/>
    <cellStyle name="强调文字颜色 4" xfId="34611"/>
    <cellStyle name="强调文字颜色 4 2" xfId="34612"/>
    <cellStyle name="强调文字颜色 4 2 2" xfId="34613"/>
    <cellStyle name="强调文字颜色 5" xfId="34614"/>
    <cellStyle name="强调文字颜色 5 2" xfId="34615"/>
    <cellStyle name="强调文字颜色 5 2 2" xfId="34616"/>
    <cellStyle name="强调文字颜色 6" xfId="34617"/>
    <cellStyle name="强调文字颜色 6 2" xfId="34618"/>
    <cellStyle name="强调文字颜色 6 2 2" xfId="34619"/>
    <cellStyle name="昗弨_4.13 J88" xfId="34818"/>
    <cellStyle name="普通_laroux" xfId="34596"/>
    <cellStyle name="未定義" xfId="34669"/>
    <cellStyle name="未定義 2" xfId="34670"/>
    <cellStyle name="未定義 3" xfId="34671"/>
    <cellStyle name="未定義 4" xfId="34672"/>
    <cellStyle name="未定義 5" xfId="34673"/>
    <cellStyle name="未定義 6" xfId="34674"/>
    <cellStyle name="未定義 7" xfId="34675"/>
    <cellStyle name="未定義 8" xfId="34676"/>
    <cellStyle name="未定義 9" xfId="34677"/>
    <cellStyle name="标题" xfId="29751"/>
    <cellStyle name="标题 1" xfId="29752"/>
    <cellStyle name="标题 1 2" xfId="29753"/>
    <cellStyle name="标题 1 2 2" xfId="29754"/>
    <cellStyle name="标题 2" xfId="29755"/>
    <cellStyle name="标题 2 2" xfId="29756"/>
    <cellStyle name="标题 2 2 2" xfId="29757"/>
    <cellStyle name="标题 3" xfId="29758"/>
    <cellStyle name="标题 3 2" xfId="29759"/>
    <cellStyle name="标题 3 2 2" xfId="29760"/>
    <cellStyle name="标题 4" xfId="29761"/>
    <cellStyle name="标题 4 2" xfId="29762"/>
    <cellStyle name="标题 4 2 2" xfId="29763"/>
    <cellStyle name="标题 5" xfId="29764"/>
    <cellStyle name="标题 5 2" xfId="29765"/>
    <cellStyle name="标题_A60 HSG FLOW CHART--2011081901_m" xfId="29766"/>
    <cellStyle name="样式 1" xfId="34679"/>
    <cellStyle name="样式 1 2" xfId="34680"/>
    <cellStyle name="样式 1 3" xfId="34681"/>
    <cellStyle name="样式 1 4" xfId="34682"/>
    <cellStyle name="样式 1 5" xfId="34683"/>
    <cellStyle name="样式 1 6" xfId="34684"/>
    <cellStyle name="样式 1 7" xfId="34685"/>
    <cellStyle name="样式 1 8" xfId="34686"/>
    <cellStyle name="样式 1 9" xfId="34687"/>
    <cellStyle name="桁?切? [0.00]_PERSONAL" xfId="33655"/>
    <cellStyle name="桁?切?_PERSONAL" xfId="33656"/>
    <cellStyle name="检查单元格" xfId="34539"/>
    <cellStyle name="检查单元格 2" xfId="34540"/>
    <cellStyle name="检查单元格 2 2" xfId="34541"/>
    <cellStyle name="標準_~7379633" xfId="29777"/>
    <cellStyle name="標題 1 2" xfId="29767"/>
    <cellStyle name="標題 1 2 2" xfId="29768"/>
    <cellStyle name="標題 2 2" xfId="29769"/>
    <cellStyle name="標題 2 2 2" xfId="29770"/>
    <cellStyle name="標題 3 2" xfId="29771"/>
    <cellStyle name="標題 3 2 2" xfId="29772"/>
    <cellStyle name="標題 4 2" xfId="29773"/>
    <cellStyle name="標題 4 2 2" xfId="29774"/>
    <cellStyle name="標題 5" xfId="29775"/>
    <cellStyle name="標題 5 2" xfId="29776"/>
    <cellStyle name="樣式 1" xfId="34688"/>
    <cellStyle name="樣式 1 10" xfId="34689"/>
    <cellStyle name="樣式 1 10 2" xfId="34690"/>
    <cellStyle name="樣式 1 11" xfId="34691"/>
    <cellStyle name="樣式 1 11 2" xfId="34692"/>
    <cellStyle name="樣式 1 12" xfId="34693"/>
    <cellStyle name="樣式 1 12 2" xfId="34694"/>
    <cellStyle name="樣式 1 13" xfId="34695"/>
    <cellStyle name="樣式 1 14" xfId="34696"/>
    <cellStyle name="樣式 1 15" xfId="34697"/>
    <cellStyle name="樣式 1 16" xfId="34698"/>
    <cellStyle name="樣式 1 17" xfId="34699"/>
    <cellStyle name="樣式 1 2" xfId="34700"/>
    <cellStyle name="樣式 1 2 2" xfId="34701"/>
    <cellStyle name="樣式 1 2 3" xfId="34702"/>
    <cellStyle name="樣式 1 3" xfId="34703"/>
    <cellStyle name="樣式 1 4" xfId="34704"/>
    <cellStyle name="樣式 1 5" xfId="34705"/>
    <cellStyle name="樣式 1 6" xfId="34706"/>
    <cellStyle name="樣式 1 7" xfId="34707"/>
    <cellStyle name="樣式 1 8" xfId="34708"/>
    <cellStyle name="樣式 1 9" xfId="34709"/>
    <cellStyle name="樣式 1 9 2" xfId="34710"/>
    <cellStyle name="樣式 1_N41 Frame Output Plan with FLOW CHART DS--20110808_1" xfId="34711"/>
    <cellStyle name="檢查儲存格 2" xfId="34542"/>
    <cellStyle name="檢查儲存格 2 2" xfId="34543"/>
    <cellStyle name="汇总" xfId="34518"/>
    <cellStyle name="汇总 2" xfId="34519"/>
    <cellStyle name="汇总 2 2" xfId="34520"/>
    <cellStyle name="汇总 3" xfId="34521"/>
    <cellStyle name="注释" xfId="34830"/>
    <cellStyle name="注释 10" xfId="34831"/>
    <cellStyle name="注释 2" xfId="34832"/>
    <cellStyle name="注释 2 2" xfId="34833"/>
    <cellStyle name="注释 2 3" xfId="34834"/>
    <cellStyle name="注释 2 4" xfId="34835"/>
    <cellStyle name="注释 2 5" xfId="34836"/>
    <cellStyle name="注释 2 6" xfId="34837"/>
    <cellStyle name="注释 2 7" xfId="34838"/>
    <cellStyle name="注释 2 8" xfId="34839"/>
    <cellStyle name="注释 2 9" xfId="34840"/>
    <cellStyle name="注释 3" xfId="34841"/>
    <cellStyle name="注释 4" xfId="34842"/>
    <cellStyle name="注释 5" xfId="34843"/>
    <cellStyle name="注释 6" xfId="34844"/>
    <cellStyle name="注释 7" xfId="34845"/>
    <cellStyle name="注释 8" xfId="34846"/>
    <cellStyle name="注释 9" xfId="34847"/>
    <cellStyle name="珨啜_242929 #1 - Card Guide" xfId="34678"/>
    <cellStyle name="百分比" xfId="1" builtinId="5"/>
    <cellStyle name="百分比 2" xfId="29689"/>
    <cellStyle name="百分比 2 2" xfId="29690"/>
    <cellStyle name="百分比 2 3" xfId="29691"/>
    <cellStyle name="百分比 2 4" xfId="29692"/>
    <cellStyle name="百分比 2 5" xfId="29693"/>
    <cellStyle name="百分比 2 6" xfId="29694"/>
    <cellStyle name="百分比 2 7" xfId="29695"/>
    <cellStyle name="百分比 2 8" xfId="29696"/>
    <cellStyle name="百分比 2 9" xfId="29697"/>
    <cellStyle name="百分比 3" xfId="29698"/>
    <cellStyle name="百分比 3 10" xfId="29699"/>
    <cellStyle name="百分比 3 2" xfId="29700"/>
    <cellStyle name="百分比 3 3" xfId="29701"/>
    <cellStyle name="百分比 3 4" xfId="29702"/>
    <cellStyle name="百分比 3 5" xfId="29703"/>
    <cellStyle name="百分比 3 6" xfId="29704"/>
    <cellStyle name="百分比 3 7" xfId="29705"/>
    <cellStyle name="百分比 3 8" xfId="29706"/>
    <cellStyle name="百分比 3 9" xfId="29707"/>
    <cellStyle name="百分比 4" xfId="29708"/>
    <cellStyle name="百分比 4 2" xfId="29709"/>
    <cellStyle name="百分比 4 3" xfId="29710"/>
    <cellStyle name="百分比 4 4" xfId="29711"/>
    <cellStyle name="百分比 4 5" xfId="29712"/>
    <cellStyle name="百分比 4 6" xfId="29713"/>
    <cellStyle name="百分比 4 7" xfId="29714"/>
    <cellStyle name="百分比 4 8" xfId="29715"/>
    <cellStyle name="百分比 4 9" xfId="29716"/>
    <cellStyle name="百分比 5" xfId="29717"/>
    <cellStyle name="百分比 5 2" xfId="29718"/>
    <cellStyle name="百分比 6" xfId="29719"/>
    <cellStyle name="百分比 7" xfId="29720"/>
    <cellStyle name="百分比 8" xfId="29721"/>
    <cellStyle name="百分比 9" xfId="29722"/>
    <cellStyle name="籵? [0.00]_PERSONAL" xfId="30778"/>
    <cellStyle name="籵?_PERSONAL" xfId="30779"/>
    <cellStyle name="解释性文本" xfId="34544"/>
    <cellStyle name="解释性文本 10" xfId="34545"/>
    <cellStyle name="解释性文本 10 2" xfId="34546"/>
    <cellStyle name="解释性文本 11" xfId="34547"/>
    <cellStyle name="解释性文本 2" xfId="34548"/>
    <cellStyle name="解释性文本 2 2" xfId="34549"/>
    <cellStyle name="解释性文本 3" xfId="34550"/>
    <cellStyle name="解释性文本 4" xfId="34551"/>
    <cellStyle name="解释性文本 5" xfId="34552"/>
    <cellStyle name="解释性文本 6" xfId="34553"/>
    <cellStyle name="解释性文本 7" xfId="34554"/>
    <cellStyle name="解释性文本 8" xfId="34555"/>
    <cellStyle name="解释性文本 9" xfId="34556"/>
    <cellStyle name="計算方式 2" xfId="34537"/>
    <cellStyle name="計算方式 2 2" xfId="34538"/>
    <cellStyle name="說明文字 2" xfId="34637"/>
    <cellStyle name="說明文字 2 2" xfId="34638"/>
    <cellStyle name="說明文字 2 2 2" xfId="34639"/>
    <cellStyle name="說明文字 2 3" xfId="34640"/>
    <cellStyle name="說明文字 2 3 2" xfId="34641"/>
    <cellStyle name="說明文字 2 4" xfId="34642"/>
    <cellStyle name="說明文字 2 4 2" xfId="34643"/>
    <cellStyle name="說明文字 2 5" xfId="34644"/>
    <cellStyle name="說明文字 2 5 2" xfId="34645"/>
    <cellStyle name="說明文字 2 6" xfId="34646"/>
    <cellStyle name="說明文字 2 7" xfId="34647"/>
    <cellStyle name="說明文字 2 8" xfId="34648"/>
    <cellStyle name="說明文字 3" xfId="34649"/>
    <cellStyle name="說明文字 3 2" xfId="34650"/>
    <cellStyle name="說明文字 4" xfId="34651"/>
    <cellStyle name="說明文字 5" xfId="34652"/>
    <cellStyle name="說明文字 6" xfId="34653"/>
    <cellStyle name="說明文字 7" xfId="34654"/>
    <cellStyle name="說明文字 8" xfId="34655"/>
    <cellStyle name="警告文字 2" xfId="34570"/>
    <cellStyle name="警告文字 2 2" xfId="34571"/>
    <cellStyle name="警告文字 2 2 2" xfId="34572"/>
    <cellStyle name="警告文字 2 3" xfId="34573"/>
    <cellStyle name="警告文字 2 3 2" xfId="34574"/>
    <cellStyle name="警告文字 2 4" xfId="34575"/>
    <cellStyle name="警告文字 2 4 2" xfId="34576"/>
    <cellStyle name="警告文字 2 5" xfId="34577"/>
    <cellStyle name="警告文字 2 5 2" xfId="34578"/>
    <cellStyle name="警告文字 2 6" xfId="34579"/>
    <cellStyle name="警告文字 2 7" xfId="34580"/>
    <cellStyle name="警告文字 2 8" xfId="34581"/>
    <cellStyle name="警告文字 3" xfId="34582"/>
    <cellStyle name="警告文字 3 2" xfId="34583"/>
    <cellStyle name="警告文字 4" xfId="34584"/>
    <cellStyle name="警告文字 5" xfId="34585"/>
    <cellStyle name="警告文字 6" xfId="34586"/>
    <cellStyle name="警告文字 7" xfId="34587"/>
    <cellStyle name="警告文字 8" xfId="34588"/>
    <cellStyle name="警告文本" xfId="34557"/>
    <cellStyle name="警告文本 10" xfId="34558"/>
    <cellStyle name="警告文本 10 2" xfId="34559"/>
    <cellStyle name="警告文本 11" xfId="34560"/>
    <cellStyle name="警告文本 2" xfId="34561"/>
    <cellStyle name="警告文本 2 2" xfId="34562"/>
    <cellStyle name="警告文本 3" xfId="34563"/>
    <cellStyle name="警告文本 4" xfId="34564"/>
    <cellStyle name="警告文本 5" xfId="34565"/>
    <cellStyle name="警告文本 6" xfId="34566"/>
    <cellStyle name="警告文本 7" xfId="34567"/>
    <cellStyle name="警告文本 8" xfId="34568"/>
    <cellStyle name="警告文本 9" xfId="34569"/>
    <cellStyle name="计算" xfId="34533"/>
    <cellStyle name="计算 2" xfId="34534"/>
    <cellStyle name="计算 2 2" xfId="34535"/>
    <cellStyle name="计算 3" xfId="34536"/>
    <cellStyle name="貨幣 2" xfId="34522"/>
    <cellStyle name="貨幣 2 10" xfId="34523"/>
    <cellStyle name="貨幣 2 2" xfId="34524"/>
    <cellStyle name="貨幣 2 3" xfId="34525"/>
    <cellStyle name="貨幣 2 4" xfId="34526"/>
    <cellStyle name="貨幣 2 5" xfId="34527"/>
    <cellStyle name="貨幣 2 6" xfId="34528"/>
    <cellStyle name="貨幣 2 7" xfId="34529"/>
    <cellStyle name="貨幣 2 8" xfId="34530"/>
    <cellStyle name="貨幣 2 9" xfId="34531"/>
    <cellStyle name="貨幣 3" xfId="35013"/>
    <cellStyle name="貨幣[0]_286071 (2)" xfId="34532"/>
    <cellStyle name="超連結 2" xfId="30769"/>
    <cellStyle name="超連結 2 2" xfId="30770"/>
    <cellStyle name="超連結 2 3" xfId="30771"/>
    <cellStyle name="超連結 2 4" xfId="30772"/>
    <cellStyle name="超連結 2 5" xfId="30773"/>
    <cellStyle name="超連結 2 6" xfId="30774"/>
    <cellStyle name="超連結 2 7" xfId="30775"/>
    <cellStyle name="超連結 2 8" xfId="30776"/>
    <cellStyle name="超連結 2 9" xfId="30777"/>
    <cellStyle name="輔色1 2" xfId="30782"/>
    <cellStyle name="輔色1 2 2" xfId="30783"/>
    <cellStyle name="輔色2 2" xfId="30784"/>
    <cellStyle name="輔色2 2 2" xfId="30785"/>
    <cellStyle name="輔色3 2" xfId="30786"/>
    <cellStyle name="輔色3 2 2" xfId="30787"/>
    <cellStyle name="輔色4 2" xfId="30788"/>
    <cellStyle name="輔色4 2 2" xfId="30789"/>
    <cellStyle name="輔色5 2" xfId="30790"/>
    <cellStyle name="輔色5 2 2" xfId="30791"/>
    <cellStyle name="輔色6 2" xfId="30792"/>
    <cellStyle name="輔色6 2 2" xfId="30793"/>
    <cellStyle name="輸入 2" xfId="34635"/>
    <cellStyle name="輸入 2 2" xfId="34636"/>
    <cellStyle name="輸出 2" xfId="34633"/>
    <cellStyle name="輸出 2 2" xfId="34634"/>
    <cellStyle name="输入" xfId="34629"/>
    <cellStyle name="输入 2" xfId="34630"/>
    <cellStyle name="输入 2 2" xfId="34631"/>
    <cellStyle name="输入 3" xfId="34632"/>
    <cellStyle name="输出" xfId="34625"/>
    <cellStyle name="输出 2" xfId="34626"/>
    <cellStyle name="输出 2 2" xfId="34627"/>
    <cellStyle name="输出 3" xfId="34628"/>
    <cellStyle name="适中" xfId="34622"/>
    <cellStyle name="适中 2" xfId="34623"/>
    <cellStyle name="适中 2 2" xfId="34624"/>
    <cellStyle name="通貨 [0.00]_PERSONAL" xfId="34656"/>
    <cellStyle name="通貨_PERSONAL" xfId="34657"/>
    <cellStyle name="連結的儲存格 2" xfId="34589"/>
    <cellStyle name="連結的儲存格 2 2" xfId="34590"/>
    <cellStyle name="链接单元格" xfId="34591"/>
    <cellStyle name="链接单元格 2" xfId="34592"/>
    <cellStyle name="链接单元格 2 2" xfId="34593"/>
    <cellStyle name="閉撰蟈諉" xfId="29742"/>
    <cellStyle name="閉撰蟈諉 2" xfId="29743"/>
    <cellStyle name="閉撰蟈諉 3" xfId="29744"/>
    <cellStyle name="閉撰蟈諉 4" xfId="29745"/>
    <cellStyle name="閉撰蟈諉 5" xfId="29746"/>
    <cellStyle name="閉撰蟈諉 6" xfId="29747"/>
    <cellStyle name="閉撰蟈諉 7" xfId="29748"/>
    <cellStyle name="閉撰蟈諉 8" xfId="29749"/>
    <cellStyle name="閉撰蟈諉 9" xfId="29750"/>
    <cellStyle name="鱔 [0]_laroux" xfId="34620"/>
    <cellStyle name="鱔_laroux" xfId="34621"/>
    <cellStyle name="鳻?? [0.00]_PERSONAL" xfId="30780"/>
    <cellStyle name="鳻??_PERSONAL" xfId="3078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anz\modulus%202%20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huw15/Local%20Settings/Temporary%20Internet%20Files/Content.Outlook/JUQ01C21/A60MachineFixture0112%20new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jessie/Library/Mail%20Downloads/N41%20Housing%20machine%20pull%20in%20schedule_0111(&#23458;&#25142;&#29256;&#65289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bd014\d\Quotation%20flow\Virginia\061018%20Virginia%20James\BUF%20Template%209.11_Virginia_Q306_UI%20Flex_GZ_Jabil_0609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ty.idv.tw/WINDOWS/Temporary%20Internet%20Files/OLK104/Calender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ngwenya\SharedDocs\Documents%20and%20Settings\Jeff_W_Scott\Local%20Settings\Temporary%20Internet%20Files\OLK1C\PPA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ony/PIMS/PKM/Computer/Excel%20Template/VBA/yearly_calenda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epartments\D-Cover\weekly%20report\P&#233;cs%20D-cover%20report%20W27-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reedhav/Desktop/KIS%20Photo_Me/Quote%20Discussions/MPC%20files/MPC_29Dec/Quote_30Dec/Process%20and%20Value%20Add/KIS_1Separated%20Materials_rev2%20(1%20Oct)_re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huw15/My%20Documents/A60/N41%20JGP%20Housing%20EVT2%20Production%20Plan0216-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file01\nokia\ME\Casing\Shelby%20Project\Quote\IE_Shelby_Hinge-Lid%20Assy_070307_Rev.1_V70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inasfile01\Documents%20and%20Settings\sreedhav\Desktop\KIS%20Photo_Me\Quote\Quote_21_Nov\KIS_Separated%20Materials_Nov%202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inasfile01\Temp\Temporary%20Internet%20Files\OLK99\Sourcing\Calbomv-E1(draft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orary%20Internet%20Files/OLK99/Sourcing/Calbomv-E1(draft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inasfile01\@\T5100-public01\A3\Documents%20and%20Settings\stdavies\Local%20Settings\Temporary%20Internet%20Files\OLK10\Transfer%20sheet%20fill%20exampl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len\Investment%20tool\Jabil\InvesTool%20Jabil%20v5.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ngwenya\SharedDocs\Adam\E398\PCB\Headset_Jack\Acon\Part_Qual\0989675N-O-Acon-Part_Qu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j27/Downloads/N41%20C6+B6+C5+C7+B8%20Production%20plan%20%204-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h/AppData/Local/Microsoft/Windows/Temporary%20Internet%20Files/Content.Outlook/2ZYNEP43/&#20250;&#35758;&#36164;&#26009;/2016/20160304/New-York%20Housing%20MP%20Flowchart%20(F14)&#23545;&#20869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unasfile01\op2\OP2-ME\ME-PE\2-&#20225;&#21010;&#65288;Flow%20chart%20&#27835;&#20855;%20&#32791;&#26448;&#65289;\Flow%20chart\3.New%20York\Flow%20chart\&#27491;&#24335;&#21457;&#34892;\MP\SP28%20MP%20Flow%20chart----2016080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h/AppData/Local/Microsoft/Windows/Temporary%20Internet%20Files/Content.Outlook/2ZYNEP43/&#35079;&#26412;%20New%20%20York%20Housing%20For%20%20MP%20&#21046;&#31243;%20Flowchart-&#65288;Sp30RgCashmere%20F14%200401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2003\lens\Documents%20and%20Settings\black\&#26700;&#38754;\GRR%20ANOV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j27/Downloads/N41%20Daily%20Production%20%20plan_0407(interal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inasfile01\Zhou\Compal\Shipment%20data\Jan%2005\Wk49_re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Zhou/Compal/Shipment%20data/Jan%2005/Wk49_r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inasfile01\NPI-DATA\Documents%20and%20Settings\kogjer\Local%20Settings\Temporary%20Internet%20Files\OLK29\153257_722K%20OTA_11thMar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inasfile01\NPI-DATA\E5L\Product%20Plan\L55%20Maguro\schedules\tooling\Maguro%20Tooling%2002-10-2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angwenya\SharedDocs\brian\v265&amp;260\FAI\tj040812\V265%20Lens-C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"/>
      <sheetName val="RATE"/>
      <sheetName val="Instructions"/>
      <sheetName val="Quote Specification"/>
      <sheetName val="Tool Quote"/>
      <sheetName val="Sampling Quote"/>
      <sheetName val="Husky Hot Runner Price"/>
      <sheetName val="Husky Cost Matrix"/>
      <sheetName val="Design Review"/>
      <sheetName val="Sheet1"/>
      <sheetName val="TC總明細表"/>
      <sheetName val="2-1-1 管理指標(1) 13"/>
      <sheetName val="半成品金額明細"/>
    </sheetNames>
    <sheetDataSet>
      <sheetData sheetId="0">
        <row r="1">
          <cell r="E1" t="str">
            <v>MODULUS II Dual Band</v>
          </cell>
        </row>
        <row r="2">
          <cell r="E2">
            <v>1000000</v>
          </cell>
        </row>
        <row r="3">
          <cell r="D3" t="str">
            <v xml:space="preserve">P/N Raw </v>
          </cell>
        </row>
        <row r="7">
          <cell r="B7" t="str">
            <v>Lens</v>
          </cell>
          <cell r="D7" t="str">
            <v>6103893K01</v>
          </cell>
          <cell r="F7" t="str">
            <v>PMMA</v>
          </cell>
        </row>
      </sheetData>
      <sheetData sheetId="1">
        <row r="2">
          <cell r="C2">
            <v>1.72</v>
          </cell>
        </row>
        <row r="5">
          <cell r="C5">
            <v>0.88854999999999995</v>
          </cell>
        </row>
        <row r="6">
          <cell r="C6">
            <v>2.85</v>
          </cell>
        </row>
        <row r="8">
          <cell r="C8">
            <v>0.26265485999999999</v>
          </cell>
        </row>
        <row r="10">
          <cell r="C10">
            <v>0.29680000000000001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flow char0105"/>
      <sheetName val="Scenario1-Machine"/>
      <sheetName val="flow char0109"/>
      <sheetName val="Machine Kickoff"/>
      <sheetName val="Machine KickoffTEMP"/>
      <sheetName val="Fixture0111"/>
      <sheetName val="Fixture Kickoff"/>
      <sheetName val="Machine Pull in schedule "/>
      <sheetName val="HSG_FC"/>
      <sheetName val="Scenario1-Fixture"/>
      <sheetName val="Cp Cpk 15"/>
      <sheetName val="List"/>
    </sheetNames>
    <sheetDataSet>
      <sheetData sheetId="0"/>
      <sheetData sheetId="1"/>
      <sheetData sheetId="2"/>
      <sheetData sheetId="3"/>
      <sheetData sheetId="4">
        <row r="4">
          <cell r="G4" t="str">
            <v>Machine Description</v>
          </cell>
        </row>
      </sheetData>
      <sheetData sheetId="5"/>
      <sheetData sheetId="6">
        <row r="8">
          <cell r="B8" t="str">
            <v>Handling  Fixture</v>
          </cell>
          <cell r="C8" t="str">
            <v>LT(months)</v>
          </cell>
          <cell r="D8" t="str">
            <v>Q'ty(10% buffer)</v>
          </cell>
          <cell r="E8" t="str">
            <v>SUM</v>
          </cell>
        </row>
        <row r="9">
          <cell r="B9" t="str">
            <v>Three - piece fixture</v>
          </cell>
          <cell r="C9">
            <v>1</v>
          </cell>
          <cell r="D9">
            <v>25087</v>
          </cell>
          <cell r="E9">
            <v>25087</v>
          </cell>
          <cell r="M9">
            <v>13328</v>
          </cell>
          <cell r="Y9">
            <v>11759</v>
          </cell>
          <cell r="AC9">
            <v>25087</v>
          </cell>
        </row>
        <row r="10">
          <cell r="B10" t="str">
            <v>HB fixture</v>
          </cell>
          <cell r="C10">
            <v>1</v>
          </cell>
          <cell r="D10">
            <v>24409</v>
          </cell>
          <cell r="E10">
            <v>24409</v>
          </cell>
          <cell r="M10">
            <v>12968</v>
          </cell>
          <cell r="Y10">
            <v>11441</v>
          </cell>
          <cell r="AC10">
            <v>24409</v>
          </cell>
        </row>
        <row r="11">
          <cell r="B11" t="str">
            <v>Midplate fixture</v>
          </cell>
          <cell r="C11">
            <v>1</v>
          </cell>
          <cell r="D11">
            <v>103290</v>
          </cell>
          <cell r="E11">
            <v>103290</v>
          </cell>
          <cell r="M11">
            <v>54873</v>
          </cell>
          <cell r="Y11">
            <v>48417</v>
          </cell>
          <cell r="AC11">
            <v>103290</v>
          </cell>
        </row>
        <row r="12">
          <cell r="B12" t="str">
            <v>Handling Fixture( chamfer/outside holes )</v>
          </cell>
          <cell r="C12">
            <v>1</v>
          </cell>
          <cell r="D12">
            <v>12093</v>
          </cell>
          <cell r="E12">
            <v>12093</v>
          </cell>
          <cell r="M12">
            <v>6425</v>
          </cell>
          <cell r="Y12">
            <v>5668</v>
          </cell>
          <cell r="AC12">
            <v>12093</v>
          </cell>
        </row>
        <row r="13">
          <cell r="B13" t="str">
            <v>Fixture for inside feature</v>
          </cell>
          <cell r="C13">
            <v>1</v>
          </cell>
          <cell r="D13">
            <v>9158</v>
          </cell>
          <cell r="E13">
            <v>9158</v>
          </cell>
          <cell r="M13">
            <v>4866</v>
          </cell>
          <cell r="Y13">
            <v>4292</v>
          </cell>
          <cell r="AC13">
            <v>9158</v>
          </cell>
        </row>
        <row r="14">
          <cell r="B14" t="str">
            <v>Handling fixture (Assy patch)</v>
          </cell>
          <cell r="C14">
            <v>1</v>
          </cell>
          <cell r="D14">
            <v>2703</v>
          </cell>
          <cell r="E14">
            <v>2703</v>
          </cell>
          <cell r="M14">
            <v>1436</v>
          </cell>
          <cell r="Y14">
            <v>1267</v>
          </cell>
          <cell r="AC14">
            <v>2703</v>
          </cell>
        </row>
        <row r="15">
          <cell r="B15" t="str">
            <v>Handling fixture (LED/Camera)</v>
          </cell>
          <cell r="C15">
            <v>1</v>
          </cell>
          <cell r="D15">
            <v>2124</v>
          </cell>
          <cell r="E15">
            <v>2124</v>
          </cell>
          <cell r="M15">
            <v>1129</v>
          </cell>
          <cell r="Y15">
            <v>995</v>
          </cell>
          <cell r="AC15">
            <v>2124</v>
          </cell>
        </row>
        <row r="16">
          <cell r="B16" t="str">
            <v>Fixture</v>
          </cell>
          <cell r="D16" t="str">
            <v>Q'ty(10% buffer)</v>
          </cell>
        </row>
        <row r="17">
          <cell r="B17" t="str">
            <v>Base fixture for 3 piece</v>
          </cell>
          <cell r="C17">
            <v>1</v>
          </cell>
          <cell r="D17">
            <v>2309</v>
          </cell>
          <cell r="E17">
            <v>2309</v>
          </cell>
          <cell r="M17">
            <v>1227</v>
          </cell>
          <cell r="Y17">
            <v>1082</v>
          </cell>
          <cell r="AC17">
            <v>2309</v>
          </cell>
        </row>
        <row r="18">
          <cell r="B18" t="str">
            <v>Base fixture for bonding feature</v>
          </cell>
          <cell r="C18">
            <v>1</v>
          </cell>
          <cell r="D18">
            <v>544</v>
          </cell>
          <cell r="E18">
            <v>544</v>
          </cell>
          <cell r="M18">
            <v>289</v>
          </cell>
          <cell r="Y18">
            <v>255</v>
          </cell>
          <cell r="AC18">
            <v>544</v>
          </cell>
        </row>
        <row r="19">
          <cell r="B19" t="str">
            <v>Base fixture for profile</v>
          </cell>
          <cell r="C19">
            <v>1</v>
          </cell>
          <cell r="D19">
            <v>517</v>
          </cell>
          <cell r="E19">
            <v>517</v>
          </cell>
          <cell r="M19">
            <v>275</v>
          </cell>
          <cell r="Y19">
            <v>242</v>
          </cell>
          <cell r="AC19">
            <v>517</v>
          </cell>
        </row>
        <row r="20">
          <cell r="B20" t="str">
            <v>Base fixture for 0.9 gap &amp; patch window</v>
          </cell>
          <cell r="C20">
            <v>1</v>
          </cell>
          <cell r="D20">
            <v>354</v>
          </cell>
          <cell r="E20">
            <v>354</v>
          </cell>
          <cell r="M20">
            <v>189</v>
          </cell>
          <cell r="Y20">
            <v>165</v>
          </cell>
          <cell r="AC20">
            <v>354</v>
          </cell>
        </row>
        <row r="21">
          <cell r="B21" t="str">
            <v>Base fixture for BP cutting/ Z height/ profile</v>
          </cell>
          <cell r="C21">
            <v>1</v>
          </cell>
          <cell r="D21">
            <v>625</v>
          </cell>
          <cell r="E21">
            <v>625</v>
          </cell>
          <cell r="M21">
            <v>333</v>
          </cell>
          <cell r="Y21">
            <v>292</v>
          </cell>
          <cell r="AC21">
            <v>625</v>
          </cell>
        </row>
        <row r="22">
          <cell r="B22" t="str">
            <v>Base fixture for outside holes</v>
          </cell>
          <cell r="C22">
            <v>1</v>
          </cell>
          <cell r="D22">
            <v>897</v>
          </cell>
          <cell r="E22">
            <v>897</v>
          </cell>
          <cell r="M22">
            <v>477</v>
          </cell>
          <cell r="Y22">
            <v>420</v>
          </cell>
          <cell r="AC22">
            <v>897</v>
          </cell>
        </row>
        <row r="23">
          <cell r="B23" t="str">
            <v>Base fixture for chamfer</v>
          </cell>
          <cell r="C23">
            <v>1</v>
          </cell>
          <cell r="D23">
            <v>640</v>
          </cell>
          <cell r="E23">
            <v>640</v>
          </cell>
          <cell r="M23">
            <v>340</v>
          </cell>
          <cell r="Y23">
            <v>300</v>
          </cell>
          <cell r="AC23">
            <v>640</v>
          </cell>
        </row>
        <row r="24">
          <cell r="B24" t="str">
            <v>Base fixture for inside feature</v>
          </cell>
          <cell r="C24">
            <v>1</v>
          </cell>
          <cell r="D24">
            <v>1278</v>
          </cell>
          <cell r="E24">
            <v>1278</v>
          </cell>
          <cell r="M24">
            <v>679</v>
          </cell>
          <cell r="Y24">
            <v>599</v>
          </cell>
          <cell r="AC24">
            <v>1278</v>
          </cell>
        </row>
        <row r="25">
          <cell r="B25" t="str">
            <v>DDG Fixture</v>
          </cell>
          <cell r="C25">
            <v>1</v>
          </cell>
          <cell r="D25">
            <v>15</v>
          </cell>
          <cell r="E25">
            <v>15</v>
          </cell>
          <cell r="M25">
            <v>8</v>
          </cell>
          <cell r="Y25">
            <v>7</v>
          </cell>
          <cell r="AC25">
            <v>15</v>
          </cell>
        </row>
        <row r="26">
          <cell r="B26" t="str">
            <v>Gluing fixture(nuts)</v>
          </cell>
          <cell r="C26">
            <v>1</v>
          </cell>
          <cell r="D26">
            <v>403</v>
          </cell>
          <cell r="E26">
            <v>403</v>
          </cell>
          <cell r="M26">
            <v>215</v>
          </cell>
          <cell r="Y26">
            <v>188</v>
          </cell>
          <cell r="AC26">
            <v>403</v>
          </cell>
        </row>
        <row r="27">
          <cell r="B27" t="str">
            <v>Duburring fixture for 0.9 gap</v>
          </cell>
          <cell r="C27">
            <v>1</v>
          </cell>
          <cell r="D27">
            <v>83</v>
          </cell>
          <cell r="E27">
            <v>83</v>
          </cell>
          <cell r="M27">
            <v>45</v>
          </cell>
          <cell r="Y27">
            <v>38</v>
          </cell>
          <cell r="AC27">
            <v>83</v>
          </cell>
        </row>
        <row r="28">
          <cell r="B28" t="str">
            <v>Deburring fixture three-piece</v>
          </cell>
          <cell r="C28">
            <v>1</v>
          </cell>
          <cell r="D28">
            <v>83</v>
          </cell>
          <cell r="E28">
            <v>83</v>
          </cell>
          <cell r="M28">
            <v>45</v>
          </cell>
          <cell r="Y28">
            <v>38</v>
          </cell>
          <cell r="AC28">
            <v>83</v>
          </cell>
        </row>
        <row r="29">
          <cell r="B29" t="str">
            <v>Deburring fixture  for insides</v>
          </cell>
          <cell r="C29">
            <v>1</v>
          </cell>
          <cell r="D29">
            <v>70</v>
          </cell>
          <cell r="E29">
            <v>70</v>
          </cell>
          <cell r="M29">
            <v>38</v>
          </cell>
          <cell r="Y29">
            <v>32</v>
          </cell>
          <cell r="AC29">
            <v>70</v>
          </cell>
        </row>
        <row r="30">
          <cell r="B30" t="str">
            <v>Fixture for wet sanding</v>
          </cell>
          <cell r="C30">
            <v>1</v>
          </cell>
          <cell r="D30">
            <v>361</v>
          </cell>
          <cell r="E30">
            <v>361</v>
          </cell>
          <cell r="M30">
            <v>192</v>
          </cell>
          <cell r="Y30">
            <v>169</v>
          </cell>
          <cell r="AC30">
            <v>361</v>
          </cell>
        </row>
        <row r="31">
          <cell r="B31" t="str">
            <v>Polish fixture1</v>
          </cell>
          <cell r="C31">
            <v>1</v>
          </cell>
          <cell r="D31">
            <v>654</v>
          </cell>
          <cell r="E31">
            <v>654</v>
          </cell>
          <cell r="M31">
            <v>348</v>
          </cell>
          <cell r="Y31">
            <v>306</v>
          </cell>
          <cell r="AC31">
            <v>654</v>
          </cell>
        </row>
        <row r="32">
          <cell r="B32" t="str">
            <v>Polish fixture2</v>
          </cell>
          <cell r="C32">
            <v>1</v>
          </cell>
          <cell r="D32">
            <v>532</v>
          </cell>
          <cell r="E32">
            <v>532</v>
          </cell>
          <cell r="M32">
            <v>283</v>
          </cell>
          <cell r="Y32">
            <v>249</v>
          </cell>
          <cell r="AC32">
            <v>532</v>
          </cell>
        </row>
        <row r="33">
          <cell r="B33" t="str">
            <v>oven fixture</v>
          </cell>
          <cell r="C33">
            <v>1</v>
          </cell>
          <cell r="D33">
            <v>275</v>
          </cell>
          <cell r="E33">
            <v>275</v>
          </cell>
          <cell r="M33">
            <v>147</v>
          </cell>
          <cell r="Y33">
            <v>128</v>
          </cell>
          <cell r="AC33">
            <v>275</v>
          </cell>
        </row>
        <row r="34">
          <cell r="B34" t="str">
            <v>cleaning fixture1</v>
          </cell>
          <cell r="C34">
            <v>1</v>
          </cell>
          <cell r="D34">
            <v>308</v>
          </cell>
          <cell r="E34">
            <v>308</v>
          </cell>
          <cell r="M34">
            <v>164</v>
          </cell>
          <cell r="Y34">
            <v>144</v>
          </cell>
          <cell r="AC34">
            <v>308</v>
          </cell>
        </row>
        <row r="35">
          <cell r="B35" t="str">
            <v>cleaning fixture2</v>
          </cell>
          <cell r="C35">
            <v>1</v>
          </cell>
          <cell r="D35">
            <v>1232</v>
          </cell>
          <cell r="E35">
            <v>1232</v>
          </cell>
          <cell r="M35">
            <v>655</v>
          </cell>
          <cell r="Y35">
            <v>577</v>
          </cell>
          <cell r="AC35">
            <v>1232</v>
          </cell>
        </row>
        <row r="36">
          <cell r="B36" t="str">
            <v>cleaning fixture3</v>
          </cell>
          <cell r="C36">
            <v>1</v>
          </cell>
          <cell r="D36">
            <v>1452</v>
          </cell>
          <cell r="E36">
            <v>1452</v>
          </cell>
          <cell r="M36">
            <v>772</v>
          </cell>
          <cell r="Y36">
            <v>680</v>
          </cell>
          <cell r="AC36">
            <v>1452</v>
          </cell>
        </row>
        <row r="37">
          <cell r="B37" t="str">
            <v>cleaning fixture4</v>
          </cell>
          <cell r="C37">
            <v>1</v>
          </cell>
          <cell r="D37">
            <v>1232</v>
          </cell>
          <cell r="E37">
            <v>1232</v>
          </cell>
          <cell r="M37">
            <v>655</v>
          </cell>
          <cell r="Y37">
            <v>577</v>
          </cell>
          <cell r="AC37">
            <v>1232</v>
          </cell>
        </row>
        <row r="38">
          <cell r="B38" t="str">
            <v>cleaning fixture5</v>
          </cell>
          <cell r="C38">
            <v>1</v>
          </cell>
          <cell r="D38">
            <v>858</v>
          </cell>
          <cell r="E38">
            <v>858</v>
          </cell>
          <cell r="M38">
            <v>456</v>
          </cell>
          <cell r="Y38">
            <v>402</v>
          </cell>
          <cell r="AC38">
            <v>858</v>
          </cell>
        </row>
        <row r="39">
          <cell r="B39" t="str">
            <v>Locating fixture for Mic</v>
          </cell>
          <cell r="C39">
            <v>1</v>
          </cell>
          <cell r="D39">
            <v>38</v>
          </cell>
          <cell r="E39">
            <v>38</v>
          </cell>
          <cell r="M39">
            <v>21</v>
          </cell>
          <cell r="Y39">
            <v>17</v>
          </cell>
          <cell r="AC39">
            <v>38</v>
          </cell>
        </row>
        <row r="40">
          <cell r="B40" t="str">
            <v xml:space="preserve">Fixture for anodizing </v>
          </cell>
          <cell r="C40">
            <v>1</v>
          </cell>
          <cell r="D40">
            <v>660</v>
          </cell>
          <cell r="E40">
            <v>660</v>
          </cell>
          <cell r="M40">
            <v>351</v>
          </cell>
          <cell r="Y40">
            <v>309</v>
          </cell>
          <cell r="AC40">
            <v>660</v>
          </cell>
        </row>
        <row r="41">
          <cell r="B41" t="str">
            <v>Coating fixture(Masking BP logo)</v>
          </cell>
          <cell r="C41">
            <v>1</v>
          </cell>
          <cell r="D41">
            <v>880</v>
          </cell>
          <cell r="E41">
            <v>880</v>
          </cell>
          <cell r="M41">
            <v>468</v>
          </cell>
          <cell r="Y41">
            <v>412</v>
          </cell>
          <cell r="AC41">
            <v>880</v>
          </cell>
        </row>
        <row r="42">
          <cell r="B42" t="str">
            <v>Riveting fixture1</v>
          </cell>
          <cell r="C42">
            <v>1</v>
          </cell>
          <cell r="D42">
            <v>470</v>
          </cell>
          <cell r="E42">
            <v>470</v>
          </cell>
          <cell r="M42">
            <v>250</v>
          </cell>
          <cell r="Y42">
            <v>220</v>
          </cell>
          <cell r="AC42">
            <v>470</v>
          </cell>
        </row>
        <row r="43">
          <cell r="B43" t="str">
            <v>Riveting fixture2</v>
          </cell>
          <cell r="C43">
            <v>1</v>
          </cell>
          <cell r="D43">
            <v>28</v>
          </cell>
          <cell r="E43">
            <v>28</v>
          </cell>
          <cell r="M43">
            <v>15</v>
          </cell>
          <cell r="Y43">
            <v>13</v>
          </cell>
          <cell r="AC43">
            <v>28</v>
          </cell>
        </row>
        <row r="44">
          <cell r="B44" t="str">
            <v>Sandblasting fixture</v>
          </cell>
          <cell r="C44">
            <v>1</v>
          </cell>
          <cell r="D44">
            <v>550</v>
          </cell>
          <cell r="E44">
            <v>550</v>
          </cell>
          <cell r="M44">
            <v>293</v>
          </cell>
          <cell r="Y44">
            <v>257</v>
          </cell>
          <cell r="AC44">
            <v>550</v>
          </cell>
        </row>
        <row r="45">
          <cell r="B45" t="str">
            <v>Gluing fixtureAj/Connector)</v>
          </cell>
          <cell r="C45">
            <v>1</v>
          </cell>
          <cell r="D45">
            <v>75</v>
          </cell>
          <cell r="E45">
            <v>75</v>
          </cell>
          <cell r="M45">
            <v>40</v>
          </cell>
          <cell r="Y45">
            <v>35</v>
          </cell>
          <cell r="AC45">
            <v>75</v>
          </cell>
        </row>
        <row r="46">
          <cell r="B46" t="str">
            <v>Gluing fixture2(patch)</v>
          </cell>
          <cell r="C46">
            <v>1</v>
          </cell>
          <cell r="D46">
            <v>93</v>
          </cell>
          <cell r="E46">
            <v>93</v>
          </cell>
          <cell r="M46">
            <v>50</v>
          </cell>
          <cell r="Y46">
            <v>43</v>
          </cell>
          <cell r="AC46">
            <v>93</v>
          </cell>
        </row>
        <row r="47">
          <cell r="B47" t="str">
            <v>Gluing fixture3(LED/Camera)</v>
          </cell>
          <cell r="C47">
            <v>1</v>
          </cell>
          <cell r="D47">
            <v>73</v>
          </cell>
          <cell r="E47">
            <v>73</v>
          </cell>
          <cell r="M47">
            <v>39</v>
          </cell>
          <cell r="Y47">
            <v>34</v>
          </cell>
          <cell r="AC47">
            <v>73</v>
          </cell>
        </row>
        <row r="48">
          <cell r="B48" t="str">
            <v>Laser fixture1</v>
          </cell>
          <cell r="C48">
            <v>1</v>
          </cell>
          <cell r="D48">
            <v>56</v>
          </cell>
          <cell r="E48">
            <v>56</v>
          </cell>
          <cell r="M48">
            <v>30</v>
          </cell>
          <cell r="Y48">
            <v>26</v>
          </cell>
          <cell r="AC48">
            <v>56</v>
          </cell>
        </row>
        <row r="49">
          <cell r="B49" t="str">
            <v>Laser fixture2</v>
          </cell>
          <cell r="C49">
            <v>1</v>
          </cell>
          <cell r="D49">
            <v>47</v>
          </cell>
          <cell r="E49">
            <v>47</v>
          </cell>
          <cell r="M49">
            <v>25</v>
          </cell>
          <cell r="Y49">
            <v>22</v>
          </cell>
          <cell r="AC49">
            <v>47</v>
          </cell>
        </row>
        <row r="50">
          <cell r="B50" t="str">
            <v>Laser fixture3</v>
          </cell>
          <cell r="C50">
            <v>1</v>
          </cell>
          <cell r="D50">
            <v>36</v>
          </cell>
          <cell r="E50">
            <v>36</v>
          </cell>
          <cell r="M50">
            <v>20</v>
          </cell>
          <cell r="Y50">
            <v>16</v>
          </cell>
          <cell r="AC50">
            <v>36</v>
          </cell>
        </row>
        <row r="51">
          <cell r="B51" t="str">
            <v>Fixture for atuo exposure</v>
          </cell>
          <cell r="C51">
            <v>1</v>
          </cell>
          <cell r="D51">
            <v>94</v>
          </cell>
          <cell r="E51">
            <v>94</v>
          </cell>
          <cell r="M51">
            <v>50</v>
          </cell>
          <cell r="Y51">
            <v>44</v>
          </cell>
          <cell r="AC51">
            <v>94</v>
          </cell>
        </row>
        <row r="52">
          <cell r="B52" t="str">
            <v>Fixture for protective film</v>
          </cell>
          <cell r="C52">
            <v>1</v>
          </cell>
          <cell r="D52">
            <v>50</v>
          </cell>
          <cell r="E52">
            <v>50</v>
          </cell>
          <cell r="M52">
            <v>27</v>
          </cell>
          <cell r="Y52">
            <v>23</v>
          </cell>
          <cell r="AC52">
            <v>50</v>
          </cell>
        </row>
        <row r="53">
          <cell r="B53" t="str">
            <v>Fixture for patch auto a'ssy</v>
          </cell>
          <cell r="C53">
            <v>1</v>
          </cell>
          <cell r="D53">
            <v>61</v>
          </cell>
          <cell r="E53">
            <v>61</v>
          </cell>
          <cell r="M53">
            <v>33</v>
          </cell>
          <cell r="Y53">
            <v>28</v>
          </cell>
          <cell r="AC53">
            <v>61</v>
          </cell>
        </row>
        <row r="54">
          <cell r="B54" t="str">
            <v>Exposure fixture</v>
          </cell>
          <cell r="D54">
            <v>231</v>
          </cell>
          <cell r="E54">
            <v>231</v>
          </cell>
          <cell r="M54">
            <v>123</v>
          </cell>
          <cell r="Y54">
            <v>108</v>
          </cell>
          <cell r="AC54">
            <v>231</v>
          </cell>
        </row>
        <row r="55">
          <cell r="B55" t="str">
            <v>Deveioper fixture</v>
          </cell>
          <cell r="C55">
            <v>2</v>
          </cell>
          <cell r="D55">
            <v>506</v>
          </cell>
          <cell r="E55">
            <v>506</v>
          </cell>
          <cell r="M55">
            <v>269</v>
          </cell>
          <cell r="Y55">
            <v>237</v>
          </cell>
          <cell r="AC55">
            <v>506</v>
          </cell>
        </row>
      </sheetData>
      <sheetData sheetId="7"/>
      <sheetData sheetId="8"/>
      <sheetData sheetId="9">
        <row r="8">
          <cell r="D8" t="str">
            <v>名 稱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low char0109"/>
      <sheetName val="Scenario1-Machine"/>
      <sheetName val="Machine Kickoff"/>
      <sheetName val="Scenario1-Fixture"/>
      <sheetName val="Machine Pull in schedule "/>
      <sheetName val="Fixture Kickoff"/>
      <sheetName val="Fixture pull in schedule "/>
      <sheetName val="Demand Details"/>
    </sheetNames>
    <sheetDataSet>
      <sheetData sheetId="0"/>
      <sheetData sheetId="1">
        <row r="4">
          <cell r="B4" t="str">
            <v>Machine Description</v>
          </cell>
        </row>
      </sheetData>
      <sheetData sheetId="2"/>
      <sheetData sheetId="3">
        <row r="8">
          <cell r="D8" t="str">
            <v>名 稱</v>
          </cell>
          <cell r="E8" t="str">
            <v>LT(months)</v>
          </cell>
          <cell r="F8" t="str">
            <v>Total(10%備品)</v>
          </cell>
          <cell r="G8" t="str">
            <v>SUM</v>
          </cell>
        </row>
        <row r="9">
          <cell r="D9" t="str">
            <v>鐳雕治具2</v>
          </cell>
          <cell r="E9">
            <v>1</v>
          </cell>
          <cell r="F9">
            <v>36</v>
          </cell>
          <cell r="G9">
            <v>36</v>
          </cell>
          <cell r="O9">
            <v>4</v>
          </cell>
          <cell r="W9">
            <v>7</v>
          </cell>
          <cell r="AA9">
            <v>16</v>
          </cell>
          <cell r="AC9">
            <v>9</v>
          </cell>
          <cell r="AE9">
            <v>36</v>
          </cell>
        </row>
        <row r="10">
          <cell r="D10" t="str">
            <v>陽極治具</v>
          </cell>
          <cell r="E10">
            <v>1</v>
          </cell>
          <cell r="F10">
            <v>330</v>
          </cell>
          <cell r="G10">
            <v>330</v>
          </cell>
          <cell r="O10">
            <v>33</v>
          </cell>
          <cell r="W10">
            <v>66</v>
          </cell>
          <cell r="AA10">
            <v>149</v>
          </cell>
          <cell r="AC10">
            <v>82</v>
          </cell>
          <cell r="AE10">
            <v>330</v>
          </cell>
        </row>
        <row r="11">
          <cell r="D11" t="str">
            <v>點膠治具1</v>
          </cell>
          <cell r="E11">
            <v>1</v>
          </cell>
          <cell r="F11">
            <v>75</v>
          </cell>
          <cell r="G11">
            <v>75</v>
          </cell>
          <cell r="O11">
            <v>8</v>
          </cell>
          <cell r="W11">
            <v>15</v>
          </cell>
          <cell r="AA11">
            <v>34</v>
          </cell>
          <cell r="AC11">
            <v>18</v>
          </cell>
          <cell r="AE11">
            <v>75</v>
          </cell>
        </row>
        <row r="12">
          <cell r="D12" t="str">
            <v>清洗治具5</v>
          </cell>
          <cell r="E12">
            <v>1</v>
          </cell>
          <cell r="F12">
            <v>396</v>
          </cell>
          <cell r="G12">
            <v>396</v>
          </cell>
          <cell r="O12">
            <v>40</v>
          </cell>
          <cell r="W12">
            <v>79</v>
          </cell>
          <cell r="AA12">
            <v>178</v>
          </cell>
          <cell r="AC12">
            <v>99</v>
          </cell>
          <cell r="AE12">
            <v>396</v>
          </cell>
        </row>
        <row r="13">
          <cell r="D13" t="str">
            <v>麥克風定位治具</v>
          </cell>
          <cell r="E13">
            <v>1</v>
          </cell>
          <cell r="F13">
            <v>38</v>
          </cell>
          <cell r="G13">
            <v>38</v>
          </cell>
          <cell r="O13">
            <v>4</v>
          </cell>
          <cell r="W13">
            <v>8</v>
          </cell>
          <cell r="AA13">
            <v>17</v>
          </cell>
          <cell r="AC13">
            <v>9</v>
          </cell>
          <cell r="AE13">
            <v>38</v>
          </cell>
        </row>
        <row r="14">
          <cell r="D14" t="str">
            <v>清洗治具1</v>
          </cell>
          <cell r="E14">
            <v>1</v>
          </cell>
          <cell r="F14">
            <v>308</v>
          </cell>
          <cell r="G14">
            <v>308</v>
          </cell>
          <cell r="O14">
            <v>31</v>
          </cell>
          <cell r="W14">
            <v>62</v>
          </cell>
          <cell r="AA14">
            <v>138</v>
          </cell>
          <cell r="AC14">
            <v>77</v>
          </cell>
          <cell r="AE14">
            <v>308</v>
          </cell>
        </row>
        <row r="15">
          <cell r="D15" t="str">
            <v>清洗治具5</v>
          </cell>
          <cell r="E15">
            <v>1</v>
          </cell>
          <cell r="F15">
            <v>462</v>
          </cell>
          <cell r="G15">
            <v>462</v>
          </cell>
          <cell r="O15">
            <v>47</v>
          </cell>
          <cell r="W15">
            <v>92</v>
          </cell>
          <cell r="AA15">
            <v>208</v>
          </cell>
          <cell r="AC15">
            <v>115</v>
          </cell>
          <cell r="AE15">
            <v>462</v>
          </cell>
        </row>
        <row r="16">
          <cell r="D16" t="str">
            <v>清洗治具2</v>
          </cell>
          <cell r="E16">
            <v>1</v>
          </cell>
          <cell r="F16">
            <v>616</v>
          </cell>
          <cell r="G16">
            <v>616</v>
          </cell>
          <cell r="O16">
            <v>62</v>
          </cell>
          <cell r="W16">
            <v>123</v>
          </cell>
          <cell r="AA16">
            <v>277</v>
          </cell>
          <cell r="AC16">
            <v>154</v>
          </cell>
          <cell r="AE16">
            <v>616</v>
          </cell>
        </row>
        <row r="17">
          <cell r="D17" t="str">
            <v>清洗治具2</v>
          </cell>
          <cell r="E17">
            <v>1</v>
          </cell>
          <cell r="F17">
            <v>616</v>
          </cell>
          <cell r="G17">
            <v>616</v>
          </cell>
          <cell r="O17">
            <v>62</v>
          </cell>
          <cell r="W17">
            <v>123</v>
          </cell>
          <cell r="AA17">
            <v>277</v>
          </cell>
          <cell r="AC17">
            <v>154</v>
          </cell>
          <cell r="AE17">
            <v>616</v>
          </cell>
        </row>
        <row r="18">
          <cell r="D18" t="str">
            <v>清洗治具3</v>
          </cell>
          <cell r="E18">
            <v>1</v>
          </cell>
          <cell r="F18">
            <v>308</v>
          </cell>
          <cell r="G18">
            <v>308</v>
          </cell>
          <cell r="O18">
            <v>31</v>
          </cell>
          <cell r="W18">
            <v>62</v>
          </cell>
          <cell r="AA18">
            <v>138</v>
          </cell>
          <cell r="AC18">
            <v>77</v>
          </cell>
          <cell r="AE18">
            <v>308</v>
          </cell>
        </row>
        <row r="19">
          <cell r="D19" t="str">
            <v>清洗治具5</v>
          </cell>
          <cell r="E19">
            <v>1</v>
          </cell>
          <cell r="F19">
            <v>308</v>
          </cell>
          <cell r="G19">
            <v>308</v>
          </cell>
          <cell r="O19">
            <v>31</v>
          </cell>
          <cell r="W19">
            <v>62</v>
          </cell>
          <cell r="AA19">
            <v>138</v>
          </cell>
          <cell r="AC19">
            <v>77</v>
          </cell>
          <cell r="AE19">
            <v>308</v>
          </cell>
        </row>
        <row r="20">
          <cell r="D20" t="str">
            <v>清洗治具4</v>
          </cell>
          <cell r="E20">
            <v>1</v>
          </cell>
          <cell r="F20">
            <v>616</v>
          </cell>
          <cell r="G20">
            <v>616</v>
          </cell>
          <cell r="O20">
            <v>62</v>
          </cell>
          <cell r="W20">
            <v>123</v>
          </cell>
          <cell r="AA20">
            <v>277</v>
          </cell>
          <cell r="AC20">
            <v>154</v>
          </cell>
          <cell r="AE20">
            <v>616</v>
          </cell>
        </row>
        <row r="21">
          <cell r="D21" t="str">
            <v>清洗治具4</v>
          </cell>
          <cell r="E21">
            <v>1</v>
          </cell>
          <cell r="F21">
            <v>836</v>
          </cell>
          <cell r="G21">
            <v>836</v>
          </cell>
          <cell r="O21">
            <v>84</v>
          </cell>
          <cell r="W21">
            <v>167</v>
          </cell>
          <cell r="AA21">
            <v>376</v>
          </cell>
          <cell r="AC21">
            <v>209</v>
          </cell>
          <cell r="AE21">
            <v>836</v>
          </cell>
        </row>
        <row r="22">
          <cell r="D22" t="str">
            <v>清洗治具5</v>
          </cell>
          <cell r="E22">
            <v>1</v>
          </cell>
          <cell r="F22">
            <v>308</v>
          </cell>
          <cell r="G22">
            <v>308</v>
          </cell>
          <cell r="O22">
            <v>31</v>
          </cell>
          <cell r="W22">
            <v>62</v>
          </cell>
          <cell r="AA22">
            <v>138</v>
          </cell>
          <cell r="AC22">
            <v>77</v>
          </cell>
          <cell r="AE22">
            <v>308</v>
          </cell>
        </row>
        <row r="23">
          <cell r="D23" t="str">
            <v>清洗治具5</v>
          </cell>
          <cell r="E23">
            <v>1</v>
          </cell>
          <cell r="F23">
            <v>308</v>
          </cell>
          <cell r="G23">
            <v>308</v>
          </cell>
          <cell r="O23">
            <v>31</v>
          </cell>
          <cell r="W23">
            <v>62</v>
          </cell>
          <cell r="AA23">
            <v>138</v>
          </cell>
          <cell r="AC23">
            <v>77</v>
          </cell>
          <cell r="AE23">
            <v>308</v>
          </cell>
        </row>
        <row r="24">
          <cell r="D24" t="str">
            <v>塗佈治具</v>
          </cell>
          <cell r="E24">
            <v>1</v>
          </cell>
          <cell r="F24">
            <v>330</v>
          </cell>
          <cell r="G24">
            <v>330</v>
          </cell>
          <cell r="O24">
            <v>33</v>
          </cell>
          <cell r="W24">
            <v>66</v>
          </cell>
          <cell r="AA24">
            <v>149</v>
          </cell>
          <cell r="AC24">
            <v>82</v>
          </cell>
          <cell r="AE24">
            <v>330</v>
          </cell>
        </row>
        <row r="25">
          <cell r="D25" t="str">
            <v>DDG治具</v>
          </cell>
          <cell r="E25">
            <v>1</v>
          </cell>
          <cell r="F25">
            <v>15</v>
          </cell>
          <cell r="G25">
            <v>15</v>
          </cell>
          <cell r="O25">
            <v>2</v>
          </cell>
          <cell r="W25">
            <v>3</v>
          </cell>
          <cell r="AA25">
            <v>7</v>
          </cell>
          <cell r="AC25">
            <v>3</v>
          </cell>
          <cell r="AE25">
            <v>15</v>
          </cell>
        </row>
        <row r="26">
          <cell r="D26" t="str">
            <v>三件式去毛刺治具</v>
          </cell>
          <cell r="E26">
            <v>1</v>
          </cell>
          <cell r="F26">
            <v>83</v>
          </cell>
          <cell r="G26">
            <v>83</v>
          </cell>
          <cell r="O26">
            <v>9</v>
          </cell>
          <cell r="W26">
            <v>16</v>
          </cell>
          <cell r="AA26">
            <v>38</v>
          </cell>
          <cell r="AC26">
            <v>20</v>
          </cell>
          <cell r="AE26">
            <v>83</v>
          </cell>
        </row>
        <row r="27">
          <cell r="D27" t="str">
            <v>0.9GAP去毛刺治具</v>
          </cell>
          <cell r="E27">
            <v>1</v>
          </cell>
          <cell r="F27">
            <v>83</v>
          </cell>
          <cell r="G27">
            <v>83</v>
          </cell>
          <cell r="O27">
            <v>9</v>
          </cell>
          <cell r="W27">
            <v>16</v>
          </cell>
          <cell r="AA27">
            <v>38</v>
          </cell>
          <cell r="AC27">
            <v>20</v>
          </cell>
          <cell r="AE27">
            <v>83</v>
          </cell>
        </row>
        <row r="28">
          <cell r="D28" t="str">
            <v>內腔去毛刺治具</v>
          </cell>
          <cell r="E28">
            <v>1</v>
          </cell>
          <cell r="F28">
            <v>70</v>
          </cell>
          <cell r="G28">
            <v>70</v>
          </cell>
          <cell r="O28">
            <v>7</v>
          </cell>
          <cell r="W28">
            <v>14</v>
          </cell>
          <cell r="AA28">
            <v>32</v>
          </cell>
          <cell r="AC28">
            <v>17</v>
          </cell>
          <cell r="AE28">
            <v>70</v>
          </cell>
        </row>
        <row r="29">
          <cell r="D29" t="str">
            <v>顯影治具</v>
          </cell>
          <cell r="E29">
            <v>1</v>
          </cell>
          <cell r="F29">
            <v>572</v>
          </cell>
          <cell r="G29">
            <v>572</v>
          </cell>
          <cell r="O29">
            <v>58</v>
          </cell>
          <cell r="W29">
            <v>114</v>
          </cell>
          <cell r="AA29">
            <v>257</v>
          </cell>
          <cell r="AC29">
            <v>143</v>
          </cell>
          <cell r="AE29">
            <v>572</v>
          </cell>
        </row>
        <row r="30">
          <cell r="D30" t="str">
            <v>曝光治具</v>
          </cell>
          <cell r="E30">
            <v>1</v>
          </cell>
          <cell r="F30">
            <v>231</v>
          </cell>
          <cell r="G30">
            <v>231</v>
          </cell>
          <cell r="O30">
            <v>24</v>
          </cell>
          <cell r="W30">
            <v>46</v>
          </cell>
          <cell r="AA30">
            <v>104</v>
          </cell>
          <cell r="AC30">
            <v>57</v>
          </cell>
          <cell r="AE30">
            <v>231</v>
          </cell>
        </row>
        <row r="31">
          <cell r="D31" t="str">
            <v>拋光治具2</v>
          </cell>
          <cell r="E31">
            <v>1</v>
          </cell>
          <cell r="F31">
            <v>246</v>
          </cell>
          <cell r="G31">
            <v>246</v>
          </cell>
          <cell r="O31">
            <v>25</v>
          </cell>
          <cell r="W31">
            <v>49</v>
          </cell>
          <cell r="AA31">
            <v>111</v>
          </cell>
          <cell r="AC31">
            <v>61</v>
          </cell>
          <cell r="AE31">
            <v>246</v>
          </cell>
        </row>
        <row r="32">
          <cell r="D32" t="str">
            <v>拋光治具3</v>
          </cell>
          <cell r="E32">
            <v>1</v>
          </cell>
          <cell r="F32">
            <v>164</v>
          </cell>
          <cell r="G32">
            <v>164</v>
          </cell>
          <cell r="O32">
            <v>17</v>
          </cell>
          <cell r="W32">
            <v>33</v>
          </cell>
          <cell r="AA32">
            <v>73</v>
          </cell>
          <cell r="AC32">
            <v>41</v>
          </cell>
          <cell r="AE32">
            <v>164</v>
          </cell>
        </row>
        <row r="33">
          <cell r="D33" t="str">
            <v>鐳雕治具2</v>
          </cell>
          <cell r="E33">
            <v>1</v>
          </cell>
          <cell r="F33">
            <v>47</v>
          </cell>
          <cell r="G33">
            <v>47</v>
          </cell>
          <cell r="O33">
            <v>5</v>
          </cell>
          <cell r="W33">
            <v>10</v>
          </cell>
          <cell r="AA33">
            <v>21</v>
          </cell>
          <cell r="AC33">
            <v>11</v>
          </cell>
          <cell r="AE33">
            <v>47</v>
          </cell>
        </row>
        <row r="34">
          <cell r="D34" t="str">
            <v>鐳雕治具1</v>
          </cell>
          <cell r="E34">
            <v>1</v>
          </cell>
          <cell r="F34">
            <v>28</v>
          </cell>
          <cell r="G34">
            <v>28</v>
          </cell>
          <cell r="O34">
            <v>3</v>
          </cell>
          <cell r="W34">
            <v>6</v>
          </cell>
          <cell r="AA34">
            <v>12</v>
          </cell>
          <cell r="AC34">
            <v>7</v>
          </cell>
          <cell r="AE34">
            <v>28</v>
          </cell>
        </row>
        <row r="35">
          <cell r="D35" t="str">
            <v>點膠治具3</v>
          </cell>
          <cell r="E35">
            <v>1</v>
          </cell>
          <cell r="F35">
            <v>73</v>
          </cell>
          <cell r="G35">
            <v>73</v>
          </cell>
          <cell r="O35">
            <v>8</v>
          </cell>
          <cell r="W35">
            <v>14</v>
          </cell>
          <cell r="AA35">
            <v>33</v>
          </cell>
          <cell r="AC35">
            <v>18</v>
          </cell>
          <cell r="AE35">
            <v>73</v>
          </cell>
        </row>
        <row r="36">
          <cell r="D36" t="str">
            <v>gluing  fixture(nut)</v>
          </cell>
          <cell r="E36">
            <v>1</v>
          </cell>
          <cell r="F36">
            <v>218</v>
          </cell>
          <cell r="G36">
            <v>218</v>
          </cell>
          <cell r="O36">
            <v>22</v>
          </cell>
          <cell r="W36">
            <v>44</v>
          </cell>
          <cell r="AA36">
            <v>98</v>
          </cell>
          <cell r="AC36">
            <v>54</v>
          </cell>
          <cell r="AE36">
            <v>218</v>
          </cell>
        </row>
        <row r="37">
          <cell r="D37" t="str">
            <v>gluing  fixture(nut)</v>
          </cell>
          <cell r="E37">
            <v>1</v>
          </cell>
          <cell r="F37">
            <v>185</v>
          </cell>
          <cell r="G37">
            <v>185</v>
          </cell>
          <cell r="O37">
            <v>19</v>
          </cell>
          <cell r="W37">
            <v>37</v>
          </cell>
          <cell r="AA37">
            <v>83</v>
          </cell>
          <cell r="AC37">
            <v>46</v>
          </cell>
          <cell r="AE37">
            <v>185</v>
          </cell>
        </row>
        <row r="38">
          <cell r="D38" t="str">
            <v>塗佈治具</v>
          </cell>
          <cell r="E38">
            <v>1</v>
          </cell>
          <cell r="F38">
            <v>858</v>
          </cell>
          <cell r="G38">
            <v>858</v>
          </cell>
          <cell r="O38">
            <v>86</v>
          </cell>
          <cell r="W38">
            <v>172</v>
          </cell>
          <cell r="AA38">
            <v>386</v>
          </cell>
          <cell r="AC38">
            <v>214</v>
          </cell>
          <cell r="AE38">
            <v>858</v>
          </cell>
        </row>
        <row r="39">
          <cell r="D39" t="str">
            <v>後烤治具</v>
          </cell>
          <cell r="E39">
            <v>1</v>
          </cell>
          <cell r="F39">
            <v>358</v>
          </cell>
          <cell r="G39">
            <v>358</v>
          </cell>
          <cell r="O39">
            <v>36</v>
          </cell>
          <cell r="W39">
            <v>72</v>
          </cell>
          <cell r="AA39">
            <v>161</v>
          </cell>
          <cell r="AC39">
            <v>89</v>
          </cell>
          <cell r="AE39">
            <v>358</v>
          </cell>
        </row>
        <row r="40">
          <cell r="D40" t="str">
            <v>拋光治具1</v>
          </cell>
          <cell r="E40">
            <v>1</v>
          </cell>
          <cell r="F40">
            <v>395</v>
          </cell>
          <cell r="G40">
            <v>395</v>
          </cell>
          <cell r="O40">
            <v>40</v>
          </cell>
          <cell r="W40">
            <v>79</v>
          </cell>
          <cell r="AA40">
            <v>178</v>
          </cell>
          <cell r="AC40">
            <v>98</v>
          </cell>
          <cell r="AE40">
            <v>395</v>
          </cell>
        </row>
        <row r="41">
          <cell r="D41" t="str">
            <v>鉚壓治具</v>
          </cell>
          <cell r="E41">
            <v>1</v>
          </cell>
          <cell r="F41">
            <v>55</v>
          </cell>
          <cell r="G41">
            <v>55</v>
          </cell>
          <cell r="O41">
            <v>6</v>
          </cell>
          <cell r="W41">
            <v>11</v>
          </cell>
          <cell r="AA41">
            <v>25</v>
          </cell>
          <cell r="AC41">
            <v>13</v>
          </cell>
          <cell r="AE41">
            <v>55</v>
          </cell>
        </row>
        <row r="42">
          <cell r="D42" t="str">
            <v>噴砂治具</v>
          </cell>
          <cell r="E42">
            <v>1</v>
          </cell>
          <cell r="F42">
            <v>550</v>
          </cell>
          <cell r="G42">
            <v>550</v>
          </cell>
          <cell r="O42">
            <v>55</v>
          </cell>
          <cell r="W42">
            <v>110</v>
          </cell>
          <cell r="AA42">
            <v>248</v>
          </cell>
          <cell r="AC42">
            <v>137</v>
          </cell>
          <cell r="AE42">
            <v>550</v>
          </cell>
        </row>
        <row r="43">
          <cell r="D43" t="str">
            <v>點膠治具2</v>
          </cell>
          <cell r="E43">
            <v>1</v>
          </cell>
          <cell r="F43">
            <v>93</v>
          </cell>
          <cell r="G43">
            <v>93</v>
          </cell>
          <cell r="O43">
            <v>10</v>
          </cell>
          <cell r="W43">
            <v>18</v>
          </cell>
          <cell r="AA43">
            <v>42</v>
          </cell>
          <cell r="AC43">
            <v>23</v>
          </cell>
          <cell r="AE43">
            <v>93</v>
          </cell>
        </row>
        <row r="44">
          <cell r="D44" t="str">
            <v>顯影治具</v>
          </cell>
          <cell r="E44">
            <v>1</v>
          </cell>
          <cell r="F44">
            <v>86</v>
          </cell>
          <cell r="G44">
            <v>86</v>
          </cell>
          <cell r="O44">
            <v>9</v>
          </cell>
          <cell r="W44">
            <v>17</v>
          </cell>
          <cell r="AA44">
            <v>39</v>
          </cell>
          <cell r="AC44">
            <v>21</v>
          </cell>
          <cell r="AE44">
            <v>86</v>
          </cell>
        </row>
        <row r="45">
          <cell r="D45" t="str">
            <v>三件式治具</v>
          </cell>
          <cell r="E45">
            <v>1</v>
          </cell>
          <cell r="F45">
            <v>8319.2999999999993</v>
          </cell>
          <cell r="G45">
            <v>8320</v>
          </cell>
          <cell r="O45">
            <v>832</v>
          </cell>
          <cell r="W45">
            <v>1664</v>
          </cell>
          <cell r="AA45">
            <v>3744</v>
          </cell>
          <cell r="AC45">
            <v>2080</v>
          </cell>
          <cell r="AE45">
            <v>8320</v>
          </cell>
        </row>
        <row r="46">
          <cell r="D46" t="str">
            <v>HB-C</v>
          </cell>
          <cell r="E46">
            <v>1</v>
          </cell>
          <cell r="F46">
            <v>10809.7</v>
          </cell>
          <cell r="G46">
            <v>10810</v>
          </cell>
          <cell r="O46">
            <v>1081</v>
          </cell>
          <cell r="W46">
            <v>2162</v>
          </cell>
          <cell r="AA46">
            <v>4865</v>
          </cell>
          <cell r="AC46">
            <v>2702</v>
          </cell>
          <cell r="AE46">
            <v>10810</v>
          </cell>
        </row>
        <row r="47">
          <cell r="D47" t="str">
            <v>HB-A</v>
          </cell>
          <cell r="E47">
            <v>1</v>
          </cell>
          <cell r="F47">
            <v>21536.9</v>
          </cell>
          <cell r="G47">
            <v>21537</v>
          </cell>
          <cell r="O47">
            <v>2154</v>
          </cell>
          <cell r="W47">
            <v>4308</v>
          </cell>
          <cell r="AA47">
            <v>9691</v>
          </cell>
          <cell r="AC47">
            <v>5384</v>
          </cell>
          <cell r="AE47">
            <v>21537</v>
          </cell>
        </row>
        <row r="48">
          <cell r="D48" t="str">
            <v>HB-B</v>
          </cell>
          <cell r="E48">
            <v>1</v>
          </cell>
          <cell r="F48">
            <v>112631.64</v>
          </cell>
          <cell r="G48">
            <v>112632</v>
          </cell>
          <cell r="O48">
            <v>11264</v>
          </cell>
          <cell r="W48">
            <v>22526</v>
          </cell>
          <cell r="AA48">
            <v>50684</v>
          </cell>
          <cell r="AC48">
            <v>28158</v>
          </cell>
          <cell r="AE48">
            <v>112632</v>
          </cell>
        </row>
        <row r="49">
          <cell r="D49" t="str">
            <v>HB-2</v>
          </cell>
          <cell r="E49">
            <v>1</v>
          </cell>
          <cell r="F49">
            <v>3062.4</v>
          </cell>
          <cell r="G49">
            <v>3063</v>
          </cell>
          <cell r="O49">
            <v>307</v>
          </cell>
          <cell r="W49">
            <v>612</v>
          </cell>
          <cell r="AA49">
            <v>1378</v>
          </cell>
          <cell r="AC49">
            <v>766</v>
          </cell>
          <cell r="AE49">
            <v>3063</v>
          </cell>
        </row>
        <row r="50">
          <cell r="D50" t="str">
            <v>AJ Trim &amp; Connector trim</v>
          </cell>
          <cell r="E50">
            <v>1</v>
          </cell>
          <cell r="F50">
            <v>2187.9</v>
          </cell>
          <cell r="G50">
            <v>2188</v>
          </cell>
          <cell r="O50">
            <v>219</v>
          </cell>
          <cell r="W50">
            <v>438</v>
          </cell>
          <cell r="AA50">
            <v>984</v>
          </cell>
          <cell r="AC50">
            <v>547</v>
          </cell>
          <cell r="AE50">
            <v>2188</v>
          </cell>
        </row>
        <row r="51">
          <cell r="D51" t="str">
            <v>LED trim &amp; CAM Trim</v>
          </cell>
          <cell r="E51">
            <v>1</v>
          </cell>
          <cell r="F51">
            <v>2187.9</v>
          </cell>
          <cell r="G51">
            <v>2188</v>
          </cell>
          <cell r="O51">
            <v>219</v>
          </cell>
          <cell r="W51">
            <v>438</v>
          </cell>
          <cell r="AA51">
            <v>984</v>
          </cell>
          <cell r="AC51">
            <v>547</v>
          </cell>
          <cell r="AE51">
            <v>2188</v>
          </cell>
        </row>
        <row r="52">
          <cell r="D52" t="str">
            <v>Top patch &amp; Bottom patch</v>
          </cell>
          <cell r="E52">
            <v>1</v>
          </cell>
          <cell r="F52">
            <v>2702.7</v>
          </cell>
          <cell r="G52">
            <v>2703</v>
          </cell>
          <cell r="O52">
            <v>271</v>
          </cell>
          <cell r="W52">
            <v>540</v>
          </cell>
          <cell r="AA52">
            <v>1217</v>
          </cell>
          <cell r="AC52">
            <v>675</v>
          </cell>
          <cell r="AE52">
            <v>2703</v>
          </cell>
        </row>
        <row r="53">
          <cell r="D53" t="str">
            <v>組裝麥克風</v>
          </cell>
          <cell r="E53">
            <v>1</v>
          </cell>
          <cell r="F53">
            <v>2187.9</v>
          </cell>
          <cell r="G53">
            <v>2188</v>
          </cell>
          <cell r="O53">
            <v>219</v>
          </cell>
          <cell r="W53">
            <v>438</v>
          </cell>
          <cell r="AA53">
            <v>984</v>
          </cell>
          <cell r="AC53">
            <v>547</v>
          </cell>
          <cell r="AE53">
            <v>2188</v>
          </cell>
        </row>
        <row r="55">
          <cell r="D55" t="str">
            <v>CNC1治具</v>
          </cell>
          <cell r="E55">
            <v>2</v>
          </cell>
          <cell r="F55">
            <v>2309</v>
          </cell>
          <cell r="G55">
            <v>2309</v>
          </cell>
          <cell r="O55">
            <v>231</v>
          </cell>
          <cell r="W55">
            <v>462</v>
          </cell>
          <cell r="AA55">
            <v>1039</v>
          </cell>
          <cell r="AC55">
            <v>577</v>
          </cell>
          <cell r="AE55">
            <v>2309</v>
          </cell>
        </row>
        <row r="56">
          <cell r="D56" t="str">
            <v>CNC2治具</v>
          </cell>
          <cell r="E56">
            <v>2</v>
          </cell>
          <cell r="F56">
            <v>544</v>
          </cell>
          <cell r="G56">
            <v>544</v>
          </cell>
          <cell r="O56">
            <v>55</v>
          </cell>
          <cell r="W56">
            <v>109</v>
          </cell>
          <cell r="AA56">
            <v>244</v>
          </cell>
          <cell r="AC56">
            <v>136</v>
          </cell>
          <cell r="AE56">
            <v>544</v>
          </cell>
        </row>
        <row r="57">
          <cell r="D57" t="str">
            <v>CNC3治具</v>
          </cell>
          <cell r="E57">
            <v>2</v>
          </cell>
          <cell r="F57">
            <v>517</v>
          </cell>
          <cell r="G57">
            <v>517</v>
          </cell>
          <cell r="O57">
            <v>52</v>
          </cell>
          <cell r="W57">
            <v>104</v>
          </cell>
          <cell r="AA57">
            <v>232</v>
          </cell>
          <cell r="AC57">
            <v>129</v>
          </cell>
          <cell r="AE57">
            <v>517</v>
          </cell>
        </row>
        <row r="58">
          <cell r="D58" t="str">
            <v>CNC4治具</v>
          </cell>
          <cell r="E58">
            <v>2</v>
          </cell>
          <cell r="F58">
            <v>354</v>
          </cell>
          <cell r="G58">
            <v>354</v>
          </cell>
          <cell r="O58">
            <v>36</v>
          </cell>
          <cell r="W58">
            <v>71</v>
          </cell>
          <cell r="AA58">
            <v>159</v>
          </cell>
          <cell r="AC58">
            <v>88</v>
          </cell>
          <cell r="AE58">
            <v>354</v>
          </cell>
        </row>
        <row r="59">
          <cell r="D59" t="str">
            <v>CNC5治具</v>
          </cell>
          <cell r="E59">
            <v>2</v>
          </cell>
          <cell r="F59">
            <v>625</v>
          </cell>
          <cell r="G59">
            <v>625</v>
          </cell>
          <cell r="O59">
            <v>63</v>
          </cell>
          <cell r="W59">
            <v>125</v>
          </cell>
          <cell r="AA59">
            <v>281</v>
          </cell>
          <cell r="AC59">
            <v>156</v>
          </cell>
          <cell r="AE59">
            <v>625</v>
          </cell>
        </row>
        <row r="60">
          <cell r="D60" t="str">
            <v>CNC6治具</v>
          </cell>
          <cell r="E60">
            <v>2</v>
          </cell>
          <cell r="F60">
            <v>897</v>
          </cell>
          <cell r="G60">
            <v>897</v>
          </cell>
          <cell r="O60">
            <v>90</v>
          </cell>
          <cell r="W60">
            <v>180</v>
          </cell>
          <cell r="AA60">
            <v>403</v>
          </cell>
          <cell r="AC60">
            <v>224</v>
          </cell>
          <cell r="AE60">
            <v>897</v>
          </cell>
        </row>
        <row r="61">
          <cell r="D61" t="str">
            <v>CNC7治具</v>
          </cell>
          <cell r="E61">
            <v>2</v>
          </cell>
          <cell r="F61">
            <v>640</v>
          </cell>
          <cell r="G61">
            <v>640</v>
          </cell>
          <cell r="O61">
            <v>64</v>
          </cell>
          <cell r="W61">
            <v>128</v>
          </cell>
          <cell r="AA61">
            <v>288</v>
          </cell>
          <cell r="AC61">
            <v>160</v>
          </cell>
          <cell r="AE61">
            <v>640</v>
          </cell>
        </row>
        <row r="62">
          <cell r="D62" t="str">
            <v>CNC8治具</v>
          </cell>
          <cell r="E62">
            <v>2</v>
          </cell>
          <cell r="F62">
            <v>1278</v>
          </cell>
          <cell r="G62">
            <v>1278</v>
          </cell>
          <cell r="O62">
            <v>128</v>
          </cell>
          <cell r="W62">
            <v>256</v>
          </cell>
          <cell r="AA62">
            <v>575</v>
          </cell>
          <cell r="AC62">
            <v>319</v>
          </cell>
          <cell r="AE62">
            <v>1278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Process Steps"/>
      <sheetName val="RISK"/>
      <sheetName val="MAT MAR"/>
      <sheetName val="Workcell Allocation"/>
      <sheetName val="FIX VAR"/>
      <sheetName val="INC STAT"/>
      <sheetName val="TABLES"/>
      <sheetName val="Quoting Summary"/>
      <sheetName val="Cost Drivers"/>
      <sheetName val="BOM"/>
      <sheetName val="Currency"/>
      <sheetName val="Amortisation"/>
      <sheetName val="MAT MAR Check"/>
      <sheetName val="FIX VAR Check"/>
      <sheetName val="INC STAT Check"/>
      <sheetName val="Line Layout"/>
      <sheetName val="Data Transfer"/>
      <sheetName val="BUF Transfer"/>
      <sheetName val="10"/>
      <sheetName val="Cp Cpk 15"/>
      <sheetName val="Summary"/>
      <sheetName val="Data lists"/>
      <sheetName val="TAMG"/>
      <sheetName val="設備清單"/>
      <sheetName val="Detail"/>
      <sheetName val="IBM RSS_"/>
      <sheetName val="MPC - Pull"/>
      <sheetName val="Data import"/>
    </sheetNames>
    <sheetDataSet>
      <sheetData sheetId="0">
        <row r="4">
          <cell r="E4">
            <v>2005</v>
          </cell>
        </row>
      </sheetData>
      <sheetData sheetId="1">
        <row r="4">
          <cell r="E4">
            <v>2005</v>
          </cell>
        </row>
      </sheetData>
      <sheetData sheetId="2">
        <row r="4">
          <cell r="E4">
            <v>2005</v>
          </cell>
        </row>
      </sheetData>
      <sheetData sheetId="3">
        <row r="4">
          <cell r="E4">
            <v>2005</v>
          </cell>
        </row>
      </sheetData>
      <sheetData sheetId="4"/>
      <sheetData sheetId="5"/>
      <sheetData sheetId="6"/>
      <sheetData sheetId="7" refreshError="1">
        <row r="4">
          <cell r="E4">
            <v>2005</v>
          </cell>
        </row>
        <row r="5">
          <cell r="E5" t="str">
            <v>JUN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ecious Moments"/>
      <sheetName val="Cat 2004"/>
      <sheetName val="2004"/>
      <sheetName val="Demand Details"/>
      <sheetName val="PIB"/>
      <sheetName val="Calimero BOM"/>
      <sheetName val="Gage R&amp;R - ANOVA Method"/>
      <sheetName val="每月排名"/>
      <sheetName val="Project_Plan_"/>
      <sheetName val="10"/>
      <sheetName val="Cpk-Cav1"/>
      <sheetName val="Cp Cpk 15"/>
      <sheetName val="MTL1"/>
      <sheetName val="Cork"/>
      <sheetName val="MT1&amp;B1"/>
      <sheetName val="Workings"/>
      <sheetName val="Toolplan"/>
      <sheetName val="TABLES"/>
      <sheetName val="Bom(P1)"/>
      <sheetName val="DVT Gap Data"/>
      <sheetName val="Sheet4"/>
      <sheetName val="forecast"/>
      <sheetName val="Precious_Moments"/>
      <sheetName val="Cat_2004"/>
      <sheetName val="工作表1"/>
      <sheetName val="Input commodity fallout"/>
      <sheetName val="Reporting"/>
      <sheetName val="Lookup Tables"/>
    </sheetNames>
    <sheetDataSet>
      <sheetData sheetId="0">
        <row r="14">
          <cell r="C14" t="str">
            <v>SUN</v>
          </cell>
        </row>
      </sheetData>
      <sheetData sheetId="1"/>
      <sheetData sheetId="2"/>
      <sheetData sheetId="3" refreshError="1">
        <row r="14">
          <cell r="C14" t="str">
            <v>SUN</v>
          </cell>
          <cell r="D14" t="str">
            <v>MON</v>
          </cell>
          <cell r="E14" t="str">
            <v>TUE</v>
          </cell>
          <cell r="F14" t="str">
            <v>WED</v>
          </cell>
          <cell r="G14" t="str">
            <v>THU</v>
          </cell>
          <cell r="H14" t="str">
            <v>FRI</v>
          </cell>
          <cell r="I14" t="str">
            <v>SAT</v>
          </cell>
          <cell r="L14" t="str">
            <v>SUN</v>
          </cell>
          <cell r="M14" t="str">
            <v>MON</v>
          </cell>
          <cell r="N14" t="str">
            <v>TUE</v>
          </cell>
          <cell r="O14" t="str">
            <v>WED</v>
          </cell>
          <cell r="P14" t="str">
            <v>THU</v>
          </cell>
          <cell r="Q14" t="str">
            <v>FRI</v>
          </cell>
          <cell r="R14" t="str">
            <v>SAT</v>
          </cell>
          <cell r="U14" t="str">
            <v>SUN</v>
          </cell>
          <cell r="V14" t="str">
            <v>MON</v>
          </cell>
          <cell r="W14" t="str">
            <v>TUE</v>
          </cell>
          <cell r="X14" t="str">
            <v>WED</v>
          </cell>
          <cell r="Y14" t="str">
            <v>THU</v>
          </cell>
          <cell r="Z14" t="str">
            <v>FRI</v>
          </cell>
          <cell r="AA14" t="str">
            <v>SAT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</v>
          </cell>
          <cell r="I15">
            <v>3</v>
          </cell>
          <cell r="L15">
            <v>1</v>
          </cell>
          <cell r="M15">
            <v>2</v>
          </cell>
          <cell r="N15">
            <v>3</v>
          </cell>
          <cell r="O15">
            <v>4</v>
          </cell>
          <cell r="P15">
            <v>5</v>
          </cell>
          <cell r="Q15">
            <v>6</v>
          </cell>
          <cell r="R15">
            <v>7</v>
          </cell>
          <cell r="U15">
            <v>0</v>
          </cell>
          <cell r="V15">
            <v>1</v>
          </cell>
          <cell r="W15">
            <v>2</v>
          </cell>
          <cell r="X15">
            <v>3</v>
          </cell>
          <cell r="Y15">
            <v>4</v>
          </cell>
          <cell r="Z15">
            <v>5</v>
          </cell>
          <cell r="AA15">
            <v>6</v>
          </cell>
        </row>
        <row r="16">
          <cell r="C16">
            <v>4</v>
          </cell>
          <cell r="D16">
            <v>5</v>
          </cell>
          <cell r="E16">
            <v>6</v>
          </cell>
          <cell r="F16">
            <v>7</v>
          </cell>
          <cell r="G16">
            <v>8</v>
          </cell>
          <cell r="H16">
            <v>9</v>
          </cell>
          <cell r="I16">
            <v>10</v>
          </cell>
          <cell r="L16">
            <v>8</v>
          </cell>
          <cell r="M16">
            <v>9</v>
          </cell>
          <cell r="N16">
            <v>10</v>
          </cell>
          <cell r="O16">
            <v>11</v>
          </cell>
          <cell r="P16">
            <v>12</v>
          </cell>
          <cell r="Q16">
            <v>13</v>
          </cell>
          <cell r="R16">
            <v>14</v>
          </cell>
          <cell r="U16">
            <v>7</v>
          </cell>
          <cell r="V16">
            <v>8</v>
          </cell>
          <cell r="W16">
            <v>9</v>
          </cell>
          <cell r="X16">
            <v>10</v>
          </cell>
          <cell r="Y16">
            <v>11</v>
          </cell>
          <cell r="Z16">
            <v>12</v>
          </cell>
          <cell r="AA16">
            <v>13</v>
          </cell>
        </row>
        <row r="17">
          <cell r="C17">
            <v>11</v>
          </cell>
          <cell r="D17">
            <v>12</v>
          </cell>
          <cell r="E17">
            <v>13</v>
          </cell>
          <cell r="F17">
            <v>14</v>
          </cell>
          <cell r="G17">
            <v>15</v>
          </cell>
          <cell r="H17">
            <v>16</v>
          </cell>
          <cell r="I17">
            <v>17</v>
          </cell>
          <cell r="L17">
            <v>15</v>
          </cell>
          <cell r="M17">
            <v>16</v>
          </cell>
          <cell r="N17">
            <v>17</v>
          </cell>
          <cell r="O17">
            <v>18</v>
          </cell>
          <cell r="P17">
            <v>19</v>
          </cell>
          <cell r="Q17">
            <v>20</v>
          </cell>
          <cell r="R17">
            <v>21</v>
          </cell>
          <cell r="U17">
            <v>14</v>
          </cell>
          <cell r="V17">
            <v>15</v>
          </cell>
          <cell r="W17">
            <v>16</v>
          </cell>
          <cell r="X17">
            <v>17</v>
          </cell>
          <cell r="Y17">
            <v>18</v>
          </cell>
          <cell r="Z17">
            <v>19</v>
          </cell>
          <cell r="AA17">
            <v>20</v>
          </cell>
        </row>
        <row r="18">
          <cell r="C18">
            <v>18</v>
          </cell>
          <cell r="D18">
            <v>19</v>
          </cell>
          <cell r="E18">
            <v>20</v>
          </cell>
          <cell r="F18">
            <v>21</v>
          </cell>
          <cell r="G18">
            <v>22</v>
          </cell>
          <cell r="H18">
            <v>23</v>
          </cell>
          <cell r="I18">
            <v>24</v>
          </cell>
          <cell r="L18">
            <v>22</v>
          </cell>
          <cell r="M18">
            <v>23</v>
          </cell>
          <cell r="N18">
            <v>24</v>
          </cell>
          <cell r="O18">
            <v>25</v>
          </cell>
          <cell r="P18">
            <v>26</v>
          </cell>
          <cell r="Q18">
            <v>27</v>
          </cell>
          <cell r="R18">
            <v>28</v>
          </cell>
          <cell r="U18">
            <v>21</v>
          </cell>
          <cell r="V18">
            <v>22</v>
          </cell>
          <cell r="W18">
            <v>23</v>
          </cell>
          <cell r="X18">
            <v>24</v>
          </cell>
          <cell r="Y18">
            <v>25</v>
          </cell>
          <cell r="Z18">
            <v>26</v>
          </cell>
          <cell r="AA18">
            <v>27</v>
          </cell>
        </row>
        <row r="19">
          <cell r="C19">
            <v>25</v>
          </cell>
          <cell r="D19">
            <v>26</v>
          </cell>
          <cell r="E19">
            <v>27</v>
          </cell>
          <cell r="F19">
            <v>28</v>
          </cell>
          <cell r="G19">
            <v>29</v>
          </cell>
          <cell r="H19">
            <v>30</v>
          </cell>
          <cell r="I19">
            <v>31</v>
          </cell>
          <cell r="L19">
            <v>29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U19">
            <v>28</v>
          </cell>
          <cell r="V19">
            <v>29</v>
          </cell>
          <cell r="W19">
            <v>30</v>
          </cell>
          <cell r="X19">
            <v>31</v>
          </cell>
          <cell r="Y19">
            <v>0</v>
          </cell>
          <cell r="Z19">
            <v>0</v>
          </cell>
          <cell r="AA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3">
          <cell r="C23" t="str">
            <v>SUN</v>
          </cell>
          <cell r="D23" t="str">
            <v>MON</v>
          </cell>
          <cell r="E23" t="str">
            <v>TUE</v>
          </cell>
          <cell r="F23" t="str">
            <v>WED</v>
          </cell>
          <cell r="G23" t="str">
            <v>THU</v>
          </cell>
          <cell r="H23" t="str">
            <v>FRI</v>
          </cell>
          <cell r="I23" t="str">
            <v>SAT</v>
          </cell>
          <cell r="L23" t="str">
            <v>SUN</v>
          </cell>
          <cell r="M23" t="str">
            <v>MON</v>
          </cell>
          <cell r="N23" t="str">
            <v>TUE</v>
          </cell>
          <cell r="O23" t="str">
            <v>WED</v>
          </cell>
          <cell r="P23" t="str">
            <v>THU</v>
          </cell>
          <cell r="Q23" t="str">
            <v>FRI</v>
          </cell>
          <cell r="R23" t="str">
            <v>SAT</v>
          </cell>
          <cell r="U23" t="str">
            <v>SUN</v>
          </cell>
          <cell r="V23" t="str">
            <v>MON</v>
          </cell>
          <cell r="W23" t="str">
            <v>TUE</v>
          </cell>
          <cell r="X23" t="str">
            <v>WED</v>
          </cell>
          <cell r="Y23" t="str">
            <v>THU</v>
          </cell>
          <cell r="Z23" t="str">
            <v>FRI</v>
          </cell>
          <cell r="AA23" t="str">
            <v>SAT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2</v>
          </cell>
          <cell r="I24">
            <v>3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1</v>
          </cell>
          <cell r="U24">
            <v>0</v>
          </cell>
          <cell r="V24">
            <v>0</v>
          </cell>
          <cell r="W24">
            <v>1</v>
          </cell>
          <cell r="X24">
            <v>2</v>
          </cell>
          <cell r="Y24">
            <v>3</v>
          </cell>
          <cell r="Z24">
            <v>4</v>
          </cell>
          <cell r="AA24">
            <v>5</v>
          </cell>
        </row>
        <row r="25">
          <cell r="C25">
            <v>4</v>
          </cell>
          <cell r="D25">
            <v>5</v>
          </cell>
          <cell r="E25">
            <v>6</v>
          </cell>
          <cell r="F25">
            <v>7</v>
          </cell>
          <cell r="G25">
            <v>8</v>
          </cell>
          <cell r="H25">
            <v>9</v>
          </cell>
          <cell r="I25">
            <v>10</v>
          </cell>
          <cell r="L25">
            <v>2</v>
          </cell>
          <cell r="M25">
            <v>3</v>
          </cell>
          <cell r="N25">
            <v>4</v>
          </cell>
          <cell r="O25">
            <v>5</v>
          </cell>
          <cell r="P25">
            <v>6</v>
          </cell>
          <cell r="Q25">
            <v>7</v>
          </cell>
          <cell r="R25">
            <v>8</v>
          </cell>
          <cell r="U25">
            <v>6</v>
          </cell>
          <cell r="V25">
            <v>7</v>
          </cell>
          <cell r="W25">
            <v>8</v>
          </cell>
          <cell r="X25">
            <v>9</v>
          </cell>
          <cell r="Y25">
            <v>10</v>
          </cell>
          <cell r="Z25">
            <v>11</v>
          </cell>
          <cell r="AA25">
            <v>12</v>
          </cell>
        </row>
        <row r="26">
          <cell r="C26">
            <v>11</v>
          </cell>
          <cell r="D26">
            <v>12</v>
          </cell>
          <cell r="E26">
            <v>13</v>
          </cell>
          <cell r="F26">
            <v>14</v>
          </cell>
          <cell r="G26">
            <v>15</v>
          </cell>
          <cell r="H26">
            <v>16</v>
          </cell>
          <cell r="I26">
            <v>17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U26">
            <v>13</v>
          </cell>
          <cell r="V26">
            <v>14</v>
          </cell>
          <cell r="W26">
            <v>15</v>
          </cell>
          <cell r="X26">
            <v>16</v>
          </cell>
          <cell r="Y26">
            <v>17</v>
          </cell>
          <cell r="Z26">
            <v>18</v>
          </cell>
          <cell r="AA26">
            <v>19</v>
          </cell>
        </row>
        <row r="27">
          <cell r="C27">
            <v>18</v>
          </cell>
          <cell r="D27">
            <v>19</v>
          </cell>
          <cell r="E27">
            <v>20</v>
          </cell>
          <cell r="F27">
            <v>21</v>
          </cell>
          <cell r="G27">
            <v>22</v>
          </cell>
          <cell r="H27">
            <v>23</v>
          </cell>
          <cell r="I27">
            <v>24</v>
          </cell>
          <cell r="L27">
            <v>16</v>
          </cell>
          <cell r="M27">
            <v>17</v>
          </cell>
          <cell r="N27">
            <v>18</v>
          </cell>
          <cell r="O27">
            <v>19</v>
          </cell>
          <cell r="P27">
            <v>20</v>
          </cell>
          <cell r="Q27">
            <v>21</v>
          </cell>
          <cell r="R27">
            <v>22</v>
          </cell>
          <cell r="U27">
            <v>20</v>
          </cell>
          <cell r="V27">
            <v>21</v>
          </cell>
          <cell r="W27">
            <v>22</v>
          </cell>
          <cell r="X27">
            <v>23</v>
          </cell>
          <cell r="Y27">
            <v>24</v>
          </cell>
          <cell r="Z27">
            <v>25</v>
          </cell>
          <cell r="AA27">
            <v>26</v>
          </cell>
        </row>
        <row r="28">
          <cell r="C28">
            <v>25</v>
          </cell>
          <cell r="D28">
            <v>26</v>
          </cell>
          <cell r="E28">
            <v>27</v>
          </cell>
          <cell r="F28">
            <v>28</v>
          </cell>
          <cell r="G28">
            <v>29</v>
          </cell>
          <cell r="H28">
            <v>30</v>
          </cell>
          <cell r="I28">
            <v>0</v>
          </cell>
          <cell r="L28">
            <v>23</v>
          </cell>
          <cell r="M28">
            <v>24</v>
          </cell>
          <cell r="N28">
            <v>25</v>
          </cell>
          <cell r="O28">
            <v>26</v>
          </cell>
          <cell r="P28">
            <v>27</v>
          </cell>
          <cell r="Q28">
            <v>28</v>
          </cell>
          <cell r="R28">
            <v>29</v>
          </cell>
          <cell r="U28">
            <v>27</v>
          </cell>
          <cell r="V28">
            <v>28</v>
          </cell>
          <cell r="W28">
            <v>29</v>
          </cell>
          <cell r="X28">
            <v>30</v>
          </cell>
          <cell r="Y28">
            <v>0</v>
          </cell>
          <cell r="Z28">
            <v>0</v>
          </cell>
          <cell r="AA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L29">
            <v>30</v>
          </cell>
          <cell r="M29">
            <v>31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2">
          <cell r="C32" t="str">
            <v>SUN</v>
          </cell>
          <cell r="D32" t="str">
            <v>MON</v>
          </cell>
          <cell r="E32" t="str">
            <v>TUE</v>
          </cell>
          <cell r="F32" t="str">
            <v>WED</v>
          </cell>
          <cell r="G32" t="str">
            <v>THU</v>
          </cell>
          <cell r="H32" t="str">
            <v>FRI</v>
          </cell>
          <cell r="I32" t="str">
            <v>SAT</v>
          </cell>
          <cell r="L32" t="str">
            <v>SUN</v>
          </cell>
          <cell r="M32" t="str">
            <v>MON</v>
          </cell>
          <cell r="N32" t="str">
            <v>TUE</v>
          </cell>
          <cell r="O32" t="str">
            <v>WED</v>
          </cell>
          <cell r="P32" t="str">
            <v>THU</v>
          </cell>
          <cell r="Q32" t="str">
            <v>FRI</v>
          </cell>
          <cell r="R32" t="str">
            <v>SAT</v>
          </cell>
          <cell r="U32" t="str">
            <v>SUN</v>
          </cell>
          <cell r="V32" t="str">
            <v>MON</v>
          </cell>
          <cell r="W32" t="str">
            <v>TUE</v>
          </cell>
          <cell r="X32" t="str">
            <v>WED</v>
          </cell>
          <cell r="Y32" t="str">
            <v>THU</v>
          </cell>
          <cell r="Z32" t="str">
            <v>FRI</v>
          </cell>
          <cell r="AA32" t="str">
            <v>SAT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</v>
          </cell>
          <cell r="H33">
            <v>2</v>
          </cell>
          <cell r="I33">
            <v>3</v>
          </cell>
          <cell r="L33">
            <v>1</v>
          </cell>
          <cell r="M33">
            <v>2</v>
          </cell>
          <cell r="N33">
            <v>3</v>
          </cell>
          <cell r="O33">
            <v>4</v>
          </cell>
          <cell r="P33">
            <v>5</v>
          </cell>
          <cell r="Q33">
            <v>6</v>
          </cell>
          <cell r="R33">
            <v>7</v>
          </cell>
          <cell r="U33">
            <v>0</v>
          </cell>
          <cell r="V33">
            <v>0</v>
          </cell>
          <cell r="W33">
            <v>0</v>
          </cell>
          <cell r="X33">
            <v>1</v>
          </cell>
          <cell r="Y33">
            <v>2</v>
          </cell>
          <cell r="Z33">
            <v>3</v>
          </cell>
          <cell r="AA33">
            <v>4</v>
          </cell>
        </row>
        <row r="34">
          <cell r="C34">
            <v>4</v>
          </cell>
          <cell r="D34">
            <v>5</v>
          </cell>
          <cell r="E34">
            <v>6</v>
          </cell>
          <cell r="F34">
            <v>7</v>
          </cell>
          <cell r="G34">
            <v>8</v>
          </cell>
          <cell r="H34">
            <v>9</v>
          </cell>
          <cell r="I34">
            <v>10</v>
          </cell>
          <cell r="L34">
            <v>8</v>
          </cell>
          <cell r="M34">
            <v>9</v>
          </cell>
          <cell r="N34">
            <v>10</v>
          </cell>
          <cell r="O34">
            <v>11</v>
          </cell>
          <cell r="P34">
            <v>12</v>
          </cell>
          <cell r="Q34">
            <v>13</v>
          </cell>
          <cell r="R34">
            <v>14</v>
          </cell>
          <cell r="U34">
            <v>5</v>
          </cell>
          <cell r="V34">
            <v>6</v>
          </cell>
          <cell r="W34">
            <v>7</v>
          </cell>
          <cell r="X34">
            <v>8</v>
          </cell>
          <cell r="Y34">
            <v>9</v>
          </cell>
          <cell r="Z34">
            <v>10</v>
          </cell>
          <cell r="AA34">
            <v>11</v>
          </cell>
        </row>
        <row r="35">
          <cell r="C35">
            <v>11</v>
          </cell>
          <cell r="D35">
            <v>12</v>
          </cell>
          <cell r="E35">
            <v>13</v>
          </cell>
          <cell r="F35">
            <v>14</v>
          </cell>
          <cell r="G35">
            <v>15</v>
          </cell>
          <cell r="H35">
            <v>16</v>
          </cell>
          <cell r="I35">
            <v>17</v>
          </cell>
          <cell r="L35">
            <v>15</v>
          </cell>
          <cell r="M35">
            <v>16</v>
          </cell>
          <cell r="N35">
            <v>17</v>
          </cell>
          <cell r="O35">
            <v>18</v>
          </cell>
          <cell r="P35">
            <v>19</v>
          </cell>
          <cell r="Q35">
            <v>20</v>
          </cell>
          <cell r="R35">
            <v>21</v>
          </cell>
          <cell r="U35">
            <v>12</v>
          </cell>
          <cell r="V35">
            <v>13</v>
          </cell>
          <cell r="W35">
            <v>14</v>
          </cell>
          <cell r="X35">
            <v>15</v>
          </cell>
          <cell r="Y35">
            <v>16</v>
          </cell>
          <cell r="Z35">
            <v>17</v>
          </cell>
          <cell r="AA35">
            <v>18</v>
          </cell>
        </row>
        <row r="36">
          <cell r="C36">
            <v>18</v>
          </cell>
          <cell r="D36">
            <v>19</v>
          </cell>
          <cell r="E36">
            <v>20</v>
          </cell>
          <cell r="F36">
            <v>21</v>
          </cell>
          <cell r="G36">
            <v>22</v>
          </cell>
          <cell r="H36">
            <v>23</v>
          </cell>
          <cell r="I36">
            <v>24</v>
          </cell>
          <cell r="L36">
            <v>22</v>
          </cell>
          <cell r="M36">
            <v>23</v>
          </cell>
          <cell r="N36">
            <v>24</v>
          </cell>
          <cell r="O36">
            <v>25</v>
          </cell>
          <cell r="P36">
            <v>26</v>
          </cell>
          <cell r="Q36">
            <v>27</v>
          </cell>
          <cell r="R36">
            <v>28</v>
          </cell>
          <cell r="U36">
            <v>19</v>
          </cell>
          <cell r="V36">
            <v>20</v>
          </cell>
          <cell r="W36">
            <v>21</v>
          </cell>
          <cell r="X36">
            <v>22</v>
          </cell>
          <cell r="Y36">
            <v>23</v>
          </cell>
          <cell r="Z36">
            <v>24</v>
          </cell>
          <cell r="AA36">
            <v>25</v>
          </cell>
        </row>
        <row r="37">
          <cell r="C37">
            <v>25</v>
          </cell>
          <cell r="D37">
            <v>26</v>
          </cell>
          <cell r="E37">
            <v>27</v>
          </cell>
          <cell r="F37">
            <v>28</v>
          </cell>
          <cell r="G37">
            <v>29</v>
          </cell>
          <cell r="H37">
            <v>30</v>
          </cell>
          <cell r="I37">
            <v>31</v>
          </cell>
          <cell r="L37">
            <v>29</v>
          </cell>
          <cell r="M37">
            <v>30</v>
          </cell>
          <cell r="N37">
            <v>31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U37">
            <v>26</v>
          </cell>
          <cell r="V37">
            <v>27</v>
          </cell>
          <cell r="W37">
            <v>28</v>
          </cell>
          <cell r="X37">
            <v>29</v>
          </cell>
          <cell r="Y37">
            <v>30</v>
          </cell>
          <cell r="Z37">
            <v>0</v>
          </cell>
          <cell r="AA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41">
          <cell r="C41" t="str">
            <v>SUN</v>
          </cell>
          <cell r="D41" t="str">
            <v>MON</v>
          </cell>
          <cell r="E41" t="str">
            <v>TUE</v>
          </cell>
          <cell r="F41" t="str">
            <v>WED</v>
          </cell>
          <cell r="G41" t="str">
            <v>THU</v>
          </cell>
          <cell r="H41" t="str">
            <v>FRI</v>
          </cell>
          <cell r="I41" t="str">
            <v>SAT</v>
          </cell>
          <cell r="L41" t="str">
            <v>SUN</v>
          </cell>
          <cell r="M41" t="str">
            <v>MON</v>
          </cell>
          <cell r="N41" t="str">
            <v>TUE</v>
          </cell>
          <cell r="O41" t="str">
            <v>WED</v>
          </cell>
          <cell r="P41" t="str">
            <v>THU</v>
          </cell>
          <cell r="Q41" t="str">
            <v>FRI</v>
          </cell>
          <cell r="R41" t="str">
            <v>SAT</v>
          </cell>
          <cell r="U41" t="str">
            <v>SUN</v>
          </cell>
          <cell r="V41" t="str">
            <v>MON</v>
          </cell>
          <cell r="W41" t="str">
            <v>TUE</v>
          </cell>
          <cell r="X41" t="str">
            <v>WED</v>
          </cell>
          <cell r="Y41" t="str">
            <v>THU</v>
          </cell>
          <cell r="Z41" t="str">
            <v>FRI</v>
          </cell>
          <cell r="AA41" t="str">
            <v>SAT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2</v>
          </cell>
          <cell r="L42">
            <v>0</v>
          </cell>
          <cell r="M42">
            <v>1</v>
          </cell>
          <cell r="N42">
            <v>2</v>
          </cell>
          <cell r="O42">
            <v>3</v>
          </cell>
          <cell r="P42">
            <v>4</v>
          </cell>
          <cell r="Q42">
            <v>5</v>
          </cell>
          <cell r="R42">
            <v>6</v>
          </cell>
          <cell r="U42">
            <v>0</v>
          </cell>
          <cell r="V42">
            <v>0</v>
          </cell>
          <cell r="W42">
            <v>0</v>
          </cell>
          <cell r="X42">
            <v>1</v>
          </cell>
          <cell r="Y42">
            <v>2</v>
          </cell>
          <cell r="Z42">
            <v>3</v>
          </cell>
          <cell r="AA42">
            <v>4</v>
          </cell>
        </row>
        <row r="43">
          <cell r="C43">
            <v>3</v>
          </cell>
          <cell r="D43">
            <v>4</v>
          </cell>
          <cell r="E43">
            <v>5</v>
          </cell>
          <cell r="F43">
            <v>6</v>
          </cell>
          <cell r="G43">
            <v>7</v>
          </cell>
          <cell r="H43">
            <v>8</v>
          </cell>
          <cell r="I43">
            <v>9</v>
          </cell>
          <cell r="L43">
            <v>7</v>
          </cell>
          <cell r="M43">
            <v>8</v>
          </cell>
          <cell r="N43">
            <v>9</v>
          </cell>
          <cell r="O43">
            <v>10</v>
          </cell>
          <cell r="P43">
            <v>11</v>
          </cell>
          <cell r="Q43">
            <v>12</v>
          </cell>
          <cell r="R43">
            <v>13</v>
          </cell>
          <cell r="U43">
            <v>5</v>
          </cell>
          <cell r="V43">
            <v>6</v>
          </cell>
          <cell r="W43">
            <v>7</v>
          </cell>
          <cell r="X43">
            <v>8</v>
          </cell>
          <cell r="Y43">
            <v>9</v>
          </cell>
          <cell r="Z43">
            <v>10</v>
          </cell>
          <cell r="AA43">
            <v>11</v>
          </cell>
        </row>
        <row r="44">
          <cell r="C44">
            <v>10</v>
          </cell>
          <cell r="D44">
            <v>11</v>
          </cell>
          <cell r="E44">
            <v>12</v>
          </cell>
          <cell r="F44">
            <v>13</v>
          </cell>
          <cell r="G44">
            <v>14</v>
          </cell>
          <cell r="H44">
            <v>15</v>
          </cell>
          <cell r="I44">
            <v>16</v>
          </cell>
          <cell r="L44">
            <v>14</v>
          </cell>
          <cell r="M44">
            <v>15</v>
          </cell>
          <cell r="N44">
            <v>16</v>
          </cell>
          <cell r="O44">
            <v>17</v>
          </cell>
          <cell r="P44">
            <v>18</v>
          </cell>
          <cell r="Q44">
            <v>19</v>
          </cell>
          <cell r="R44">
            <v>20</v>
          </cell>
          <cell r="U44">
            <v>12</v>
          </cell>
          <cell r="V44">
            <v>13</v>
          </cell>
          <cell r="W44">
            <v>14</v>
          </cell>
          <cell r="X44">
            <v>15</v>
          </cell>
          <cell r="Y44">
            <v>16</v>
          </cell>
          <cell r="Z44">
            <v>17</v>
          </cell>
          <cell r="AA44">
            <v>18</v>
          </cell>
        </row>
        <row r="45">
          <cell r="C45">
            <v>17</v>
          </cell>
          <cell r="D45">
            <v>18</v>
          </cell>
          <cell r="E45">
            <v>19</v>
          </cell>
          <cell r="F45">
            <v>20</v>
          </cell>
          <cell r="G45">
            <v>21</v>
          </cell>
          <cell r="H45">
            <v>22</v>
          </cell>
          <cell r="I45">
            <v>23</v>
          </cell>
          <cell r="L45">
            <v>21</v>
          </cell>
          <cell r="M45">
            <v>22</v>
          </cell>
          <cell r="N45">
            <v>23</v>
          </cell>
          <cell r="O45">
            <v>24</v>
          </cell>
          <cell r="P45">
            <v>25</v>
          </cell>
          <cell r="Q45">
            <v>26</v>
          </cell>
          <cell r="R45">
            <v>27</v>
          </cell>
          <cell r="U45">
            <v>19</v>
          </cell>
          <cell r="V45">
            <v>20</v>
          </cell>
          <cell r="W45">
            <v>21</v>
          </cell>
          <cell r="X45">
            <v>22</v>
          </cell>
          <cell r="Y45">
            <v>23</v>
          </cell>
          <cell r="Z45">
            <v>24</v>
          </cell>
          <cell r="AA45">
            <v>25</v>
          </cell>
        </row>
        <row r="46">
          <cell r="C46">
            <v>24</v>
          </cell>
          <cell r="D46">
            <v>25</v>
          </cell>
          <cell r="E46">
            <v>26</v>
          </cell>
          <cell r="F46">
            <v>27</v>
          </cell>
          <cell r="G46">
            <v>28</v>
          </cell>
          <cell r="H46">
            <v>29</v>
          </cell>
          <cell r="I46">
            <v>30</v>
          </cell>
          <cell r="L46">
            <v>28</v>
          </cell>
          <cell r="M46">
            <v>29</v>
          </cell>
          <cell r="N46">
            <v>30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U46">
            <v>26</v>
          </cell>
          <cell r="V46">
            <v>27</v>
          </cell>
          <cell r="W46">
            <v>28</v>
          </cell>
          <cell r="X46">
            <v>29</v>
          </cell>
          <cell r="Y46">
            <v>30</v>
          </cell>
          <cell r="Z46">
            <v>31</v>
          </cell>
          <cell r="AA46">
            <v>0</v>
          </cell>
        </row>
        <row r="47">
          <cell r="C47">
            <v>31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ortaPPAP"/>
      <sheetName val="IndicePPAP"/>
      <sheetName val="Warrant"/>
      <sheetName val="RSV"/>
      <sheetName val="ISRDATA"/>
      <sheetName val="CpK "/>
      <sheetName val="AAR"/>
      <sheetName val="Gage R&amp;R"/>
      <sheetName val="Drawing1 A01-00"/>
      <sheetName val="Drawing2 A01-00"/>
      <sheetName val="Flow Chart"/>
      <sheetName val="PFMEA"/>
      <sheetName val="Control  Plan"/>
      <sheetName val="PIR"/>
      <sheetName val="RIR"/>
      <sheetName val="RIRTrasera"/>
      <sheetName val="Matl Cert"/>
      <sheetName val="Var. Ctrl Cht Backpage"/>
      <sheetName val="Process-Machine set-up sheet"/>
      <sheetName val="Initial Input"/>
      <sheetName val="Cp Cpk 15"/>
      <sheetName val="Calimero BOM"/>
      <sheetName val="Toolplan"/>
      <sheetName val="#REF!"/>
      <sheetName val="Receiving Inspection"/>
      <sheetName val="外製先"/>
      <sheetName val="Data lists"/>
      <sheetName val="Issues List"/>
      <sheetName val="All"/>
      <sheetName val="Input commodity fallout"/>
      <sheetName val="Reporting"/>
      <sheetName val="Tables"/>
      <sheetName val="CpK_"/>
      <sheetName val="Gage_R&amp;R"/>
      <sheetName val="Drawing1_A01-00"/>
      <sheetName val="Drawing2_A01-00"/>
      <sheetName val="Flow_Chart"/>
      <sheetName val="Control__Plan"/>
      <sheetName val="Matl_Cert"/>
      <sheetName val="Var__Ctrl_Cht_Backpage"/>
      <sheetName val="Process-Machine_set-up_sheet"/>
      <sheetName val="Input_commodity_fallout"/>
      <sheetName val="CPK"/>
      <sheetName val="FA-LISTING"/>
      <sheetName val="PPAP"/>
      <sheetName val="Checklist"/>
      <sheetName val="Gage R&amp;R (SS-A1)"/>
      <sheetName val="Gage R&amp;R (SS-C5)"/>
      <sheetName val="Gage R&amp;R (D1)"/>
      <sheetName val="Gage R&amp;R (2)"/>
      <sheetName val="Drawing 1"/>
      <sheetName val="Drawing 2"/>
      <sheetName val="Flow Chart (modg)"/>
      <sheetName val="PFMEA (modg)"/>
      <sheetName val="Control Plan"/>
      <sheetName val="Var. Ctrl Cht Frontpage"/>
      <sheetName val="Var.Ctrl Frontpage2"/>
      <sheetName val="Var. Ctrl Frontpage3"/>
      <sheetName val="top# issues"/>
      <sheetName val="Sheet2"/>
      <sheetName val="stock"/>
      <sheetName val="仪校仪器月报 (2)"/>
      <sheetName val="Weekly"/>
      <sheetName val="2004"/>
      <sheetName val=" FAI"/>
      <sheetName val="Assembly_BOM"/>
      <sheetName val="Capability"/>
      <sheetName val="GR&amp;R for CTF-#"/>
      <sheetName val="Drawing"/>
      <sheetName val="Material Certification"/>
      <sheetName val="Additional Documentation"/>
      <sheetName val="Workings"/>
      <sheetName val="FAIDATA"/>
      <sheetName val="Gage R&amp;R "/>
      <sheetName val="PFMEA Cover"/>
      <sheetName val="PFMEA "/>
      <sheetName val="Inprocess Control Plan Template"/>
      <sheetName val="Process Setup Sheet"/>
      <sheetName val="Quality Concerns Example"/>
      <sheetName val="Packaging Example "/>
      <sheetName val="IQC"/>
      <sheetName val="Out-going"/>
      <sheetName val="PMP"/>
      <sheetName val="SOP"/>
      <sheetName val="SIP"/>
      <sheetName val="Quality goals"/>
      <sheetName val="COC"/>
      <sheetName val="Reliablity test"/>
      <sheetName val="Shipping label"/>
      <sheetName val="QSA"/>
      <sheetName val="QPA"/>
      <sheetName val="Corrective actions"/>
      <sheetName val="Process Parameters"/>
      <sheetName val="Yield Rate"/>
      <sheetName val="Surface Criteria"/>
      <sheetName val="BOM"/>
      <sheetName val="Function Test"/>
      <sheetName val="UPC+EAN"/>
      <sheetName val="Ramp-up Prod KLf pro Woche "/>
      <sheetName val="PPAP.xls"/>
      <sheetName val="HIP_Antenna Cap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M1" t="str">
            <v>2001-120</v>
          </cell>
        </row>
        <row r="7">
          <cell r="P7" t="str">
            <v>G.A.</v>
          </cell>
          <cell r="U7">
            <v>37062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YearlyCalendar"/>
      <sheetName val="Formulas"/>
      <sheetName val="Loop1 Assembly SPM (5)"/>
      <sheetName val="Loop1 Dis-assembly SPM (8)"/>
      <sheetName val="Loop2 Assembly SPM (7)"/>
      <sheetName val="Loop2 Dis-assembly SPM"/>
      <sheetName val="Loop3 Assembly SPM (6)"/>
      <sheetName val="Loop3 Dis-assembly SPM (4)"/>
      <sheetName val="Loop5 Assembly SPM (3)"/>
      <sheetName val="Loop5 Dis- assembly SPM (2)"/>
      <sheetName val="Filming machine (3)"/>
      <sheetName val="科益展 Loop fixture SPM (10)"/>
      <sheetName val="IPI Loop fixture SPM (9)"/>
      <sheetName val="List"/>
      <sheetName val="ISRDATA"/>
      <sheetName val="法規課84上半年經營實績"/>
      <sheetName val="Cp Cpk 15"/>
      <sheetName val="DELL_Schedule"/>
      <sheetName val="XL4Test5"/>
      <sheetName val="Burnin"/>
      <sheetName val="1"/>
    </sheetNames>
    <sheetDataSet>
      <sheetData sheetId="0" refreshError="1"/>
      <sheetData sheetId="1">
        <row r="4">
          <cell r="B4" t="str">
            <v>January</v>
          </cell>
        </row>
        <row r="5">
          <cell r="B5" t="str">
            <v>February</v>
          </cell>
        </row>
        <row r="6">
          <cell r="B6" t="str">
            <v>March</v>
          </cell>
        </row>
        <row r="7">
          <cell r="B7" t="str">
            <v>April</v>
          </cell>
        </row>
        <row r="8">
          <cell r="B8" t="str">
            <v>May</v>
          </cell>
        </row>
        <row r="9">
          <cell r="B9" t="str">
            <v>June</v>
          </cell>
        </row>
        <row r="10">
          <cell r="B10" t="str">
            <v>July</v>
          </cell>
        </row>
        <row r="11">
          <cell r="B11" t="str">
            <v>August</v>
          </cell>
        </row>
        <row r="12">
          <cell r="B12" t="str">
            <v>September</v>
          </cell>
        </row>
        <row r="13">
          <cell r="B13" t="str">
            <v>October</v>
          </cell>
        </row>
        <row r="14">
          <cell r="B14" t="str">
            <v>November</v>
          </cell>
        </row>
        <row r="15">
          <cell r="B15" t="str">
            <v>December</v>
          </cell>
        </row>
        <row r="30">
          <cell r="B30" t="str">
            <v>January</v>
          </cell>
          <cell r="C30">
            <v>39083</v>
          </cell>
        </row>
        <row r="31">
          <cell r="B31" t="str">
            <v>February</v>
          </cell>
          <cell r="C31">
            <v>39114</v>
          </cell>
        </row>
        <row r="32">
          <cell r="B32" t="str">
            <v>March</v>
          </cell>
          <cell r="C32">
            <v>39142</v>
          </cell>
        </row>
        <row r="33">
          <cell r="B33" t="str">
            <v>April</v>
          </cell>
          <cell r="C33">
            <v>39173</v>
          </cell>
        </row>
        <row r="34">
          <cell r="B34" t="str">
            <v>May</v>
          </cell>
          <cell r="C34">
            <v>39203</v>
          </cell>
        </row>
        <row r="35">
          <cell r="B35" t="str">
            <v>June</v>
          </cell>
          <cell r="C35">
            <v>39234</v>
          </cell>
        </row>
        <row r="36">
          <cell r="B36" t="str">
            <v>July</v>
          </cell>
          <cell r="C36">
            <v>39264</v>
          </cell>
        </row>
        <row r="37">
          <cell r="B37" t="str">
            <v>August</v>
          </cell>
          <cell r="C37">
            <v>39295</v>
          </cell>
        </row>
        <row r="38">
          <cell r="B38" t="str">
            <v>September</v>
          </cell>
          <cell r="C38">
            <v>39326</v>
          </cell>
        </row>
        <row r="39">
          <cell r="B39" t="str">
            <v>October</v>
          </cell>
          <cell r="C39">
            <v>39356</v>
          </cell>
        </row>
        <row r="40">
          <cell r="B40" t="str">
            <v>November</v>
          </cell>
          <cell r="C40">
            <v>39387</v>
          </cell>
        </row>
        <row r="41">
          <cell r="B41" t="str">
            <v>December</v>
          </cell>
          <cell r="C41">
            <v>39417</v>
          </cell>
        </row>
        <row r="42">
          <cell r="B42" t="str">
            <v>January</v>
          </cell>
          <cell r="C42">
            <v>39448</v>
          </cell>
        </row>
        <row r="43">
          <cell r="B43" t="str">
            <v>February</v>
          </cell>
          <cell r="C43">
            <v>39479</v>
          </cell>
        </row>
        <row r="44">
          <cell r="B44" t="str">
            <v>March</v>
          </cell>
          <cell r="C44">
            <v>39508</v>
          </cell>
        </row>
        <row r="45">
          <cell r="B45" t="str">
            <v>April</v>
          </cell>
          <cell r="C45">
            <v>39539</v>
          </cell>
        </row>
        <row r="46">
          <cell r="B46" t="str">
            <v>May</v>
          </cell>
          <cell r="C46">
            <v>39569</v>
          </cell>
        </row>
        <row r="47">
          <cell r="B47" t="str">
            <v>June</v>
          </cell>
          <cell r="C47">
            <v>39600</v>
          </cell>
        </row>
        <row r="48">
          <cell r="B48" t="str">
            <v>July</v>
          </cell>
          <cell r="C48">
            <v>39630</v>
          </cell>
        </row>
        <row r="49">
          <cell r="B49" t="str">
            <v>August</v>
          </cell>
          <cell r="C49">
            <v>39661</v>
          </cell>
        </row>
        <row r="50">
          <cell r="B50" t="str">
            <v>September</v>
          </cell>
          <cell r="C50">
            <v>39692</v>
          </cell>
        </row>
        <row r="51">
          <cell r="B51" t="str">
            <v>October</v>
          </cell>
          <cell r="C51">
            <v>39722</v>
          </cell>
        </row>
        <row r="52">
          <cell r="B52" t="str">
            <v>November</v>
          </cell>
          <cell r="C52">
            <v>39753</v>
          </cell>
        </row>
        <row r="53">
          <cell r="B53" t="str">
            <v>December</v>
          </cell>
          <cell r="C53">
            <v>39783</v>
          </cell>
        </row>
        <row r="54">
          <cell r="B54" t="str">
            <v>January</v>
          </cell>
          <cell r="C54">
            <v>39814</v>
          </cell>
        </row>
        <row r="55">
          <cell r="B55" t="str">
            <v>February</v>
          </cell>
          <cell r="C55">
            <v>39845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D-cov.orders Kom-HU+Boc-DE"/>
      <sheetName val="Stock Situation Pécs"/>
      <sheetName val="Yield"/>
      <sheetName val="Sample Inspection results"/>
      <sheetName val="Rework"/>
      <sheetName val="insp. removal"/>
      <sheetName val="Supplier Quality"/>
      <sheetName val="Toolplan"/>
      <sheetName val="年度計劃執行報告"/>
      <sheetName val="PCBA"/>
      <sheetName val="Formulas"/>
      <sheetName val="daily report"/>
      <sheetName val="Data lists"/>
      <sheetName val="Setup"/>
      <sheetName val="Lookup Tables"/>
      <sheetName val="Issues List"/>
      <sheetName val="QoQ Forecast"/>
      <sheetName val=" CTB"/>
    </sheetNames>
    <sheetDataSet>
      <sheetData sheetId="0">
        <row r="7">
          <cell r="O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Summary"/>
      <sheetName val="Bearing"/>
      <sheetName val="Belts"/>
      <sheetName val="Cables"/>
      <sheetName val="Castings"/>
      <sheetName val="Consumables"/>
      <sheetName val="Electrical"/>
      <sheetName val="Foam"/>
      <sheetName val="Frame"/>
      <sheetName val="Hardware"/>
      <sheetName val="Labels"/>
      <sheetName val="LCD Bloc"/>
      <sheetName val="Machining"/>
      <sheetName val="Molded Plastic"/>
      <sheetName val="Motors"/>
      <sheetName val="Optics"/>
      <sheetName val="Other Plastics"/>
      <sheetName val="Packaging"/>
      <sheetName val="PC"/>
      <sheetName val="PCBA"/>
      <sheetName val="Piping"/>
      <sheetName val="Pumps"/>
      <sheetName val="Purchased items"/>
      <sheetName val="Rework"/>
      <sheetName val="Roller"/>
      <sheetName val="Springs"/>
      <sheetName val="Others"/>
      <sheetName val="Sheetmetal"/>
      <sheetName val="2-1-1 管理指標(1) 13"/>
      <sheetName val="半成品金額明細"/>
      <sheetName val="10"/>
      <sheetName val=""/>
      <sheetName val="PartsList"/>
      <sheetName val="HSG_75K"/>
      <sheetName val="FC"/>
      <sheetName val="75K MP NRE"/>
      <sheetName val="QA equipment"/>
      <sheetName val="Setup"/>
      <sheetName val="Toolplan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EVT2 Schedule"/>
      <sheetName val="生產計劃表"/>
    </sheetNames>
    <sheetDataSet>
      <sheetData sheetId="0"/>
      <sheetData sheetId="1">
        <row r="4">
          <cell r="O4">
            <v>2000</v>
          </cell>
          <cell r="R4">
            <v>2000</v>
          </cell>
          <cell r="U4">
            <v>2000</v>
          </cell>
          <cell r="X4">
            <v>2000</v>
          </cell>
          <cell r="AA4">
            <v>2000</v>
          </cell>
          <cell r="AD4">
            <v>2000</v>
          </cell>
        </row>
        <row r="5">
          <cell r="P5">
            <v>2000</v>
          </cell>
          <cell r="S5">
            <v>2000</v>
          </cell>
          <cell r="V5">
            <v>2000</v>
          </cell>
          <cell r="Y5">
            <v>2000</v>
          </cell>
          <cell r="AB5">
            <v>2000</v>
          </cell>
          <cell r="AE5">
            <v>2000</v>
          </cell>
        </row>
        <row r="6">
          <cell r="O6">
            <v>360</v>
          </cell>
          <cell r="P6">
            <v>576</v>
          </cell>
          <cell r="Q6">
            <v>720</v>
          </cell>
          <cell r="R6">
            <v>900</v>
          </cell>
          <cell r="S6">
            <v>1020</v>
          </cell>
          <cell r="T6">
            <v>1200</v>
          </cell>
          <cell r="U6">
            <v>1200</v>
          </cell>
          <cell r="V6">
            <v>1200</v>
          </cell>
          <cell r="W6">
            <v>1200</v>
          </cell>
          <cell r="X6">
            <v>1200</v>
          </cell>
          <cell r="Y6">
            <v>1200</v>
          </cell>
          <cell r="Z6">
            <v>1200</v>
          </cell>
          <cell r="AA6">
            <v>1200</v>
          </cell>
          <cell r="AB6">
            <v>1200</v>
          </cell>
          <cell r="AC6">
            <v>1200</v>
          </cell>
          <cell r="AD6">
            <v>1200</v>
          </cell>
          <cell r="AE6">
            <v>1200</v>
          </cell>
          <cell r="AF6">
            <v>1200</v>
          </cell>
          <cell r="AG6">
            <v>1200</v>
          </cell>
          <cell r="AL6">
            <v>20376</v>
          </cell>
        </row>
        <row r="7">
          <cell r="O7">
            <v>360</v>
          </cell>
          <cell r="P7">
            <v>540</v>
          </cell>
          <cell r="Q7">
            <v>612</v>
          </cell>
          <cell r="R7">
            <v>720</v>
          </cell>
          <cell r="S7">
            <v>900</v>
          </cell>
          <cell r="T7">
            <v>1200</v>
          </cell>
          <cell r="U7">
            <v>1200</v>
          </cell>
          <cell r="V7">
            <v>1200</v>
          </cell>
          <cell r="W7">
            <v>1200</v>
          </cell>
          <cell r="X7">
            <v>1200</v>
          </cell>
          <cell r="Y7">
            <v>1200</v>
          </cell>
          <cell r="Z7">
            <v>1200</v>
          </cell>
          <cell r="AA7">
            <v>1200</v>
          </cell>
          <cell r="AB7">
            <v>1200</v>
          </cell>
          <cell r="AC7">
            <v>1200</v>
          </cell>
          <cell r="AD7">
            <v>1200</v>
          </cell>
          <cell r="AE7">
            <v>1200</v>
          </cell>
          <cell r="AF7">
            <v>1200</v>
          </cell>
          <cell r="AG7">
            <v>1200</v>
          </cell>
        </row>
        <row r="8">
          <cell r="O8">
            <v>360</v>
          </cell>
          <cell r="P8">
            <v>540</v>
          </cell>
          <cell r="Q8">
            <v>612</v>
          </cell>
          <cell r="R8">
            <v>720</v>
          </cell>
          <cell r="S8">
            <v>900</v>
          </cell>
          <cell r="T8">
            <v>1200</v>
          </cell>
          <cell r="U8">
            <v>1200</v>
          </cell>
          <cell r="V8">
            <v>1200</v>
          </cell>
          <cell r="W8">
            <v>1200</v>
          </cell>
          <cell r="X8">
            <v>1200</v>
          </cell>
          <cell r="Y8">
            <v>1200</v>
          </cell>
          <cell r="Z8">
            <v>1200</v>
          </cell>
          <cell r="AA8">
            <v>1200</v>
          </cell>
          <cell r="AB8">
            <v>1200</v>
          </cell>
          <cell r="AC8">
            <v>1200</v>
          </cell>
          <cell r="AD8">
            <v>1200</v>
          </cell>
          <cell r="AE8">
            <v>1200</v>
          </cell>
          <cell r="AF8">
            <v>1200</v>
          </cell>
          <cell r="AG8">
            <v>1200</v>
          </cell>
        </row>
        <row r="9">
          <cell r="O9">
            <v>360</v>
          </cell>
          <cell r="P9">
            <v>540</v>
          </cell>
          <cell r="Q9">
            <v>612</v>
          </cell>
          <cell r="R9">
            <v>720</v>
          </cell>
          <cell r="S9">
            <v>900</v>
          </cell>
          <cell r="T9">
            <v>1200</v>
          </cell>
          <cell r="U9">
            <v>1200</v>
          </cell>
          <cell r="V9">
            <v>1200</v>
          </cell>
          <cell r="W9">
            <v>1200</v>
          </cell>
          <cell r="X9">
            <v>1200</v>
          </cell>
          <cell r="Y9">
            <v>1200</v>
          </cell>
          <cell r="Z9">
            <v>1200</v>
          </cell>
          <cell r="AA9">
            <v>1200</v>
          </cell>
          <cell r="AB9">
            <v>1200</v>
          </cell>
          <cell r="AC9">
            <v>1200</v>
          </cell>
          <cell r="AD9">
            <v>1200</v>
          </cell>
          <cell r="AE9">
            <v>1200</v>
          </cell>
          <cell r="AF9">
            <v>1200</v>
          </cell>
          <cell r="AG9">
            <v>1200</v>
          </cell>
        </row>
        <row r="10">
          <cell r="O10">
            <v>352.8</v>
          </cell>
          <cell r="P10">
            <v>529.20000000000005</v>
          </cell>
          <cell r="Q10">
            <v>599.76</v>
          </cell>
          <cell r="R10">
            <v>705.6</v>
          </cell>
          <cell r="S10">
            <v>882</v>
          </cell>
          <cell r="T10">
            <v>1176</v>
          </cell>
          <cell r="U10">
            <v>1176</v>
          </cell>
          <cell r="V10">
            <v>1176</v>
          </cell>
          <cell r="W10">
            <v>1176</v>
          </cell>
          <cell r="X10">
            <v>1176</v>
          </cell>
          <cell r="Y10">
            <v>1176</v>
          </cell>
          <cell r="Z10">
            <v>1176</v>
          </cell>
          <cell r="AA10">
            <v>1176</v>
          </cell>
          <cell r="AB10">
            <v>1176</v>
          </cell>
          <cell r="AC10">
            <v>1176</v>
          </cell>
          <cell r="AD10">
            <v>1176</v>
          </cell>
          <cell r="AE10">
            <v>1176</v>
          </cell>
          <cell r="AF10">
            <v>1176</v>
          </cell>
          <cell r="AG10">
            <v>1176</v>
          </cell>
        </row>
        <row r="11">
          <cell r="O11">
            <v>348.88391999999999</v>
          </cell>
          <cell r="P11">
            <v>523.32587999999998</v>
          </cell>
          <cell r="Q11">
            <v>593.102664</v>
          </cell>
          <cell r="R11">
            <v>697.76783999999998</v>
          </cell>
          <cell r="S11">
            <v>872.20980000000009</v>
          </cell>
          <cell r="T11">
            <v>1162.9464</v>
          </cell>
          <cell r="U11">
            <v>1162.9464</v>
          </cell>
          <cell r="V11">
            <v>1162.9464</v>
          </cell>
          <cell r="W11">
            <v>1162.9464</v>
          </cell>
          <cell r="X11">
            <v>1162.9464</v>
          </cell>
          <cell r="Y11">
            <v>1162.9464</v>
          </cell>
          <cell r="Z11">
            <v>1162.9464</v>
          </cell>
          <cell r="AA11">
            <v>1162.9464</v>
          </cell>
          <cell r="AB11">
            <v>1162.9464</v>
          </cell>
          <cell r="AC11">
            <v>1162.9464</v>
          </cell>
          <cell r="AD11">
            <v>1162.9464</v>
          </cell>
          <cell r="AE11">
            <v>1162.9464</v>
          </cell>
          <cell r="AF11">
            <v>1162.9464</v>
          </cell>
          <cell r="AG11">
            <v>1162.9464</v>
          </cell>
        </row>
        <row r="12">
          <cell r="O12">
            <v>348.88391999999999</v>
          </cell>
          <cell r="P12">
            <v>523.32587999999998</v>
          </cell>
          <cell r="Q12">
            <v>593.102664</v>
          </cell>
          <cell r="R12">
            <v>697.76783999999998</v>
          </cell>
          <cell r="S12">
            <v>872.20980000000009</v>
          </cell>
          <cell r="T12">
            <v>1162.9464</v>
          </cell>
          <cell r="U12">
            <v>1162.9464</v>
          </cell>
          <cell r="V12">
            <v>1162.9464</v>
          </cell>
          <cell r="W12">
            <v>1162.9464</v>
          </cell>
          <cell r="X12">
            <v>1162.9464</v>
          </cell>
          <cell r="Y12">
            <v>1162.9464</v>
          </cell>
          <cell r="Z12">
            <v>1162.9464</v>
          </cell>
          <cell r="AA12">
            <v>1162.9464</v>
          </cell>
          <cell r="AB12">
            <v>1162.9464</v>
          </cell>
          <cell r="AC12">
            <v>1162.9464</v>
          </cell>
          <cell r="AD12">
            <v>1162.9464</v>
          </cell>
          <cell r="AE12">
            <v>1162.9464</v>
          </cell>
          <cell r="AF12">
            <v>1162.9464</v>
          </cell>
          <cell r="AG12">
            <v>1162.9464</v>
          </cell>
        </row>
        <row r="13">
          <cell r="O13">
            <v>348.88391999999999</v>
          </cell>
          <cell r="P13">
            <v>523.32587999999998</v>
          </cell>
          <cell r="Q13">
            <v>593.102664</v>
          </cell>
          <cell r="R13">
            <v>697.76783999999998</v>
          </cell>
          <cell r="S13">
            <v>872.20980000000009</v>
          </cell>
          <cell r="T13">
            <v>1162.9464</v>
          </cell>
          <cell r="U13">
            <v>1162.9464</v>
          </cell>
          <cell r="V13">
            <v>1162.9464</v>
          </cell>
          <cell r="W13">
            <v>1162.9464</v>
          </cell>
          <cell r="X13">
            <v>1162.9464</v>
          </cell>
          <cell r="Y13">
            <v>1162.9464</v>
          </cell>
          <cell r="Z13">
            <v>1162.9464</v>
          </cell>
          <cell r="AA13">
            <v>1162.9464</v>
          </cell>
          <cell r="AB13">
            <v>1162.9464</v>
          </cell>
          <cell r="AC13">
            <v>1162.9464</v>
          </cell>
          <cell r="AD13">
            <v>1162.9464</v>
          </cell>
          <cell r="AE13">
            <v>1162.9464</v>
          </cell>
          <cell r="AF13">
            <v>1162.9464</v>
          </cell>
          <cell r="AG13">
            <v>1162.9464</v>
          </cell>
        </row>
        <row r="14">
          <cell r="O14">
            <v>348.88391999999999</v>
          </cell>
          <cell r="P14">
            <v>523.32587999999998</v>
          </cell>
          <cell r="Q14">
            <v>593.102664</v>
          </cell>
          <cell r="R14">
            <v>697.76783999999998</v>
          </cell>
          <cell r="S14">
            <v>872.20980000000009</v>
          </cell>
          <cell r="T14">
            <v>1162.9464</v>
          </cell>
          <cell r="U14">
            <v>1162.9464</v>
          </cell>
          <cell r="V14">
            <v>1162.9464</v>
          </cell>
          <cell r="W14">
            <v>1162.9464</v>
          </cell>
          <cell r="X14">
            <v>1162.9464</v>
          </cell>
          <cell r="Y14">
            <v>1162.9464</v>
          </cell>
          <cell r="Z14">
            <v>1162.9464</v>
          </cell>
          <cell r="AA14">
            <v>1162.9464</v>
          </cell>
          <cell r="AB14">
            <v>1162.9464</v>
          </cell>
          <cell r="AC14">
            <v>1162.9464</v>
          </cell>
          <cell r="AD14">
            <v>1162.9464</v>
          </cell>
          <cell r="AE14">
            <v>1162.9464</v>
          </cell>
          <cell r="AF14">
            <v>1162.9464</v>
          </cell>
          <cell r="AG14">
            <v>1162.9464</v>
          </cell>
        </row>
        <row r="15">
          <cell r="O15">
            <v>341.90624159999999</v>
          </cell>
          <cell r="P15">
            <v>512.85936240000001</v>
          </cell>
          <cell r="Q15">
            <v>581.24061071999995</v>
          </cell>
          <cell r="R15">
            <v>683.81248319999997</v>
          </cell>
          <cell r="S15">
            <v>854.76560400000005</v>
          </cell>
          <cell r="T15">
            <v>1139.6874720000001</v>
          </cell>
          <cell r="U15">
            <v>1139.6874720000001</v>
          </cell>
          <cell r="V15">
            <v>1139.6874720000001</v>
          </cell>
          <cell r="W15">
            <v>1139.6874720000001</v>
          </cell>
          <cell r="X15">
            <v>1139.6874720000001</v>
          </cell>
          <cell r="Y15">
            <v>1139.6874720000001</v>
          </cell>
          <cell r="Z15">
            <v>1139.6874720000001</v>
          </cell>
          <cell r="AA15">
            <v>1139.6874720000001</v>
          </cell>
          <cell r="AB15">
            <v>1139.6874720000001</v>
          </cell>
          <cell r="AC15">
            <v>1139.6874720000001</v>
          </cell>
          <cell r="AD15">
            <v>1139.6874720000001</v>
          </cell>
          <cell r="AE15">
            <v>1139.6874720000001</v>
          </cell>
          <cell r="AF15">
            <v>1139.6874720000001</v>
          </cell>
          <cell r="AG15">
            <v>1139.6874720000001</v>
          </cell>
        </row>
        <row r="16">
          <cell r="O16">
            <v>341.90624159999999</v>
          </cell>
          <cell r="P16">
            <v>512.85936240000001</v>
          </cell>
          <cell r="Q16">
            <v>581.24061071999995</v>
          </cell>
          <cell r="R16">
            <v>683.81248319999997</v>
          </cell>
          <cell r="S16">
            <v>854.76560400000005</v>
          </cell>
          <cell r="T16">
            <v>1139.6874720000001</v>
          </cell>
          <cell r="U16">
            <v>1139.6874720000001</v>
          </cell>
          <cell r="V16">
            <v>1139.6874720000001</v>
          </cell>
          <cell r="W16">
            <v>1139.6874720000001</v>
          </cell>
          <cell r="X16">
            <v>1139.6874720000001</v>
          </cell>
          <cell r="Y16">
            <v>1139.6874720000001</v>
          </cell>
          <cell r="Z16">
            <v>1139.6874720000001</v>
          </cell>
          <cell r="AA16">
            <v>1139.6874720000001</v>
          </cell>
          <cell r="AB16">
            <v>1139.6874720000001</v>
          </cell>
          <cell r="AC16">
            <v>1139.6874720000001</v>
          </cell>
          <cell r="AD16">
            <v>1139.6874720000001</v>
          </cell>
          <cell r="AE16">
            <v>1139.6874720000001</v>
          </cell>
          <cell r="AF16">
            <v>1139.6874720000001</v>
          </cell>
          <cell r="AG16">
            <v>1139.6874720000001</v>
          </cell>
        </row>
        <row r="17">
          <cell r="P17">
            <v>341.90624159999999</v>
          </cell>
          <cell r="Q17">
            <v>512.85936240000001</v>
          </cell>
          <cell r="R17">
            <v>581.24061071999995</v>
          </cell>
          <cell r="S17">
            <v>683.81248319999997</v>
          </cell>
          <cell r="T17">
            <v>854.76560400000005</v>
          </cell>
          <cell r="U17">
            <v>1139.6874720000001</v>
          </cell>
          <cell r="V17">
            <v>1139.6874720000001</v>
          </cell>
          <cell r="W17">
            <v>1139.6874720000001</v>
          </cell>
          <cell r="X17">
            <v>1139.6874720000001</v>
          </cell>
          <cell r="Y17">
            <v>1139.6874720000001</v>
          </cell>
          <cell r="Z17">
            <v>1139.6874720000001</v>
          </cell>
          <cell r="AA17">
            <v>1139.6874720000001</v>
          </cell>
          <cell r="AB17">
            <v>1139.6874720000001</v>
          </cell>
          <cell r="AC17">
            <v>1139.6874720000001</v>
          </cell>
          <cell r="AD17">
            <v>1139.6874720000001</v>
          </cell>
          <cell r="AE17">
            <v>1139.6874720000001</v>
          </cell>
          <cell r="AF17">
            <v>1139.6874720000001</v>
          </cell>
          <cell r="AG17">
            <v>1139.6874720000001</v>
          </cell>
          <cell r="AH17">
            <v>1139.6874720000001</v>
          </cell>
        </row>
        <row r="18">
          <cell r="P18">
            <v>341.22242911680001</v>
          </cell>
          <cell r="Q18">
            <v>511.83364367520005</v>
          </cell>
          <cell r="R18">
            <v>580.07812949855997</v>
          </cell>
          <cell r="S18">
            <v>682.44485823360003</v>
          </cell>
          <cell r="T18">
            <v>853.05607279200012</v>
          </cell>
          <cell r="U18">
            <v>1137.4080970560001</v>
          </cell>
          <cell r="V18">
            <v>1137.4080970560001</v>
          </cell>
          <cell r="W18">
            <v>1137.4080970560001</v>
          </cell>
          <cell r="X18">
            <v>1137.4080970560001</v>
          </cell>
          <cell r="Y18">
            <v>1137.4080970560001</v>
          </cell>
          <cell r="Z18">
            <v>1137.4080970560001</v>
          </cell>
          <cell r="AA18">
            <v>1137.4080970560001</v>
          </cell>
          <cell r="AB18">
            <v>1137.4080970560001</v>
          </cell>
          <cell r="AC18">
            <v>1137.4080970560001</v>
          </cell>
          <cell r="AD18">
            <v>1137.4080970560001</v>
          </cell>
          <cell r="AE18">
            <v>1137.4080970560001</v>
          </cell>
          <cell r="AF18">
            <v>1137.4080970560001</v>
          </cell>
          <cell r="AG18">
            <v>1137.4080970560001</v>
          </cell>
          <cell r="AH18">
            <v>1137.4080970560001</v>
          </cell>
        </row>
        <row r="19">
          <cell r="P19">
            <v>340.53998425856645</v>
          </cell>
          <cell r="Q19">
            <v>510.8099763878497</v>
          </cell>
          <cell r="R19">
            <v>578.91797323956291</v>
          </cell>
          <cell r="S19">
            <v>681.0799685171329</v>
          </cell>
          <cell r="T19">
            <v>851.34996064641609</v>
          </cell>
          <cell r="U19">
            <v>1135.1332808618881</v>
          </cell>
          <cell r="V19">
            <v>1135.1332808618881</v>
          </cell>
          <cell r="W19">
            <v>1135.1332808618881</v>
          </cell>
          <cell r="X19">
            <v>1135.1332808618881</v>
          </cell>
          <cell r="Y19">
            <v>1135.1332808618881</v>
          </cell>
          <cell r="Z19">
            <v>1135.1332808618881</v>
          </cell>
          <cell r="AA19">
            <v>1135.1332808618881</v>
          </cell>
          <cell r="AB19">
            <v>1135.1332808618881</v>
          </cell>
          <cell r="AC19">
            <v>1135.1332808618881</v>
          </cell>
          <cell r="AD19">
            <v>1135.1332808618881</v>
          </cell>
          <cell r="AE19">
            <v>1135.1332808618881</v>
          </cell>
          <cell r="AF19">
            <v>1135.1332808618881</v>
          </cell>
          <cell r="AG19">
            <v>1135.1332808618881</v>
          </cell>
          <cell r="AH19">
            <v>1135.1332808618881</v>
          </cell>
        </row>
        <row r="20">
          <cell r="P20">
            <v>340.53998425856645</v>
          </cell>
          <cell r="Q20">
            <v>510.8099763878497</v>
          </cell>
          <cell r="R20">
            <v>578.91797323956291</v>
          </cell>
          <cell r="S20">
            <v>681.0799685171329</v>
          </cell>
          <cell r="T20">
            <v>851.34996064641609</v>
          </cell>
          <cell r="U20">
            <v>1135.1332808618881</v>
          </cell>
          <cell r="V20">
            <v>1135.1332808618881</v>
          </cell>
          <cell r="W20">
            <v>1135.1332808618881</v>
          </cell>
          <cell r="X20">
            <v>1135.1332808618881</v>
          </cell>
          <cell r="Y20">
            <v>1135.1332808618881</v>
          </cell>
          <cell r="Z20">
            <v>1135.1332808618881</v>
          </cell>
          <cell r="AA20">
            <v>1135.1332808618881</v>
          </cell>
          <cell r="AB20">
            <v>1135.1332808618881</v>
          </cell>
          <cell r="AC20">
            <v>1135.1332808618881</v>
          </cell>
          <cell r="AD20">
            <v>1135.1332808618881</v>
          </cell>
          <cell r="AE20">
            <v>1135.1332808618881</v>
          </cell>
          <cell r="AF20">
            <v>1135.1332808618881</v>
          </cell>
          <cell r="AG20">
            <v>1135.1332808618881</v>
          </cell>
          <cell r="AH20">
            <v>1135.1332808618881</v>
          </cell>
        </row>
        <row r="21">
          <cell r="P21">
            <v>337.13458441598073</v>
          </cell>
          <cell r="Q21">
            <v>505.70187662397109</v>
          </cell>
          <cell r="R21">
            <v>573.12879350716719</v>
          </cell>
          <cell r="S21">
            <v>674.26916883196145</v>
          </cell>
          <cell r="T21">
            <v>842.83646103995193</v>
          </cell>
          <cell r="U21">
            <v>1123.7819480532692</v>
          </cell>
          <cell r="V21">
            <v>1123.7819480532692</v>
          </cell>
          <cell r="W21">
            <v>1123.7819480532692</v>
          </cell>
          <cell r="X21">
            <v>1123.7819480532692</v>
          </cell>
          <cell r="Y21">
            <v>1123.7819480532692</v>
          </cell>
          <cell r="Z21">
            <v>1123.7819480532692</v>
          </cell>
          <cell r="AA21">
            <v>1123.7819480532692</v>
          </cell>
          <cell r="AB21">
            <v>1123.7819480532692</v>
          </cell>
          <cell r="AC21">
            <v>1123.7819480532692</v>
          </cell>
          <cell r="AD21">
            <v>1123.7819480532692</v>
          </cell>
          <cell r="AE21">
            <v>1123.7819480532692</v>
          </cell>
          <cell r="AF21">
            <v>1123.7819480532692</v>
          </cell>
          <cell r="AG21">
            <v>1123.7819480532692</v>
          </cell>
          <cell r="AH21">
            <v>1123.7819480532692</v>
          </cell>
        </row>
        <row r="22">
          <cell r="P22">
            <v>337.13458441598073</v>
          </cell>
          <cell r="Q22">
            <v>505.70187662397109</v>
          </cell>
          <cell r="R22">
            <v>573.12879350716719</v>
          </cell>
          <cell r="S22">
            <v>674.26916883196145</v>
          </cell>
          <cell r="T22">
            <v>842.83646103995193</v>
          </cell>
          <cell r="U22">
            <v>1123.7819480532692</v>
          </cell>
          <cell r="V22">
            <v>1123.7819480532692</v>
          </cell>
          <cell r="W22">
            <v>1123.7819480532692</v>
          </cell>
          <cell r="X22">
            <v>1123.7819480532692</v>
          </cell>
          <cell r="Y22">
            <v>1123.7819480532692</v>
          </cell>
          <cell r="Z22">
            <v>1123.7819480532692</v>
          </cell>
          <cell r="AA22">
            <v>1123.7819480532692</v>
          </cell>
          <cell r="AB22">
            <v>1123.7819480532692</v>
          </cell>
          <cell r="AC22">
            <v>1123.7819480532692</v>
          </cell>
          <cell r="AD22">
            <v>1123.7819480532692</v>
          </cell>
          <cell r="AE22">
            <v>1123.7819480532692</v>
          </cell>
          <cell r="AF22">
            <v>1123.7819480532692</v>
          </cell>
          <cell r="AG22">
            <v>1123.7819480532692</v>
          </cell>
          <cell r="AH22">
            <v>1123.7819480532692</v>
          </cell>
        </row>
        <row r="23">
          <cell r="P23">
            <v>336.46031524714874</v>
          </cell>
          <cell r="Q23">
            <v>504.69047287072311</v>
          </cell>
          <cell r="R23">
            <v>571.98253592015283</v>
          </cell>
          <cell r="S23">
            <v>672.92063049429748</v>
          </cell>
          <cell r="T23">
            <v>841.15078811787191</v>
          </cell>
          <cell r="U23">
            <v>1121.5343841571625</v>
          </cell>
          <cell r="V23">
            <v>1121.5343841571625</v>
          </cell>
          <cell r="W23">
            <v>1121.5343841571625</v>
          </cell>
          <cell r="X23">
            <v>1121.5343841571625</v>
          </cell>
          <cell r="Y23">
            <v>1121.5343841571625</v>
          </cell>
          <cell r="Z23">
            <v>1121.5343841571625</v>
          </cell>
          <cell r="AA23">
            <v>1121.5343841571625</v>
          </cell>
          <cell r="AB23">
            <v>1121.5343841571625</v>
          </cell>
          <cell r="AC23">
            <v>1121.5343841571625</v>
          </cell>
          <cell r="AD23">
            <v>1121.5343841571625</v>
          </cell>
          <cell r="AE23">
            <v>1121.5343841571625</v>
          </cell>
          <cell r="AF23">
            <v>1121.5343841571625</v>
          </cell>
          <cell r="AG23">
            <v>1121.5343841571625</v>
          </cell>
          <cell r="AH23">
            <v>1121.5343841571625</v>
          </cell>
        </row>
        <row r="24">
          <cell r="P24">
            <v>333.09571209467725</v>
          </cell>
          <cell r="Q24">
            <v>499.64356814201585</v>
          </cell>
          <cell r="R24">
            <v>566.26271056095129</v>
          </cell>
          <cell r="S24">
            <v>666.19142418935451</v>
          </cell>
          <cell r="T24">
            <v>832.73928023669316</v>
          </cell>
          <cell r="U24">
            <v>1110.3190403155909</v>
          </cell>
          <cell r="V24">
            <v>1110.3190403155909</v>
          </cell>
          <cell r="W24">
            <v>1110.3190403155909</v>
          </cell>
          <cell r="X24">
            <v>1110.3190403155909</v>
          </cell>
          <cell r="Y24">
            <v>1110.3190403155909</v>
          </cell>
          <cell r="Z24">
            <v>1110.3190403155909</v>
          </cell>
          <cell r="AA24">
            <v>1110.3190403155909</v>
          </cell>
          <cell r="AB24">
            <v>1110.3190403155909</v>
          </cell>
          <cell r="AC24">
            <v>1110.3190403155909</v>
          </cell>
          <cell r="AD24">
            <v>1110.3190403155909</v>
          </cell>
          <cell r="AE24">
            <v>1110.3190403155909</v>
          </cell>
          <cell r="AF24">
            <v>1110.3190403155909</v>
          </cell>
          <cell r="AG24">
            <v>1110.3190403155909</v>
          </cell>
          <cell r="AH24">
            <v>1110.3190403155909</v>
          </cell>
        </row>
        <row r="25">
          <cell r="P25">
            <v>329.76475497373048</v>
          </cell>
          <cell r="Q25">
            <v>494.64713246059569</v>
          </cell>
          <cell r="R25">
            <v>560.60008345534175</v>
          </cell>
          <cell r="S25">
            <v>659.52950994746095</v>
          </cell>
          <cell r="T25">
            <v>824.41188743432622</v>
          </cell>
          <cell r="U25">
            <v>1099.215849912435</v>
          </cell>
          <cell r="V25">
            <v>1099.215849912435</v>
          </cell>
          <cell r="W25">
            <v>1099.215849912435</v>
          </cell>
          <cell r="X25">
            <v>1099.215849912435</v>
          </cell>
          <cell r="Y25">
            <v>1099.215849912435</v>
          </cell>
          <cell r="Z25">
            <v>1099.215849912435</v>
          </cell>
          <cell r="AA25">
            <v>1099.215849912435</v>
          </cell>
          <cell r="AB25">
            <v>1099.215849912435</v>
          </cell>
          <cell r="AC25">
            <v>1099.215849912435</v>
          </cell>
          <cell r="AD25">
            <v>1099.215849912435</v>
          </cell>
          <cell r="AE25">
            <v>1099.215849912435</v>
          </cell>
          <cell r="AF25">
            <v>1099.215849912435</v>
          </cell>
          <cell r="AG25">
            <v>1099.215849912435</v>
          </cell>
          <cell r="AH25">
            <v>1099.215849912435</v>
          </cell>
        </row>
        <row r="26">
          <cell r="P26">
            <v>329.76475497373048</v>
          </cell>
          <cell r="Q26">
            <v>494.64713246059569</v>
          </cell>
          <cell r="R26">
            <v>560.60008345534175</v>
          </cell>
          <cell r="S26">
            <v>659.52950994746095</v>
          </cell>
          <cell r="T26">
            <v>824.41188743432622</v>
          </cell>
          <cell r="U26">
            <v>1099.215849912435</v>
          </cell>
          <cell r="V26">
            <v>1099.215849912435</v>
          </cell>
          <cell r="W26">
            <v>1099.215849912435</v>
          </cell>
          <cell r="X26">
            <v>1099.215849912435</v>
          </cell>
          <cell r="Y26">
            <v>1099.215849912435</v>
          </cell>
          <cell r="Z26">
            <v>1099.215849912435</v>
          </cell>
          <cell r="AA26">
            <v>1099.215849912435</v>
          </cell>
          <cell r="AB26">
            <v>1099.215849912435</v>
          </cell>
          <cell r="AC26">
            <v>1099.215849912435</v>
          </cell>
          <cell r="AD26">
            <v>1099.215849912435</v>
          </cell>
          <cell r="AE26">
            <v>1099.215849912435</v>
          </cell>
          <cell r="AF26">
            <v>1099.215849912435</v>
          </cell>
          <cell r="AG26">
            <v>1099.215849912435</v>
          </cell>
          <cell r="AH26">
            <v>1099.215849912435</v>
          </cell>
        </row>
        <row r="27">
          <cell r="P27">
            <v>326.46710742399318</v>
          </cell>
          <cell r="Q27">
            <v>489.70066113598978</v>
          </cell>
          <cell r="R27">
            <v>554.99408262078839</v>
          </cell>
          <cell r="S27">
            <v>652.93421484798637</v>
          </cell>
          <cell r="T27">
            <v>816.16776855998296</v>
          </cell>
          <cell r="U27">
            <v>1088.2236914133107</v>
          </cell>
          <cell r="V27">
            <v>1088.2236914133107</v>
          </cell>
          <cell r="W27">
            <v>1088.2236914133107</v>
          </cell>
          <cell r="X27">
            <v>1088.2236914133107</v>
          </cell>
          <cell r="Y27">
            <v>1088.2236914133107</v>
          </cell>
          <cell r="Z27">
            <v>1088.2236914133107</v>
          </cell>
          <cell r="AA27">
            <v>1088.2236914133107</v>
          </cell>
          <cell r="AB27">
            <v>1088.2236914133107</v>
          </cell>
          <cell r="AC27">
            <v>1088.2236914133107</v>
          </cell>
          <cell r="AD27">
            <v>1088.2236914133107</v>
          </cell>
          <cell r="AE27">
            <v>1088.2236914133107</v>
          </cell>
          <cell r="AF27">
            <v>1088.2236914133107</v>
          </cell>
          <cell r="AG27">
            <v>1088.2236914133107</v>
          </cell>
          <cell r="AH27">
            <v>1088.2236914133107</v>
          </cell>
        </row>
        <row r="28">
          <cell r="P28">
            <v>310.1437520527935</v>
          </cell>
          <cell r="Q28">
            <v>465.21562807919025</v>
          </cell>
          <cell r="R28">
            <v>527.2443784897489</v>
          </cell>
          <cell r="S28">
            <v>620.287504105587</v>
          </cell>
          <cell r="T28">
            <v>775.3593801319837</v>
          </cell>
          <cell r="U28">
            <v>1033.812506842645</v>
          </cell>
          <cell r="V28">
            <v>1033.812506842645</v>
          </cell>
          <cell r="W28">
            <v>1033.812506842645</v>
          </cell>
          <cell r="X28">
            <v>1033.812506842645</v>
          </cell>
          <cell r="Y28">
            <v>1033.812506842645</v>
          </cell>
          <cell r="Z28">
            <v>1033.812506842645</v>
          </cell>
          <cell r="AA28">
            <v>1033.812506842645</v>
          </cell>
          <cell r="AB28">
            <v>1033.812506842645</v>
          </cell>
          <cell r="AC28">
            <v>1033.812506842645</v>
          </cell>
          <cell r="AD28">
            <v>1033.812506842645</v>
          </cell>
          <cell r="AE28">
            <v>1033.812506842645</v>
          </cell>
          <cell r="AF28">
            <v>1033.812506842645</v>
          </cell>
          <cell r="AG28">
            <v>1033.812506842645</v>
          </cell>
          <cell r="AH28">
            <v>1033.812506842645</v>
          </cell>
        </row>
        <row r="29">
          <cell r="Q29">
            <v>310.1437520527935</v>
          </cell>
          <cell r="R29">
            <v>465.21562807919025</v>
          </cell>
          <cell r="S29">
            <v>527.2443784897489</v>
          </cell>
          <cell r="T29">
            <v>620.287504105587</v>
          </cell>
          <cell r="U29">
            <v>775.3593801319837</v>
          </cell>
          <cell r="V29">
            <v>1033.812506842645</v>
          </cell>
          <cell r="W29">
            <v>1033.812506842645</v>
          </cell>
          <cell r="X29">
            <v>1033.812506842645</v>
          </cell>
          <cell r="Y29">
            <v>1033.812506842645</v>
          </cell>
          <cell r="Z29">
            <v>1033.812506842645</v>
          </cell>
          <cell r="AA29">
            <v>1033.812506842645</v>
          </cell>
          <cell r="AB29">
            <v>1033.812506842645</v>
          </cell>
          <cell r="AC29">
            <v>1033.812506842645</v>
          </cell>
          <cell r="AD29">
            <v>1033.812506842645</v>
          </cell>
          <cell r="AE29">
            <v>1033.812506842645</v>
          </cell>
          <cell r="AF29">
            <v>1033.812506842645</v>
          </cell>
          <cell r="AG29">
            <v>1033.812506842645</v>
          </cell>
          <cell r="AH29">
            <v>1033.812506842645</v>
          </cell>
          <cell r="AI29">
            <v>1033.812506842645</v>
          </cell>
        </row>
        <row r="30">
          <cell r="Q30">
            <v>310.1437520527935</v>
          </cell>
          <cell r="R30">
            <v>465.21562807919025</v>
          </cell>
          <cell r="S30">
            <v>527.2443784897489</v>
          </cell>
          <cell r="T30">
            <v>620.287504105587</v>
          </cell>
          <cell r="U30">
            <v>775.3593801319837</v>
          </cell>
          <cell r="V30">
            <v>1033.812506842645</v>
          </cell>
          <cell r="W30">
            <v>1033.812506842645</v>
          </cell>
          <cell r="X30">
            <v>1033.812506842645</v>
          </cell>
          <cell r="Y30">
            <v>1033.812506842645</v>
          </cell>
          <cell r="Z30">
            <v>1033.812506842645</v>
          </cell>
          <cell r="AA30">
            <v>1033.812506842645</v>
          </cell>
          <cell r="AB30">
            <v>1033.812506842645</v>
          </cell>
          <cell r="AC30">
            <v>1033.812506842645</v>
          </cell>
          <cell r="AD30">
            <v>1033.812506842645</v>
          </cell>
          <cell r="AE30">
            <v>1033.812506842645</v>
          </cell>
          <cell r="AF30">
            <v>1033.812506842645</v>
          </cell>
          <cell r="AG30">
            <v>1033.812506842645</v>
          </cell>
          <cell r="AH30">
            <v>1033.812506842645</v>
          </cell>
          <cell r="AI30">
            <v>1033.812506842645</v>
          </cell>
        </row>
        <row r="31">
          <cell r="Q31">
            <v>307.04231453226555</v>
          </cell>
          <cell r="R31">
            <v>460.56347179839833</v>
          </cell>
          <cell r="S31">
            <v>521.97193470485138</v>
          </cell>
          <cell r="T31">
            <v>614.0846290645311</v>
          </cell>
          <cell r="U31">
            <v>767.60578633066393</v>
          </cell>
          <cell r="V31">
            <v>1023.4743817742185</v>
          </cell>
          <cell r="W31">
            <v>1023.4743817742185</v>
          </cell>
          <cell r="X31">
            <v>1023.4743817742185</v>
          </cell>
          <cell r="Y31">
            <v>1023.4743817742185</v>
          </cell>
          <cell r="Z31">
            <v>1023.4743817742185</v>
          </cell>
          <cell r="AA31">
            <v>1023.4743817742185</v>
          </cell>
          <cell r="AB31">
            <v>1023.4743817742185</v>
          </cell>
          <cell r="AC31">
            <v>1023.4743817742185</v>
          </cell>
          <cell r="AD31">
            <v>1023.4743817742185</v>
          </cell>
          <cell r="AE31">
            <v>1023.4743817742185</v>
          </cell>
          <cell r="AF31">
            <v>1023.4743817742185</v>
          </cell>
          <cell r="AG31">
            <v>1023.4743817742185</v>
          </cell>
          <cell r="AH31">
            <v>1023.4743817742185</v>
          </cell>
          <cell r="AI31">
            <v>1023.4743817742185</v>
          </cell>
        </row>
        <row r="32">
          <cell r="Q32">
            <v>307.04231453226555</v>
          </cell>
          <cell r="R32">
            <v>460.56347179839833</v>
          </cell>
          <cell r="S32">
            <v>521.97193470485138</v>
          </cell>
          <cell r="T32">
            <v>614.0846290645311</v>
          </cell>
          <cell r="U32">
            <v>767.60578633066393</v>
          </cell>
          <cell r="V32">
            <v>1023.4743817742185</v>
          </cell>
          <cell r="W32">
            <v>1023.4743817742185</v>
          </cell>
          <cell r="X32">
            <v>1023.4743817742185</v>
          </cell>
          <cell r="Y32">
            <v>1023.4743817742185</v>
          </cell>
          <cell r="Z32">
            <v>1023.4743817742185</v>
          </cell>
          <cell r="AA32">
            <v>1023.4743817742185</v>
          </cell>
          <cell r="AB32">
            <v>1023.4743817742185</v>
          </cell>
          <cell r="AC32">
            <v>1023.4743817742185</v>
          </cell>
          <cell r="AD32">
            <v>1023.4743817742185</v>
          </cell>
          <cell r="AE32">
            <v>1023.4743817742185</v>
          </cell>
          <cell r="AF32">
            <v>1023.4743817742185</v>
          </cell>
          <cell r="AG32">
            <v>1023.4743817742185</v>
          </cell>
          <cell r="AH32">
            <v>1023.4743817742185</v>
          </cell>
          <cell r="AI32">
            <v>1023.4743817742185</v>
          </cell>
        </row>
        <row r="33">
          <cell r="Q33">
            <v>291.69019880565224</v>
          </cell>
          <cell r="R33">
            <v>437.53529820847837</v>
          </cell>
          <cell r="S33">
            <v>495.87333796960883</v>
          </cell>
          <cell r="T33">
            <v>583.38039761130449</v>
          </cell>
          <cell r="U33">
            <v>729.22549701413061</v>
          </cell>
          <cell r="V33">
            <v>972.30066268550752</v>
          </cell>
          <cell r="W33">
            <v>972.30066268550752</v>
          </cell>
          <cell r="X33">
            <v>972.30066268550752</v>
          </cell>
          <cell r="Y33">
            <v>972.30066268550752</v>
          </cell>
          <cell r="Z33">
            <v>972.30066268550752</v>
          </cell>
          <cell r="AA33">
            <v>972.30066268550752</v>
          </cell>
          <cell r="AB33">
            <v>972.30066268550752</v>
          </cell>
          <cell r="AC33">
            <v>972.30066268550752</v>
          </cell>
          <cell r="AD33">
            <v>972.30066268550752</v>
          </cell>
          <cell r="AE33">
            <v>972.30066268550752</v>
          </cell>
          <cell r="AF33">
            <v>972.30066268550752</v>
          </cell>
          <cell r="AG33">
            <v>972.30066268550752</v>
          </cell>
          <cell r="AH33">
            <v>972.30066268550752</v>
          </cell>
          <cell r="AI33">
            <v>972.30066268550752</v>
          </cell>
        </row>
        <row r="34">
          <cell r="Q34">
            <v>290.23174781162396</v>
          </cell>
          <cell r="R34">
            <v>435.34762171743591</v>
          </cell>
          <cell r="S34">
            <v>493.39397127976071</v>
          </cell>
          <cell r="T34">
            <v>580.46349562324792</v>
          </cell>
          <cell r="U34">
            <v>725.57936952905993</v>
          </cell>
          <cell r="V34">
            <v>967.43915937207998</v>
          </cell>
          <cell r="W34">
            <v>967.43915937207998</v>
          </cell>
          <cell r="X34">
            <v>967.43915937207998</v>
          </cell>
          <cell r="Y34">
            <v>967.43915937207998</v>
          </cell>
          <cell r="Z34">
            <v>967.43915937207998</v>
          </cell>
          <cell r="AA34">
            <v>967.43915937207998</v>
          </cell>
          <cell r="AB34">
            <v>967.43915937207998</v>
          </cell>
          <cell r="AC34">
            <v>967.43915937207998</v>
          </cell>
          <cell r="AD34">
            <v>967.43915937207998</v>
          </cell>
          <cell r="AE34">
            <v>967.43915937207998</v>
          </cell>
          <cell r="AF34">
            <v>967.43915937207998</v>
          </cell>
          <cell r="AG34">
            <v>967.43915937207998</v>
          </cell>
          <cell r="AH34">
            <v>967.43915937207998</v>
          </cell>
          <cell r="AI34">
            <v>967.43915937207998</v>
          </cell>
        </row>
        <row r="35">
          <cell r="Q35">
            <v>290.23174781162396</v>
          </cell>
          <cell r="R35">
            <v>435.34762171743591</v>
          </cell>
          <cell r="S35">
            <v>493.39397127976071</v>
          </cell>
          <cell r="T35">
            <v>580.46349562324792</v>
          </cell>
          <cell r="U35">
            <v>725.57936952905993</v>
          </cell>
          <cell r="V35">
            <v>967.43915937207998</v>
          </cell>
          <cell r="W35">
            <v>967.43915937207998</v>
          </cell>
          <cell r="X35">
            <v>967.43915937207998</v>
          </cell>
          <cell r="Y35">
            <v>967.43915937207998</v>
          </cell>
          <cell r="Z35">
            <v>967.43915937207998</v>
          </cell>
          <cell r="AA35">
            <v>967.43915937207998</v>
          </cell>
          <cell r="AB35">
            <v>967.43915937207998</v>
          </cell>
          <cell r="AC35">
            <v>967.43915937207998</v>
          </cell>
          <cell r="AD35">
            <v>967.43915937207998</v>
          </cell>
          <cell r="AE35">
            <v>967.43915937207998</v>
          </cell>
          <cell r="AF35">
            <v>967.43915937207998</v>
          </cell>
          <cell r="AG35">
            <v>967.43915937207998</v>
          </cell>
          <cell r="AH35">
            <v>967.43915937207998</v>
          </cell>
          <cell r="AI35">
            <v>967.43915937207998</v>
          </cell>
        </row>
        <row r="36">
          <cell r="Q36">
            <v>290.23174781162396</v>
          </cell>
          <cell r="R36">
            <v>435.34762171743591</v>
          </cell>
          <cell r="S36">
            <v>493.39397127976071</v>
          </cell>
          <cell r="T36">
            <v>580.46349562324792</v>
          </cell>
          <cell r="U36">
            <v>725.57936952905993</v>
          </cell>
          <cell r="V36">
            <v>967.43915937207998</v>
          </cell>
          <cell r="W36">
            <v>967.43915937207998</v>
          </cell>
          <cell r="X36">
            <v>967.43915937207998</v>
          </cell>
          <cell r="Y36">
            <v>967.43915937207998</v>
          </cell>
          <cell r="Z36">
            <v>967.43915937207998</v>
          </cell>
          <cell r="AA36">
            <v>967.43915937207998</v>
          </cell>
          <cell r="AB36">
            <v>967.43915937207998</v>
          </cell>
          <cell r="AC36">
            <v>967.43915937207998</v>
          </cell>
          <cell r="AD36">
            <v>967.43915937207998</v>
          </cell>
          <cell r="AE36">
            <v>967.43915937207998</v>
          </cell>
          <cell r="AF36">
            <v>967.43915937207998</v>
          </cell>
          <cell r="AG36">
            <v>967.43915937207998</v>
          </cell>
          <cell r="AH36">
            <v>967.43915937207998</v>
          </cell>
          <cell r="AI36">
            <v>967.43915937207998</v>
          </cell>
        </row>
        <row r="37">
          <cell r="Q37">
            <v>289.65128431600073</v>
          </cell>
          <cell r="R37">
            <v>434.47692647400106</v>
          </cell>
          <cell r="S37">
            <v>492.40718333720122</v>
          </cell>
          <cell r="T37">
            <v>579.30256863200145</v>
          </cell>
          <cell r="U37">
            <v>724.12821079000184</v>
          </cell>
          <cell r="V37">
            <v>965.50428105333583</v>
          </cell>
          <cell r="W37">
            <v>965.50428105333583</v>
          </cell>
          <cell r="X37">
            <v>965.50428105333583</v>
          </cell>
          <cell r="Y37">
            <v>965.50428105333583</v>
          </cell>
          <cell r="Z37">
            <v>965.50428105333583</v>
          </cell>
          <cell r="AA37">
            <v>965.50428105333583</v>
          </cell>
          <cell r="AB37">
            <v>965.50428105333583</v>
          </cell>
          <cell r="AC37">
            <v>965.50428105333583</v>
          </cell>
          <cell r="AD37">
            <v>965.50428105333583</v>
          </cell>
          <cell r="AE37">
            <v>965.50428105333583</v>
          </cell>
          <cell r="AF37">
            <v>965.50428105333583</v>
          </cell>
          <cell r="AG37">
            <v>965.50428105333583</v>
          </cell>
          <cell r="AH37">
            <v>965.50428105333583</v>
          </cell>
          <cell r="AI37">
            <v>965.50428105333583</v>
          </cell>
        </row>
        <row r="38">
          <cell r="Q38">
            <v>289.65128431600073</v>
          </cell>
          <cell r="R38">
            <v>434.47692647400106</v>
          </cell>
          <cell r="S38">
            <v>492.40718333720122</v>
          </cell>
          <cell r="T38">
            <v>579.30256863200145</v>
          </cell>
          <cell r="U38">
            <v>724.12821079000184</v>
          </cell>
          <cell r="V38">
            <v>965.50428105333583</v>
          </cell>
          <cell r="W38">
            <v>965.50428105333583</v>
          </cell>
          <cell r="X38">
            <v>965.50428105333583</v>
          </cell>
          <cell r="Y38">
            <v>965.50428105333583</v>
          </cell>
          <cell r="Z38">
            <v>965.50428105333583</v>
          </cell>
          <cell r="AA38">
            <v>965.50428105333583</v>
          </cell>
          <cell r="AB38">
            <v>965.50428105333583</v>
          </cell>
          <cell r="AC38">
            <v>965.50428105333583</v>
          </cell>
          <cell r="AD38">
            <v>965.50428105333583</v>
          </cell>
          <cell r="AE38">
            <v>965.50428105333583</v>
          </cell>
          <cell r="AF38">
            <v>965.50428105333583</v>
          </cell>
          <cell r="AG38">
            <v>965.50428105333583</v>
          </cell>
          <cell r="AH38">
            <v>965.50428105333583</v>
          </cell>
          <cell r="AI38">
            <v>965.50428105333583</v>
          </cell>
        </row>
        <row r="39">
          <cell r="Q39">
            <v>289.65128431600073</v>
          </cell>
          <cell r="R39">
            <v>434.47692647400106</v>
          </cell>
          <cell r="S39">
            <v>492.40718333720122</v>
          </cell>
          <cell r="T39">
            <v>579.30256863200145</v>
          </cell>
          <cell r="U39">
            <v>724.12821079000184</v>
          </cell>
          <cell r="V39">
            <v>965.50428105333583</v>
          </cell>
          <cell r="W39">
            <v>965.50428105333583</v>
          </cell>
          <cell r="X39">
            <v>965.50428105333583</v>
          </cell>
          <cell r="Y39">
            <v>965.50428105333583</v>
          </cell>
          <cell r="Z39">
            <v>965.50428105333583</v>
          </cell>
          <cell r="AA39">
            <v>965.50428105333583</v>
          </cell>
          <cell r="AB39">
            <v>965.50428105333583</v>
          </cell>
          <cell r="AC39">
            <v>965.50428105333583</v>
          </cell>
          <cell r="AD39">
            <v>965.50428105333583</v>
          </cell>
          <cell r="AE39">
            <v>965.50428105333583</v>
          </cell>
          <cell r="AF39">
            <v>965.50428105333583</v>
          </cell>
          <cell r="AG39">
            <v>965.50428105333583</v>
          </cell>
          <cell r="AH39">
            <v>965.50428105333583</v>
          </cell>
          <cell r="AI39">
            <v>965.50428105333583</v>
          </cell>
        </row>
        <row r="40">
          <cell r="Q40">
            <v>289.65128431600073</v>
          </cell>
          <cell r="R40">
            <v>434.47692647400106</v>
          </cell>
          <cell r="S40">
            <v>492.40718333720122</v>
          </cell>
          <cell r="T40">
            <v>579.30256863200145</v>
          </cell>
          <cell r="U40">
            <v>724.12821079000184</v>
          </cell>
          <cell r="V40">
            <v>965.50428105333583</v>
          </cell>
          <cell r="W40">
            <v>965.50428105333583</v>
          </cell>
          <cell r="X40">
            <v>965.50428105333583</v>
          </cell>
          <cell r="Y40">
            <v>965.50428105333583</v>
          </cell>
          <cell r="Z40">
            <v>965.50428105333583</v>
          </cell>
          <cell r="AA40">
            <v>965.50428105333583</v>
          </cell>
          <cell r="AB40">
            <v>965.50428105333583</v>
          </cell>
          <cell r="AC40">
            <v>965.50428105333583</v>
          </cell>
          <cell r="AD40">
            <v>965.50428105333583</v>
          </cell>
          <cell r="AE40">
            <v>965.50428105333583</v>
          </cell>
          <cell r="AF40">
            <v>965.50428105333583</v>
          </cell>
          <cell r="AG40">
            <v>965.50428105333583</v>
          </cell>
          <cell r="AH40">
            <v>965.50428105333583</v>
          </cell>
          <cell r="AI40">
            <v>965.50428105333583</v>
          </cell>
        </row>
        <row r="41">
          <cell r="Q41">
            <v>289.65128431600073</v>
          </cell>
          <cell r="R41">
            <v>434.47692647400106</v>
          </cell>
          <cell r="S41">
            <v>492.40718333720122</v>
          </cell>
          <cell r="T41">
            <v>579.30256863200145</v>
          </cell>
          <cell r="U41">
            <v>724.12821079000184</v>
          </cell>
          <cell r="V41">
            <v>965.50428105333583</v>
          </cell>
          <cell r="W41">
            <v>965.50428105333583</v>
          </cell>
          <cell r="X41">
            <v>965.50428105333583</v>
          </cell>
          <cell r="Y41">
            <v>965.50428105333583</v>
          </cell>
          <cell r="Z41">
            <v>965.50428105333583</v>
          </cell>
          <cell r="AA41">
            <v>965.50428105333583</v>
          </cell>
          <cell r="AB41">
            <v>965.50428105333583</v>
          </cell>
          <cell r="AC41">
            <v>965.50428105333583</v>
          </cell>
          <cell r="AD41">
            <v>965.50428105333583</v>
          </cell>
          <cell r="AE41">
            <v>965.50428105333583</v>
          </cell>
          <cell r="AF41">
            <v>965.50428105333583</v>
          </cell>
          <cell r="AG41">
            <v>965.50428105333583</v>
          </cell>
          <cell r="AH41">
            <v>965.50428105333583</v>
          </cell>
          <cell r="AI41">
            <v>965.50428105333583</v>
          </cell>
        </row>
        <row r="42">
          <cell r="Q42">
            <v>289.65128431600073</v>
          </cell>
          <cell r="R42">
            <v>434.47692647400106</v>
          </cell>
          <cell r="S42">
            <v>492.40718333720122</v>
          </cell>
          <cell r="T42">
            <v>579.30256863200145</v>
          </cell>
          <cell r="U42">
            <v>724.12821079000184</v>
          </cell>
          <cell r="V42">
            <v>965.50428105333583</v>
          </cell>
          <cell r="W42">
            <v>965.50428105333583</v>
          </cell>
          <cell r="X42">
            <v>965.50428105333583</v>
          </cell>
          <cell r="Y42">
            <v>965.50428105333583</v>
          </cell>
          <cell r="Z42">
            <v>965.50428105333583</v>
          </cell>
          <cell r="AA42">
            <v>965.50428105333583</v>
          </cell>
          <cell r="AB42">
            <v>965.50428105333583</v>
          </cell>
          <cell r="AC42">
            <v>965.50428105333583</v>
          </cell>
          <cell r="AD42">
            <v>965.50428105333583</v>
          </cell>
          <cell r="AE42">
            <v>965.50428105333583</v>
          </cell>
          <cell r="AF42">
            <v>965.50428105333583</v>
          </cell>
          <cell r="AG42">
            <v>965.50428105333583</v>
          </cell>
          <cell r="AH42">
            <v>965.50428105333583</v>
          </cell>
          <cell r="AI42">
            <v>965.50428105333583</v>
          </cell>
        </row>
        <row r="43">
          <cell r="Q43">
            <v>289.65128431600073</v>
          </cell>
          <cell r="R43">
            <v>434.47692647400106</v>
          </cell>
          <cell r="S43">
            <v>492.40718333720122</v>
          </cell>
          <cell r="T43">
            <v>579.30256863200145</v>
          </cell>
          <cell r="U43">
            <v>724.12821079000184</v>
          </cell>
          <cell r="V43">
            <v>965.50428105333583</v>
          </cell>
          <cell r="W43">
            <v>965.50428105333583</v>
          </cell>
          <cell r="X43">
            <v>965.50428105333583</v>
          </cell>
          <cell r="Y43">
            <v>965.50428105333583</v>
          </cell>
          <cell r="Z43">
            <v>965.50428105333583</v>
          </cell>
          <cell r="AA43">
            <v>965.50428105333583</v>
          </cell>
          <cell r="AB43">
            <v>965.50428105333583</v>
          </cell>
          <cell r="AC43">
            <v>965.50428105333583</v>
          </cell>
          <cell r="AD43">
            <v>965.50428105333583</v>
          </cell>
          <cell r="AE43">
            <v>965.50428105333583</v>
          </cell>
          <cell r="AF43">
            <v>965.50428105333583</v>
          </cell>
          <cell r="AG43">
            <v>965.50428105333583</v>
          </cell>
          <cell r="AH43">
            <v>965.50428105333583</v>
          </cell>
          <cell r="AI43">
            <v>965.50428105333583</v>
          </cell>
        </row>
        <row r="44">
          <cell r="Q44">
            <v>283.85825862968073</v>
          </cell>
          <cell r="R44">
            <v>425.78738794452113</v>
          </cell>
          <cell r="S44">
            <v>482.55903967045725</v>
          </cell>
          <cell r="T44">
            <v>567.71651725936147</v>
          </cell>
          <cell r="U44">
            <v>709.64564657420181</v>
          </cell>
          <cell r="V44">
            <v>946.19419543226911</v>
          </cell>
          <cell r="W44">
            <v>946.19419543226911</v>
          </cell>
          <cell r="X44">
            <v>946.19419543226911</v>
          </cell>
          <cell r="Y44">
            <v>946.19419543226911</v>
          </cell>
          <cell r="Z44">
            <v>946.19419543226911</v>
          </cell>
          <cell r="AA44">
            <v>946.19419543226911</v>
          </cell>
          <cell r="AB44">
            <v>946.19419543226911</v>
          </cell>
          <cell r="AC44">
            <v>946.19419543226911</v>
          </cell>
          <cell r="AD44">
            <v>946.19419543226911</v>
          </cell>
          <cell r="AE44">
            <v>946.19419543226911</v>
          </cell>
          <cell r="AF44">
            <v>946.19419543226911</v>
          </cell>
          <cell r="AG44">
            <v>946.19419543226911</v>
          </cell>
          <cell r="AH44">
            <v>946.19419543226911</v>
          </cell>
          <cell r="AI44">
            <v>946.19419543226911</v>
          </cell>
        </row>
        <row r="45">
          <cell r="Q45">
            <v>283.85825862968073</v>
          </cell>
          <cell r="R45">
            <v>425.78738794452113</v>
          </cell>
          <cell r="S45">
            <v>482.55903967045725</v>
          </cell>
          <cell r="T45">
            <v>567.71651725936147</v>
          </cell>
          <cell r="U45">
            <v>709.64564657420181</v>
          </cell>
          <cell r="V45">
            <v>946.19419543226911</v>
          </cell>
          <cell r="W45">
            <v>946.19419543226911</v>
          </cell>
          <cell r="X45">
            <v>946.19419543226911</v>
          </cell>
          <cell r="Y45">
            <v>946.19419543226911</v>
          </cell>
          <cell r="Z45">
            <v>946.19419543226911</v>
          </cell>
          <cell r="AA45">
            <v>946.19419543226911</v>
          </cell>
          <cell r="AB45">
            <v>946.19419543226911</v>
          </cell>
          <cell r="AC45">
            <v>946.19419543226911</v>
          </cell>
          <cell r="AD45">
            <v>946.19419543226911</v>
          </cell>
          <cell r="AE45">
            <v>946.19419543226911</v>
          </cell>
          <cell r="AF45">
            <v>946.19419543226911</v>
          </cell>
          <cell r="AG45">
            <v>946.19419543226911</v>
          </cell>
          <cell r="AH45">
            <v>946.19419543226911</v>
          </cell>
          <cell r="AI45">
            <v>946.19419543226911</v>
          </cell>
        </row>
        <row r="46">
          <cell r="Q46">
            <v>241.27951983522863</v>
          </cell>
          <cell r="R46">
            <v>361.91927975284295</v>
          </cell>
          <cell r="S46">
            <v>410.17518371988865</v>
          </cell>
          <cell r="T46">
            <v>482.55903967045725</v>
          </cell>
          <cell r="U46">
            <v>603.19879958807155</v>
          </cell>
          <cell r="V46">
            <v>804.26506611742877</v>
          </cell>
          <cell r="W46">
            <v>804.26506611742877</v>
          </cell>
          <cell r="X46">
            <v>804.26506611742877</v>
          </cell>
          <cell r="Y46">
            <v>804.26506611742877</v>
          </cell>
          <cell r="Z46">
            <v>804.26506611742877</v>
          </cell>
          <cell r="AA46">
            <v>804.26506611742877</v>
          </cell>
          <cell r="AB46">
            <v>804.26506611742877</v>
          </cell>
          <cell r="AC46">
            <v>804.26506611742877</v>
          </cell>
          <cell r="AD46">
            <v>804.26506611742877</v>
          </cell>
          <cell r="AE46">
            <v>804.26506611742877</v>
          </cell>
          <cell r="AF46">
            <v>804.26506611742877</v>
          </cell>
          <cell r="AG46">
            <v>804.26506611742877</v>
          </cell>
          <cell r="AH46">
            <v>804.26506611742877</v>
          </cell>
          <cell r="AI46">
            <v>804.26506611742877</v>
          </cell>
        </row>
        <row r="47">
          <cell r="Q47">
            <v>241.27951983522863</v>
          </cell>
          <cell r="R47">
            <v>361.91927975284295</v>
          </cell>
          <cell r="S47">
            <v>410.17518371988865</v>
          </cell>
          <cell r="T47">
            <v>482.55903967045725</v>
          </cell>
          <cell r="U47">
            <v>603.19879958807155</v>
          </cell>
          <cell r="V47">
            <v>804.26506611742877</v>
          </cell>
          <cell r="W47">
            <v>804.26506611742877</v>
          </cell>
          <cell r="X47">
            <v>804.26506611742877</v>
          </cell>
          <cell r="Y47">
            <v>804.26506611742877</v>
          </cell>
          <cell r="Z47">
            <v>804.26506611742877</v>
          </cell>
          <cell r="AA47">
            <v>804.26506611742877</v>
          </cell>
          <cell r="AB47">
            <v>804.26506611742877</v>
          </cell>
          <cell r="AC47">
            <v>804.26506611742877</v>
          </cell>
          <cell r="AD47">
            <v>804.26506611742877</v>
          </cell>
          <cell r="AE47">
            <v>804.26506611742877</v>
          </cell>
          <cell r="AF47">
            <v>804.26506611742877</v>
          </cell>
          <cell r="AG47">
            <v>804.26506611742877</v>
          </cell>
          <cell r="AH47">
            <v>804.26506611742877</v>
          </cell>
          <cell r="AI47">
            <v>804.26506611742877</v>
          </cell>
        </row>
        <row r="48">
          <cell r="Q48">
            <v>120.63975991761431</v>
          </cell>
          <cell r="R48">
            <v>180.95963987642148</v>
          </cell>
          <cell r="S48">
            <v>205.08759185994433</v>
          </cell>
          <cell r="T48">
            <v>241.27951983522863</v>
          </cell>
          <cell r="U48">
            <v>301.59939979403578</v>
          </cell>
          <cell r="V48">
            <v>402.13253305871439</v>
          </cell>
          <cell r="W48">
            <v>402.13253305871439</v>
          </cell>
          <cell r="X48">
            <v>402.13253305871439</v>
          </cell>
          <cell r="Y48">
            <v>402.13253305871439</v>
          </cell>
          <cell r="Z48">
            <v>402.13253305871439</v>
          </cell>
          <cell r="AA48">
            <v>402.13253305871439</v>
          </cell>
          <cell r="AB48">
            <v>402.13253305871439</v>
          </cell>
          <cell r="AC48">
            <v>402.13253305871439</v>
          </cell>
          <cell r="AD48">
            <v>402.13253305871439</v>
          </cell>
          <cell r="AE48">
            <v>402.13253305871439</v>
          </cell>
          <cell r="AF48">
            <v>402.13253305871439</v>
          </cell>
          <cell r="AG48">
            <v>402.13253305871439</v>
          </cell>
          <cell r="AH48">
            <v>402.13253305871439</v>
          </cell>
          <cell r="AI48">
            <v>402.13253305871439</v>
          </cell>
        </row>
        <row r="49">
          <cell r="R49">
            <v>120.63975991761431</v>
          </cell>
          <cell r="S49">
            <v>180.95963987642148</v>
          </cell>
          <cell r="T49">
            <v>205.08759185994433</v>
          </cell>
          <cell r="U49">
            <v>241.27951983522863</v>
          </cell>
          <cell r="V49">
            <v>301.59939979403578</v>
          </cell>
          <cell r="W49">
            <v>402.13253305871439</v>
          </cell>
          <cell r="X49">
            <v>402.13253305871439</v>
          </cell>
          <cell r="Y49">
            <v>402.13253305871439</v>
          </cell>
          <cell r="Z49">
            <v>402.13253305871439</v>
          </cell>
          <cell r="AA49">
            <v>402.13253305871439</v>
          </cell>
          <cell r="AB49">
            <v>402.13253305871439</v>
          </cell>
          <cell r="AC49">
            <v>402.13253305871439</v>
          </cell>
          <cell r="AD49">
            <v>402.13253305871439</v>
          </cell>
          <cell r="AE49">
            <v>402.13253305871439</v>
          </cell>
          <cell r="AF49">
            <v>402.13253305871439</v>
          </cell>
          <cell r="AG49">
            <v>402.13253305871439</v>
          </cell>
          <cell r="AH49">
            <v>402.13253305871439</v>
          </cell>
          <cell r="AI49">
            <v>402.13253305871439</v>
          </cell>
          <cell r="AJ49">
            <v>402.13253305871439</v>
          </cell>
        </row>
        <row r="50">
          <cell r="R50">
            <v>120.63975991761431</v>
          </cell>
          <cell r="S50">
            <v>180.95963987642148</v>
          </cell>
          <cell r="T50">
            <v>205.08759185994433</v>
          </cell>
          <cell r="U50">
            <v>241.27951983522863</v>
          </cell>
          <cell r="V50">
            <v>301.59939979403578</v>
          </cell>
          <cell r="W50">
            <v>402.13253305871439</v>
          </cell>
          <cell r="X50">
            <v>402.13253305871439</v>
          </cell>
          <cell r="Y50">
            <v>402.13253305871439</v>
          </cell>
          <cell r="Z50">
            <v>402.13253305871439</v>
          </cell>
          <cell r="AA50">
            <v>402.13253305871439</v>
          </cell>
          <cell r="AB50">
            <v>402.13253305871439</v>
          </cell>
          <cell r="AC50">
            <v>402.13253305871439</v>
          </cell>
          <cell r="AD50">
            <v>402.13253305871439</v>
          </cell>
          <cell r="AE50">
            <v>402.13253305871439</v>
          </cell>
          <cell r="AF50">
            <v>402.13253305871439</v>
          </cell>
          <cell r="AG50">
            <v>402.13253305871439</v>
          </cell>
          <cell r="AH50">
            <v>402.13253305871439</v>
          </cell>
          <cell r="AI50">
            <v>402.13253305871439</v>
          </cell>
          <cell r="AJ50">
            <v>402.13253305871439</v>
          </cell>
        </row>
        <row r="51">
          <cell r="R51">
            <v>120.63975991761431</v>
          </cell>
          <cell r="S51">
            <v>180.95963987642148</v>
          </cell>
          <cell r="T51">
            <v>205.08759185994433</v>
          </cell>
          <cell r="U51">
            <v>241.27951983522863</v>
          </cell>
          <cell r="V51">
            <v>301.59939979403578</v>
          </cell>
          <cell r="W51">
            <v>402.13253305871439</v>
          </cell>
          <cell r="X51">
            <v>402.13253305871439</v>
          </cell>
          <cell r="Y51">
            <v>402.13253305871439</v>
          </cell>
          <cell r="Z51">
            <v>402.13253305871439</v>
          </cell>
          <cell r="AA51">
            <v>402.13253305871439</v>
          </cell>
          <cell r="AB51">
            <v>402.13253305871439</v>
          </cell>
          <cell r="AC51">
            <v>402.13253305871439</v>
          </cell>
          <cell r="AD51">
            <v>402.13253305871439</v>
          </cell>
          <cell r="AE51">
            <v>402.13253305871439</v>
          </cell>
          <cell r="AF51">
            <v>402.13253305871439</v>
          </cell>
          <cell r="AG51">
            <v>402.13253305871439</v>
          </cell>
          <cell r="AH51">
            <v>402.13253305871439</v>
          </cell>
          <cell r="AI51">
            <v>402.13253305871439</v>
          </cell>
          <cell r="AJ51">
            <v>402.13253305871439</v>
          </cell>
        </row>
        <row r="52">
          <cell r="R52">
            <v>119.43336231843816</v>
          </cell>
          <cell r="S52">
            <v>179.15004347765722</v>
          </cell>
          <cell r="T52">
            <v>203.03671594134485</v>
          </cell>
          <cell r="U52">
            <v>238.86672463687631</v>
          </cell>
          <cell r="V52">
            <v>298.58340579609541</v>
          </cell>
          <cell r="W52">
            <v>398.11120772812723</v>
          </cell>
          <cell r="X52">
            <v>398.11120772812723</v>
          </cell>
          <cell r="Y52">
            <v>398.11120772812723</v>
          </cell>
          <cell r="Z52">
            <v>398.11120772812723</v>
          </cell>
          <cell r="AA52">
            <v>398.11120772812723</v>
          </cell>
          <cell r="AB52">
            <v>398.11120772812723</v>
          </cell>
          <cell r="AC52">
            <v>398.11120772812723</v>
          </cell>
          <cell r="AD52">
            <v>398.11120772812723</v>
          </cell>
          <cell r="AE52">
            <v>398.11120772812723</v>
          </cell>
          <cell r="AF52">
            <v>398.11120772812723</v>
          </cell>
          <cell r="AG52">
            <v>398.11120772812723</v>
          </cell>
          <cell r="AH52">
            <v>398.11120772812723</v>
          </cell>
          <cell r="AI52">
            <v>398.11120772812723</v>
          </cell>
          <cell r="AJ52">
            <v>398.11120772812723</v>
          </cell>
        </row>
        <row r="53">
          <cell r="R53">
            <v>113.46169420251626</v>
          </cell>
          <cell r="S53">
            <v>170.19254130377439</v>
          </cell>
          <cell r="T53">
            <v>192.88488014427762</v>
          </cell>
          <cell r="U53">
            <v>226.92338840503251</v>
          </cell>
          <cell r="V53">
            <v>283.65423550629066</v>
          </cell>
          <cell r="W53">
            <v>378.20564734172086</v>
          </cell>
          <cell r="X53">
            <v>378.20564734172086</v>
          </cell>
          <cell r="Y53">
            <v>378.20564734172086</v>
          </cell>
          <cell r="Z53">
            <v>378.20564734172086</v>
          </cell>
          <cell r="AA53">
            <v>378.20564734172086</v>
          </cell>
          <cell r="AB53">
            <v>378.20564734172086</v>
          </cell>
          <cell r="AC53">
            <v>378.20564734172086</v>
          </cell>
          <cell r="AD53">
            <v>378.20564734172086</v>
          </cell>
          <cell r="AE53">
            <v>378.20564734172086</v>
          </cell>
          <cell r="AF53">
            <v>378.20564734172086</v>
          </cell>
          <cell r="AG53">
            <v>378.20564734172086</v>
          </cell>
          <cell r="AH53">
            <v>378.20564734172086</v>
          </cell>
          <cell r="AI53">
            <v>378.20564734172086</v>
          </cell>
          <cell r="AJ53">
            <v>378.20564734172086</v>
          </cell>
        </row>
        <row r="54">
          <cell r="R54">
            <v>113.46169420251626</v>
          </cell>
          <cell r="S54">
            <v>170.19254130377439</v>
          </cell>
          <cell r="T54">
            <v>192.88488014427762</v>
          </cell>
          <cell r="U54">
            <v>226.92338840503251</v>
          </cell>
          <cell r="V54">
            <v>283.65423550629066</v>
          </cell>
          <cell r="W54">
            <v>378.20564734172086</v>
          </cell>
          <cell r="X54">
            <v>378.20564734172086</v>
          </cell>
          <cell r="Y54">
            <v>378.20564734172086</v>
          </cell>
          <cell r="Z54">
            <v>378.20564734172086</v>
          </cell>
          <cell r="AA54">
            <v>378.20564734172086</v>
          </cell>
          <cell r="AB54">
            <v>378.20564734172086</v>
          </cell>
          <cell r="AC54">
            <v>378.20564734172086</v>
          </cell>
          <cell r="AD54">
            <v>378.20564734172086</v>
          </cell>
          <cell r="AE54">
            <v>378.20564734172086</v>
          </cell>
          <cell r="AF54">
            <v>378.20564734172086</v>
          </cell>
          <cell r="AG54">
            <v>378.20564734172086</v>
          </cell>
          <cell r="AH54">
            <v>378.20564734172086</v>
          </cell>
          <cell r="AI54">
            <v>378.20564734172086</v>
          </cell>
          <cell r="AJ54">
            <v>378.20564734172086</v>
          </cell>
        </row>
        <row r="55">
          <cell r="R55">
            <v>113.46169420251626</v>
          </cell>
          <cell r="S55">
            <v>170.19254130377439</v>
          </cell>
          <cell r="T55">
            <v>192.88488014427762</v>
          </cell>
          <cell r="U55">
            <v>226.92338840503251</v>
          </cell>
          <cell r="V55">
            <v>283.65423550629066</v>
          </cell>
          <cell r="W55">
            <v>378.20564734172086</v>
          </cell>
          <cell r="X55">
            <v>378.20564734172086</v>
          </cell>
          <cell r="Y55">
            <v>378.20564734172086</v>
          </cell>
          <cell r="Z55">
            <v>378.20564734172086</v>
          </cell>
          <cell r="AA55">
            <v>378.20564734172086</v>
          </cell>
          <cell r="AB55">
            <v>378.20564734172086</v>
          </cell>
          <cell r="AC55">
            <v>378.20564734172086</v>
          </cell>
          <cell r="AD55">
            <v>378.20564734172086</v>
          </cell>
          <cell r="AE55">
            <v>378.20564734172086</v>
          </cell>
          <cell r="AF55">
            <v>378.20564734172086</v>
          </cell>
          <cell r="AG55">
            <v>378.20564734172086</v>
          </cell>
          <cell r="AH55">
            <v>378.20564734172086</v>
          </cell>
          <cell r="AI55">
            <v>378.20564734172086</v>
          </cell>
          <cell r="AJ55">
            <v>378.20564734172086</v>
          </cell>
        </row>
        <row r="56">
          <cell r="R56">
            <v>113.46169420251626</v>
          </cell>
          <cell r="S56">
            <v>170.19254130377439</v>
          </cell>
          <cell r="T56">
            <v>192.88488014427762</v>
          </cell>
          <cell r="U56">
            <v>226.92338840503251</v>
          </cell>
          <cell r="V56">
            <v>283.65423550629066</v>
          </cell>
          <cell r="W56">
            <v>378.20564734172086</v>
          </cell>
          <cell r="X56">
            <v>378.20564734172086</v>
          </cell>
          <cell r="Y56">
            <v>378.20564734172086</v>
          </cell>
          <cell r="Z56">
            <v>378.20564734172086</v>
          </cell>
          <cell r="AA56">
            <v>378.20564734172086</v>
          </cell>
          <cell r="AB56">
            <v>378.20564734172086</v>
          </cell>
          <cell r="AC56">
            <v>378.20564734172086</v>
          </cell>
          <cell r="AD56">
            <v>378.20564734172086</v>
          </cell>
          <cell r="AE56">
            <v>378.20564734172086</v>
          </cell>
          <cell r="AF56">
            <v>378.20564734172086</v>
          </cell>
          <cell r="AG56">
            <v>378.20564734172086</v>
          </cell>
          <cell r="AH56">
            <v>378.20564734172086</v>
          </cell>
          <cell r="AI56">
            <v>378.20564734172086</v>
          </cell>
          <cell r="AJ56">
            <v>378.20564734172086</v>
          </cell>
        </row>
        <row r="57">
          <cell r="R57">
            <v>113.46169420251626</v>
          </cell>
          <cell r="S57">
            <v>170.19254130377439</v>
          </cell>
          <cell r="T57">
            <v>192.88488014427762</v>
          </cell>
          <cell r="U57">
            <v>226.92338840503251</v>
          </cell>
          <cell r="V57">
            <v>283.65423550629066</v>
          </cell>
          <cell r="W57">
            <v>378.20564734172086</v>
          </cell>
          <cell r="X57">
            <v>378.20564734172086</v>
          </cell>
          <cell r="Y57">
            <v>378.20564734172086</v>
          </cell>
          <cell r="Z57">
            <v>378.20564734172086</v>
          </cell>
          <cell r="AA57">
            <v>378.20564734172086</v>
          </cell>
          <cell r="AB57">
            <v>378.20564734172086</v>
          </cell>
          <cell r="AC57">
            <v>378.20564734172086</v>
          </cell>
          <cell r="AD57">
            <v>378.20564734172086</v>
          </cell>
          <cell r="AE57">
            <v>378.20564734172086</v>
          </cell>
          <cell r="AF57">
            <v>378.20564734172086</v>
          </cell>
          <cell r="AG57">
            <v>378.20564734172086</v>
          </cell>
          <cell r="AH57">
            <v>378.20564734172086</v>
          </cell>
          <cell r="AI57">
            <v>378.20564734172086</v>
          </cell>
          <cell r="AJ57">
            <v>378.20564734172086</v>
          </cell>
        </row>
        <row r="58">
          <cell r="R58">
            <v>113.46169420251626</v>
          </cell>
          <cell r="S58">
            <v>170.19254130377439</v>
          </cell>
          <cell r="T58">
            <v>192.88488014427762</v>
          </cell>
          <cell r="U58">
            <v>226.92338840503251</v>
          </cell>
          <cell r="V58">
            <v>283.65423550629066</v>
          </cell>
          <cell r="W58">
            <v>378.20564734172086</v>
          </cell>
          <cell r="X58">
            <v>378.20564734172086</v>
          </cell>
          <cell r="Y58">
            <v>378.20564734172086</v>
          </cell>
          <cell r="Z58">
            <v>378.20564734172086</v>
          </cell>
          <cell r="AA58">
            <v>378.20564734172086</v>
          </cell>
          <cell r="AB58">
            <v>378.20564734172086</v>
          </cell>
          <cell r="AC58">
            <v>378.20564734172086</v>
          </cell>
          <cell r="AD58">
            <v>378.20564734172086</v>
          </cell>
          <cell r="AE58">
            <v>378.20564734172086</v>
          </cell>
          <cell r="AF58">
            <v>378.20564734172086</v>
          </cell>
          <cell r="AG58">
            <v>378.20564734172086</v>
          </cell>
          <cell r="AH58">
            <v>378.20564734172086</v>
          </cell>
          <cell r="AI58">
            <v>378.20564734172086</v>
          </cell>
          <cell r="AJ58">
            <v>378.20564734172086</v>
          </cell>
        </row>
        <row r="59">
          <cell r="R59">
            <v>107.78860949239045</v>
          </cell>
          <cell r="S59">
            <v>161.68291423858568</v>
          </cell>
          <cell r="T59">
            <v>183.24063613706375</v>
          </cell>
          <cell r="U59">
            <v>215.5772189847809</v>
          </cell>
          <cell r="V59">
            <v>269.47152373097612</v>
          </cell>
          <cell r="W59">
            <v>359.29536497463482</v>
          </cell>
          <cell r="X59">
            <v>359.29536497463482</v>
          </cell>
          <cell r="Y59">
            <v>359.29536497463482</v>
          </cell>
          <cell r="Z59">
            <v>359.29536497463482</v>
          </cell>
          <cell r="AA59">
            <v>359.29536497463482</v>
          </cell>
          <cell r="AB59">
            <v>359.29536497463482</v>
          </cell>
          <cell r="AC59">
            <v>359.29536497463482</v>
          </cell>
          <cell r="AD59">
            <v>359.29536497463482</v>
          </cell>
          <cell r="AE59">
            <v>359.29536497463482</v>
          </cell>
          <cell r="AF59">
            <v>359.29536497463482</v>
          </cell>
          <cell r="AG59">
            <v>359.29536497463482</v>
          </cell>
          <cell r="AH59">
            <v>359.29536497463482</v>
          </cell>
          <cell r="AI59">
            <v>359.29536497463482</v>
          </cell>
          <cell r="AJ59">
            <v>359.29536497463482</v>
          </cell>
        </row>
        <row r="60">
          <cell r="R60">
            <v>107.24966644492848</v>
          </cell>
          <cell r="S60">
            <v>160.87449966739271</v>
          </cell>
          <cell r="T60">
            <v>182.32443295637842</v>
          </cell>
          <cell r="U60">
            <v>214.49933288985696</v>
          </cell>
          <cell r="V60">
            <v>268.12416611232123</v>
          </cell>
          <cell r="W60">
            <v>357.49888814976163</v>
          </cell>
          <cell r="X60">
            <v>357.49888814976163</v>
          </cell>
          <cell r="Y60">
            <v>357.49888814976163</v>
          </cell>
          <cell r="Z60">
            <v>357.49888814976163</v>
          </cell>
          <cell r="AA60">
            <v>357.49888814976163</v>
          </cell>
          <cell r="AB60">
            <v>357.49888814976163</v>
          </cell>
          <cell r="AC60">
            <v>357.49888814976163</v>
          </cell>
          <cell r="AD60">
            <v>357.49888814976163</v>
          </cell>
          <cell r="AE60">
            <v>357.49888814976163</v>
          </cell>
          <cell r="AF60">
            <v>357.49888814976163</v>
          </cell>
          <cell r="AG60">
            <v>357.49888814976163</v>
          </cell>
          <cell r="AH60">
            <v>357.49888814976163</v>
          </cell>
          <cell r="AI60">
            <v>357.49888814976163</v>
          </cell>
          <cell r="AJ60">
            <v>357.49888814976163</v>
          </cell>
        </row>
        <row r="61">
          <cell r="R61">
            <v>107.24966644492848</v>
          </cell>
          <cell r="S61">
            <v>160.87449966739271</v>
          </cell>
          <cell r="T61">
            <v>182.32443295637842</v>
          </cell>
          <cell r="U61">
            <v>214.49933288985696</v>
          </cell>
          <cell r="V61">
            <v>268.12416611232123</v>
          </cell>
          <cell r="W61">
            <v>357.49888814976163</v>
          </cell>
          <cell r="X61">
            <v>357.49888814976163</v>
          </cell>
          <cell r="Y61">
            <v>357.49888814976163</v>
          </cell>
          <cell r="Z61">
            <v>357.49888814976163</v>
          </cell>
          <cell r="AA61">
            <v>357.49888814976163</v>
          </cell>
          <cell r="AB61">
            <v>357.49888814976163</v>
          </cell>
          <cell r="AC61">
            <v>357.49888814976163</v>
          </cell>
          <cell r="AD61">
            <v>357.49888814976163</v>
          </cell>
          <cell r="AE61">
            <v>357.49888814976163</v>
          </cell>
          <cell r="AF61">
            <v>357.49888814976163</v>
          </cell>
          <cell r="AG61">
            <v>357.49888814976163</v>
          </cell>
          <cell r="AH61">
            <v>357.49888814976163</v>
          </cell>
          <cell r="AI61">
            <v>357.49888814976163</v>
          </cell>
          <cell r="AJ61">
            <v>357.49888814976163</v>
          </cell>
        </row>
        <row r="62">
          <cell r="R62">
            <v>107.24966644492848</v>
          </cell>
          <cell r="S62">
            <v>160.87449966739271</v>
          </cell>
          <cell r="T62">
            <v>182.32443295637842</v>
          </cell>
          <cell r="U62">
            <v>214.49933288985696</v>
          </cell>
          <cell r="V62">
            <v>268.12416611232123</v>
          </cell>
          <cell r="W62">
            <v>357.49888814976163</v>
          </cell>
          <cell r="X62">
            <v>357.49888814976163</v>
          </cell>
          <cell r="Y62">
            <v>357.49888814976163</v>
          </cell>
          <cell r="Z62">
            <v>357.49888814976163</v>
          </cell>
          <cell r="AA62">
            <v>357.49888814976163</v>
          </cell>
          <cell r="AB62">
            <v>357.49888814976163</v>
          </cell>
          <cell r="AC62">
            <v>357.49888814976163</v>
          </cell>
          <cell r="AD62">
            <v>357.49888814976163</v>
          </cell>
          <cell r="AE62">
            <v>357.49888814976163</v>
          </cell>
          <cell r="AF62">
            <v>357.49888814976163</v>
          </cell>
          <cell r="AG62">
            <v>357.49888814976163</v>
          </cell>
          <cell r="AH62">
            <v>357.49888814976163</v>
          </cell>
          <cell r="AI62">
            <v>357.49888814976163</v>
          </cell>
          <cell r="AJ62">
            <v>357.49888814976163</v>
          </cell>
        </row>
        <row r="63">
          <cell r="R63">
            <v>107.24966644492848</v>
          </cell>
          <cell r="S63">
            <v>160.87449966739271</v>
          </cell>
          <cell r="T63">
            <v>182.32443295637842</v>
          </cell>
          <cell r="U63">
            <v>214.49933288985696</v>
          </cell>
          <cell r="V63">
            <v>268.12416611232123</v>
          </cell>
          <cell r="W63">
            <v>357.49888814976163</v>
          </cell>
          <cell r="X63">
            <v>357.49888814976163</v>
          </cell>
          <cell r="Y63">
            <v>357.49888814976163</v>
          </cell>
          <cell r="Z63">
            <v>357.49888814976163</v>
          </cell>
          <cell r="AA63">
            <v>357.49888814976163</v>
          </cell>
          <cell r="AB63">
            <v>357.49888814976163</v>
          </cell>
          <cell r="AC63">
            <v>357.49888814976163</v>
          </cell>
          <cell r="AD63">
            <v>357.49888814976163</v>
          </cell>
          <cell r="AE63">
            <v>357.49888814976163</v>
          </cell>
          <cell r="AF63">
            <v>357.49888814976163</v>
          </cell>
          <cell r="AG63">
            <v>357.49888814976163</v>
          </cell>
          <cell r="AH63">
            <v>357.49888814976163</v>
          </cell>
          <cell r="AI63">
            <v>357.49888814976163</v>
          </cell>
          <cell r="AJ63">
            <v>357.49888814976163</v>
          </cell>
        </row>
        <row r="64">
          <cell r="R64">
            <v>107.24966644492848</v>
          </cell>
          <cell r="S64">
            <v>160.87449966739271</v>
          </cell>
          <cell r="T64">
            <v>182.32443295637842</v>
          </cell>
          <cell r="U64">
            <v>214.49933288985696</v>
          </cell>
          <cell r="V64">
            <v>268.12416611232123</v>
          </cell>
          <cell r="W64">
            <v>357.49888814976163</v>
          </cell>
          <cell r="X64">
            <v>357.49888814976163</v>
          </cell>
          <cell r="Y64">
            <v>357.49888814976163</v>
          </cell>
          <cell r="Z64">
            <v>357.49888814976163</v>
          </cell>
          <cell r="AA64">
            <v>357.49888814976163</v>
          </cell>
          <cell r="AB64">
            <v>357.49888814976163</v>
          </cell>
          <cell r="AC64">
            <v>357.49888814976163</v>
          </cell>
          <cell r="AD64">
            <v>357.49888814976163</v>
          </cell>
          <cell r="AE64">
            <v>357.49888814976163</v>
          </cell>
          <cell r="AF64">
            <v>357.49888814976163</v>
          </cell>
          <cell r="AG64">
            <v>357.49888814976163</v>
          </cell>
          <cell r="AH64">
            <v>357.49888814976163</v>
          </cell>
          <cell r="AI64">
            <v>357.49888814976163</v>
          </cell>
          <cell r="AJ64">
            <v>357.49888814976163</v>
          </cell>
        </row>
        <row r="65">
          <cell r="R65">
            <v>64.349799866957085</v>
          </cell>
          <cell r="S65">
            <v>96.524699800435627</v>
          </cell>
          <cell r="T65">
            <v>109.39465977382704</v>
          </cell>
          <cell r="U65">
            <v>128.69959973391417</v>
          </cell>
          <cell r="V65">
            <v>160.87449966739271</v>
          </cell>
          <cell r="W65">
            <v>214.49933288985696</v>
          </cell>
          <cell r="X65">
            <v>214.49933288985696</v>
          </cell>
          <cell r="Y65">
            <v>214.49933288985696</v>
          </cell>
          <cell r="Z65">
            <v>214.49933288985696</v>
          </cell>
          <cell r="AA65">
            <v>214.49933288985696</v>
          </cell>
          <cell r="AB65">
            <v>214.49933288985696</v>
          </cell>
          <cell r="AC65">
            <v>214.49933288985696</v>
          </cell>
          <cell r="AD65">
            <v>214.49933288985696</v>
          </cell>
          <cell r="AE65">
            <v>214.49933288985696</v>
          </cell>
          <cell r="AF65">
            <v>214.49933288985696</v>
          </cell>
          <cell r="AG65">
            <v>214.49933288985696</v>
          </cell>
          <cell r="AH65">
            <v>214.49933288985696</v>
          </cell>
          <cell r="AI65">
            <v>214.49933288985696</v>
          </cell>
          <cell r="AJ65">
            <v>214.49933288985696</v>
          </cell>
        </row>
        <row r="66">
          <cell r="S66">
            <v>64.349799866957085</v>
          </cell>
          <cell r="T66">
            <v>96.524699800435627</v>
          </cell>
          <cell r="U66">
            <v>109.39465977382704</v>
          </cell>
          <cell r="V66">
            <v>128.69959973391417</v>
          </cell>
          <cell r="W66">
            <v>160.87449966739271</v>
          </cell>
          <cell r="X66">
            <v>214.49933288985696</v>
          </cell>
          <cell r="Y66">
            <v>214.49933288985696</v>
          </cell>
          <cell r="Z66">
            <v>214.49933288985696</v>
          </cell>
          <cell r="AA66">
            <v>214.49933288985696</v>
          </cell>
          <cell r="AB66">
            <v>214.49933288985696</v>
          </cell>
          <cell r="AC66">
            <v>214.49933288985696</v>
          </cell>
          <cell r="AD66">
            <v>214.49933288985696</v>
          </cell>
          <cell r="AE66">
            <v>214.49933288985696</v>
          </cell>
          <cell r="AF66">
            <v>214.49933288985696</v>
          </cell>
          <cell r="AG66">
            <v>214.49933288985696</v>
          </cell>
          <cell r="AH66">
            <v>214.49933288985696</v>
          </cell>
          <cell r="AI66">
            <v>214.49933288985696</v>
          </cell>
          <cell r="AJ66">
            <v>214.49933288985696</v>
          </cell>
          <cell r="AK66">
            <v>214.49933288985696</v>
          </cell>
        </row>
        <row r="67">
          <cell r="S67">
            <v>64.349799866957085</v>
          </cell>
          <cell r="T67">
            <v>96.524699800435627</v>
          </cell>
          <cell r="U67">
            <v>109.39465977382704</v>
          </cell>
          <cell r="V67">
            <v>128.69959973391417</v>
          </cell>
          <cell r="W67">
            <v>160.87449966739271</v>
          </cell>
          <cell r="X67">
            <v>214.49933288985696</v>
          </cell>
          <cell r="Y67">
            <v>214.49933288985696</v>
          </cell>
          <cell r="Z67">
            <v>214.49933288985696</v>
          </cell>
          <cell r="AA67">
            <v>214.49933288985696</v>
          </cell>
          <cell r="AB67">
            <v>214.49933288985696</v>
          </cell>
          <cell r="AC67">
            <v>214.49933288985696</v>
          </cell>
          <cell r="AD67">
            <v>214.49933288985696</v>
          </cell>
          <cell r="AE67">
            <v>214.49933288985696</v>
          </cell>
          <cell r="AF67">
            <v>214.49933288985696</v>
          </cell>
          <cell r="AG67">
            <v>214.49933288985696</v>
          </cell>
          <cell r="AH67">
            <v>214.49933288985696</v>
          </cell>
          <cell r="AI67">
            <v>214.49933288985696</v>
          </cell>
          <cell r="AJ67">
            <v>214.49933288985696</v>
          </cell>
          <cell r="AK67">
            <v>214.49933288985696</v>
          </cell>
        </row>
        <row r="68">
          <cell r="S68">
            <v>64.349799866957085</v>
          </cell>
          <cell r="T68">
            <v>96.524699800435627</v>
          </cell>
          <cell r="U68">
            <v>109.39465977382704</v>
          </cell>
          <cell r="V68">
            <v>128.69959973391417</v>
          </cell>
          <cell r="W68">
            <v>160.87449966739271</v>
          </cell>
          <cell r="X68">
            <v>214.49933288985696</v>
          </cell>
          <cell r="Y68">
            <v>214.49933288985696</v>
          </cell>
          <cell r="Z68">
            <v>214.49933288985696</v>
          </cell>
          <cell r="AA68">
            <v>214.49933288985696</v>
          </cell>
          <cell r="AB68">
            <v>214.49933288985696</v>
          </cell>
          <cell r="AC68">
            <v>214.49933288985696</v>
          </cell>
          <cell r="AD68">
            <v>214.49933288985696</v>
          </cell>
          <cell r="AE68">
            <v>214.49933288985696</v>
          </cell>
          <cell r="AF68">
            <v>214.49933288985696</v>
          </cell>
          <cell r="AG68">
            <v>214.49933288985696</v>
          </cell>
          <cell r="AH68">
            <v>214.49933288985696</v>
          </cell>
          <cell r="AI68">
            <v>214.49933288985696</v>
          </cell>
          <cell r="AJ68">
            <v>214.49933288985696</v>
          </cell>
          <cell r="AK68">
            <v>214.49933288985696</v>
          </cell>
        </row>
        <row r="69">
          <cell r="S69">
            <v>64.349799866957085</v>
          </cell>
          <cell r="T69">
            <v>96.524699800435627</v>
          </cell>
          <cell r="U69">
            <v>109.39465977382704</v>
          </cell>
          <cell r="V69">
            <v>128.69959973391417</v>
          </cell>
          <cell r="W69">
            <v>160.87449966739271</v>
          </cell>
          <cell r="X69">
            <v>214.49933288985696</v>
          </cell>
          <cell r="Y69">
            <v>214.49933288985696</v>
          </cell>
          <cell r="Z69">
            <v>214.49933288985696</v>
          </cell>
          <cell r="AA69">
            <v>214.49933288985696</v>
          </cell>
          <cell r="AB69">
            <v>214.49933288985696</v>
          </cell>
          <cell r="AC69">
            <v>214.49933288985696</v>
          </cell>
          <cell r="AD69">
            <v>214.49933288985696</v>
          </cell>
          <cell r="AE69">
            <v>214.49933288985696</v>
          </cell>
          <cell r="AF69">
            <v>214.49933288985696</v>
          </cell>
          <cell r="AG69">
            <v>214.49933288985696</v>
          </cell>
          <cell r="AH69">
            <v>214.49933288985696</v>
          </cell>
          <cell r="AI69">
            <v>214.49933288985696</v>
          </cell>
          <cell r="AJ69">
            <v>214.49933288985696</v>
          </cell>
          <cell r="AK69">
            <v>214.49933288985696</v>
          </cell>
        </row>
        <row r="70">
          <cell r="S70">
            <v>63.062803869617944</v>
          </cell>
          <cell r="T70">
            <v>94.59420580442692</v>
          </cell>
          <cell r="U70">
            <v>107.2067665783505</v>
          </cell>
          <cell r="V70">
            <v>126.12560773923589</v>
          </cell>
          <cell r="W70">
            <v>157.65700967404487</v>
          </cell>
          <cell r="X70">
            <v>210.20934623205983</v>
          </cell>
          <cell r="Y70">
            <v>210.20934623205983</v>
          </cell>
          <cell r="Z70">
            <v>210.20934623205983</v>
          </cell>
          <cell r="AA70">
            <v>210.20934623205983</v>
          </cell>
          <cell r="AB70">
            <v>210.20934623205983</v>
          </cell>
          <cell r="AC70">
            <v>210.20934623205983</v>
          </cell>
          <cell r="AD70">
            <v>210.20934623205983</v>
          </cell>
          <cell r="AE70">
            <v>210.20934623205983</v>
          </cell>
          <cell r="AF70">
            <v>210.20934623205983</v>
          </cell>
          <cell r="AG70">
            <v>210.20934623205983</v>
          </cell>
          <cell r="AH70">
            <v>210.20934623205983</v>
          </cell>
          <cell r="AI70">
            <v>210.20934623205983</v>
          </cell>
          <cell r="AJ70">
            <v>210.20934623205983</v>
          </cell>
          <cell r="AK70">
            <v>210.20934623205983</v>
          </cell>
        </row>
        <row r="71">
          <cell r="S71">
            <v>61.801547792225591</v>
          </cell>
          <cell r="T71">
            <v>92.702321688338387</v>
          </cell>
          <cell r="U71">
            <v>105.0626312467835</v>
          </cell>
          <cell r="V71">
            <v>123.60309558445118</v>
          </cell>
          <cell r="W71">
            <v>154.50386948056399</v>
          </cell>
          <cell r="X71">
            <v>206.00515930741864</v>
          </cell>
          <cell r="Y71">
            <v>206.00515930741864</v>
          </cell>
          <cell r="Z71">
            <v>206.00515930741864</v>
          </cell>
          <cell r="AA71">
            <v>206.00515930741864</v>
          </cell>
          <cell r="AB71">
            <v>206.00515930741864</v>
          </cell>
          <cell r="AC71">
            <v>206.00515930741864</v>
          </cell>
          <cell r="AD71">
            <v>206.00515930741864</v>
          </cell>
          <cell r="AE71">
            <v>206.00515930741864</v>
          </cell>
          <cell r="AF71">
            <v>206.00515930741864</v>
          </cell>
          <cell r="AG71">
            <v>206.00515930741864</v>
          </cell>
          <cell r="AH71">
            <v>206.00515930741864</v>
          </cell>
          <cell r="AI71">
            <v>206.00515930741864</v>
          </cell>
          <cell r="AJ71">
            <v>206.00515930741864</v>
          </cell>
          <cell r="AK71">
            <v>206.00515930741864</v>
          </cell>
        </row>
        <row r="72">
          <cell r="S72">
            <v>61.801547792225591</v>
          </cell>
          <cell r="T72">
            <v>92.702321688338387</v>
          </cell>
          <cell r="U72">
            <v>105.0626312467835</v>
          </cell>
          <cell r="V72">
            <v>123.60309558445118</v>
          </cell>
          <cell r="W72">
            <v>154.50386948056399</v>
          </cell>
          <cell r="X72">
            <v>206.00515930741864</v>
          </cell>
          <cell r="Y72">
            <v>206.00515930741864</v>
          </cell>
          <cell r="Z72">
            <v>206.00515930741864</v>
          </cell>
          <cell r="AA72">
            <v>206.00515930741864</v>
          </cell>
          <cell r="AB72">
            <v>206.00515930741864</v>
          </cell>
          <cell r="AC72">
            <v>206.00515930741864</v>
          </cell>
          <cell r="AD72">
            <v>206.00515930741864</v>
          </cell>
          <cell r="AE72">
            <v>206.00515930741864</v>
          </cell>
          <cell r="AF72">
            <v>206.00515930741864</v>
          </cell>
          <cell r="AG72">
            <v>206.00515930741864</v>
          </cell>
          <cell r="AH72">
            <v>206.00515930741864</v>
          </cell>
          <cell r="AI72">
            <v>206.00515930741864</v>
          </cell>
          <cell r="AJ72">
            <v>206.00515930741864</v>
          </cell>
          <cell r="AK72">
            <v>206.00515930741864</v>
          </cell>
        </row>
        <row r="73">
          <cell r="S73">
            <v>58.711470402614303</v>
          </cell>
          <cell r="T73">
            <v>88.067205603921451</v>
          </cell>
          <cell r="U73">
            <v>99.809499684444319</v>
          </cell>
          <cell r="V73">
            <v>117.42294080522861</v>
          </cell>
          <cell r="W73">
            <v>146.77867600653576</v>
          </cell>
          <cell r="X73">
            <v>195.70490134204769</v>
          </cell>
          <cell r="Y73">
            <v>195.70490134204769</v>
          </cell>
          <cell r="Z73">
            <v>195.70490134204769</v>
          </cell>
          <cell r="AA73">
            <v>195.70490134204769</v>
          </cell>
          <cell r="AB73">
            <v>195.70490134204769</v>
          </cell>
          <cell r="AC73">
            <v>195.70490134204769</v>
          </cell>
          <cell r="AD73">
            <v>195.70490134204769</v>
          </cell>
          <cell r="AE73">
            <v>195.70490134204769</v>
          </cell>
          <cell r="AF73">
            <v>195.70490134204769</v>
          </cell>
          <cell r="AG73">
            <v>195.70490134204769</v>
          </cell>
          <cell r="AH73">
            <v>195.70490134204769</v>
          </cell>
          <cell r="AI73">
            <v>195.70490134204769</v>
          </cell>
          <cell r="AJ73">
            <v>195.70490134204769</v>
          </cell>
          <cell r="AK73">
            <v>195.70490134204769</v>
          </cell>
        </row>
        <row r="74">
          <cell r="S74">
            <v>58.124355698588161</v>
          </cell>
          <cell r="T74">
            <v>87.186533547882249</v>
          </cell>
          <cell r="U74">
            <v>98.811404687599875</v>
          </cell>
          <cell r="V74">
            <v>116.24871139717632</v>
          </cell>
          <cell r="W74">
            <v>145.3108892464704</v>
          </cell>
          <cell r="X74">
            <v>193.7478523286272</v>
          </cell>
          <cell r="Y74">
            <v>193.7478523286272</v>
          </cell>
          <cell r="Z74">
            <v>193.7478523286272</v>
          </cell>
          <cell r="AA74">
            <v>193.7478523286272</v>
          </cell>
          <cell r="AB74">
            <v>193.7478523286272</v>
          </cell>
          <cell r="AC74">
            <v>193.7478523286272</v>
          </cell>
          <cell r="AD74">
            <v>193.7478523286272</v>
          </cell>
          <cell r="AE74">
            <v>193.7478523286272</v>
          </cell>
          <cell r="AF74">
            <v>193.7478523286272</v>
          </cell>
          <cell r="AG74">
            <v>193.7478523286272</v>
          </cell>
          <cell r="AH74">
            <v>193.7478523286272</v>
          </cell>
          <cell r="AI74">
            <v>193.7478523286272</v>
          </cell>
          <cell r="AJ74">
            <v>193.7478523286272</v>
          </cell>
          <cell r="AK74">
            <v>193.7478523286272</v>
          </cell>
        </row>
        <row r="75">
          <cell r="S75">
            <v>57.833733920095213</v>
          </cell>
          <cell r="T75">
            <v>86.750600880142827</v>
          </cell>
          <cell r="U75">
            <v>98.317347664161858</v>
          </cell>
          <cell r="V75">
            <v>115.66746784019043</v>
          </cell>
          <cell r="W75">
            <v>144.58433480023803</v>
          </cell>
          <cell r="X75">
            <v>192.77911306698405</v>
          </cell>
          <cell r="Y75">
            <v>192.77911306698405</v>
          </cell>
          <cell r="Z75">
            <v>192.77911306698405</v>
          </cell>
          <cell r="AA75">
            <v>192.77911306698405</v>
          </cell>
          <cell r="AB75">
            <v>192.77911306698405</v>
          </cell>
          <cell r="AC75">
            <v>192.77911306698405</v>
          </cell>
          <cell r="AD75">
            <v>192.77911306698405</v>
          </cell>
          <cell r="AE75">
            <v>192.77911306698405</v>
          </cell>
          <cell r="AF75">
            <v>192.77911306698405</v>
          </cell>
          <cell r="AG75">
            <v>192.77911306698405</v>
          </cell>
          <cell r="AH75">
            <v>192.77911306698405</v>
          </cell>
          <cell r="AI75">
            <v>192.77911306698405</v>
          </cell>
          <cell r="AJ75">
            <v>192.77911306698405</v>
          </cell>
          <cell r="AK75">
            <v>192.77911306698405</v>
          </cell>
        </row>
        <row r="76">
          <cell r="S76">
            <v>54.942047224090452</v>
          </cell>
          <cell r="T76">
            <v>82.413070836135674</v>
          </cell>
          <cell r="U76">
            <v>93.401480280953763</v>
          </cell>
          <cell r="V76">
            <v>109.8840944481809</v>
          </cell>
          <cell r="W76">
            <v>137.35511806022615</v>
          </cell>
          <cell r="X76">
            <v>183.14015741363485</v>
          </cell>
          <cell r="Y76">
            <v>183.14015741363485</v>
          </cell>
          <cell r="Z76">
            <v>183.14015741363485</v>
          </cell>
          <cell r="AA76">
            <v>183.14015741363485</v>
          </cell>
          <cell r="AB76">
            <v>183.14015741363485</v>
          </cell>
          <cell r="AC76">
            <v>183.14015741363485</v>
          </cell>
          <cell r="AD76">
            <v>183.14015741363485</v>
          </cell>
          <cell r="AE76">
            <v>183.14015741363485</v>
          </cell>
          <cell r="AF76">
            <v>183.14015741363485</v>
          </cell>
          <cell r="AG76">
            <v>183.14015741363485</v>
          </cell>
          <cell r="AH76">
            <v>183.14015741363485</v>
          </cell>
          <cell r="AI76">
            <v>183.14015741363485</v>
          </cell>
          <cell r="AJ76">
            <v>183.14015741363485</v>
          </cell>
          <cell r="AK76">
            <v>183.14015741363485</v>
          </cell>
        </row>
        <row r="77">
          <cell r="S77">
            <v>54.392626751849548</v>
          </cell>
          <cell r="T77">
            <v>81.588940127774322</v>
          </cell>
          <cell r="U77">
            <v>92.467465478144234</v>
          </cell>
          <cell r="V77">
            <v>108.7852535036991</v>
          </cell>
          <cell r="W77">
            <v>135.98156687962387</v>
          </cell>
          <cell r="X77">
            <v>181.3087558394985</v>
          </cell>
          <cell r="Y77">
            <v>181.3087558394985</v>
          </cell>
          <cell r="Z77">
            <v>181.3087558394985</v>
          </cell>
          <cell r="AA77">
            <v>181.3087558394985</v>
          </cell>
          <cell r="AB77">
            <v>181.3087558394985</v>
          </cell>
          <cell r="AC77">
            <v>181.3087558394985</v>
          </cell>
          <cell r="AD77">
            <v>181.3087558394985</v>
          </cell>
          <cell r="AE77">
            <v>181.3087558394985</v>
          </cell>
          <cell r="AF77">
            <v>181.3087558394985</v>
          </cell>
          <cell r="AG77">
            <v>181.3087558394985</v>
          </cell>
          <cell r="AH77">
            <v>181.3087558394985</v>
          </cell>
          <cell r="AI77">
            <v>181.3087558394985</v>
          </cell>
          <cell r="AJ77">
            <v>181.3087558394985</v>
          </cell>
          <cell r="AK77">
            <v>181.3087558394985</v>
          </cell>
          <cell r="AL77">
            <v>3011.5384344940703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1. Basic Cell Design"/>
      <sheetName val="2. Site Specific Staffing"/>
      <sheetName val="Hinge Lid assy flow chart"/>
      <sheetName val="Equipment List (CBD format)"/>
      <sheetName val="Demand Details"/>
      <sheetName val="生產計劃表"/>
      <sheetName val="SPM Units"/>
      <sheetName val="List"/>
      <sheetName val="Molding"/>
      <sheetName val="Sheet1"/>
      <sheetName val="清單"/>
      <sheetName val="Dashbo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6">
          <cell r="W46" t="str">
            <v>Generic item</v>
          </cell>
        </row>
        <row r="47">
          <cell r="W47" t="str">
            <v>Program Specific Item - Amortised</v>
          </cell>
        </row>
        <row r="48">
          <cell r="W48" t="str">
            <v>Program Specific Item - Not Amortised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terial Summary"/>
      <sheetName val="Summary"/>
      <sheetName val="Schedule"/>
      <sheetName val="PCBA"/>
      <sheetName val="Bearing"/>
      <sheetName val="Belts"/>
      <sheetName val="Cables"/>
      <sheetName val="Castings"/>
      <sheetName val="Consumables"/>
      <sheetName val="Electrical"/>
      <sheetName val="Foam"/>
      <sheetName val="Frame"/>
      <sheetName val="Hardware"/>
      <sheetName val="Labels"/>
      <sheetName val="LCD Bloc"/>
      <sheetName val="Machining"/>
      <sheetName val="Molded Plastic"/>
      <sheetName val="Motors"/>
      <sheetName val="Optics"/>
      <sheetName val="Other Plastics"/>
      <sheetName val="Packaging"/>
      <sheetName val="PC"/>
      <sheetName val="Piping"/>
      <sheetName val="Pumps"/>
      <sheetName val="Purchased items"/>
      <sheetName val="Rework"/>
      <sheetName val="Roller"/>
      <sheetName val="Springs"/>
      <sheetName val="Others"/>
      <sheetName val="Sheetmetal"/>
      <sheetName val="Accounting Only"/>
      <sheetName val="Cpk-Cav1"/>
      <sheetName val="IS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alimero BOM"/>
      <sheetName val="top 10+"/>
      <sheetName val="Graph"/>
      <sheetName val="Cost3 sheet"/>
      <sheetName val="Initial Input"/>
      <sheetName val="Summary"/>
      <sheetName val="All"/>
      <sheetName val="Ramp"/>
      <sheetName val="Gantt"/>
      <sheetName val="追加預算2"/>
      <sheetName val="4.報表"/>
      <sheetName val="Drop List References"/>
      <sheetName val="Equipment List"/>
    </sheetNames>
    <sheetDataSet>
      <sheetData sheetId="0" refreshError="1">
        <row r="24">
          <cell r="C24">
            <v>1430718</v>
          </cell>
          <cell r="D24" t="str">
            <v>CHIPRES 0W06 47R  J          0402</v>
          </cell>
          <cell r="E24" t="str">
            <v>ROHM</v>
          </cell>
          <cell r="F24">
            <v>4</v>
          </cell>
          <cell r="G24" t="str">
            <v>JPY</v>
          </cell>
          <cell r="H24">
            <v>0.15</v>
          </cell>
          <cell r="I24">
            <v>5.2024624989161538E-3</v>
          </cell>
          <cell r="J24">
            <v>4</v>
          </cell>
          <cell r="K24" t="str">
            <v>JPY</v>
          </cell>
          <cell r="L24">
            <v>0.15</v>
          </cell>
          <cell r="M24">
            <v>5.2024624989161538E-3</v>
          </cell>
          <cell r="N24">
            <v>4</v>
          </cell>
          <cell r="O24" t="str">
            <v>JPY</v>
          </cell>
          <cell r="P24">
            <v>0.15</v>
          </cell>
          <cell r="Q24">
            <v>5.2024624989161538E-3</v>
          </cell>
          <cell r="R24">
            <v>4</v>
          </cell>
          <cell r="S24" t="str">
            <v>JPY</v>
          </cell>
          <cell r="T24">
            <v>0.15</v>
          </cell>
          <cell r="U24">
            <v>5.2024624989161538E-3</v>
          </cell>
          <cell r="V24">
            <v>4</v>
          </cell>
          <cell r="W24" t="str">
            <v>JPY</v>
          </cell>
          <cell r="X24">
            <v>0.15</v>
          </cell>
          <cell r="Y24">
            <v>5.2024624989161538E-3</v>
          </cell>
          <cell r="Z24">
            <v>4</v>
          </cell>
          <cell r="AA24" t="str">
            <v>JPY</v>
          </cell>
          <cell r="AB24">
            <v>0.15</v>
          </cell>
          <cell r="AC24">
            <v>5.2024624989161538E-3</v>
          </cell>
          <cell r="AD24">
            <v>49</v>
          </cell>
          <cell r="AE24">
            <v>28</v>
          </cell>
          <cell r="AI24" t="str">
            <v>EUR/AFR</v>
          </cell>
          <cell r="AJ24" t="str">
            <v>JPY</v>
          </cell>
          <cell r="AK24">
            <v>0.15</v>
          </cell>
        </row>
        <row r="25">
          <cell r="C25">
            <v>1430762</v>
          </cell>
          <cell r="D25" t="str">
            <v>CHIPRES 0W06 2K2  J          0402</v>
          </cell>
          <cell r="E25" t="str">
            <v>ROHM</v>
          </cell>
          <cell r="F25">
            <v>2</v>
          </cell>
          <cell r="G25" t="str">
            <v>JPY</v>
          </cell>
          <cell r="H25">
            <v>0.15</v>
          </cell>
          <cell r="I25">
            <v>2.6012312494580769E-3</v>
          </cell>
          <cell r="J25">
            <v>2</v>
          </cell>
          <cell r="K25" t="str">
            <v>JPY</v>
          </cell>
          <cell r="L25">
            <v>0.15</v>
          </cell>
          <cell r="M25">
            <v>2.6012312494580769E-3</v>
          </cell>
          <cell r="N25">
            <v>2</v>
          </cell>
          <cell r="O25" t="str">
            <v>JPY</v>
          </cell>
          <cell r="P25">
            <v>0.15</v>
          </cell>
          <cell r="Q25">
            <v>2.6012312494580769E-3</v>
          </cell>
          <cell r="R25">
            <v>2</v>
          </cell>
          <cell r="S25" t="str">
            <v>JPY</v>
          </cell>
          <cell r="T25">
            <v>0.15</v>
          </cell>
          <cell r="U25">
            <v>2.6012312494580769E-3</v>
          </cell>
          <cell r="V25">
            <v>2</v>
          </cell>
          <cell r="W25" t="str">
            <v>JPY</v>
          </cell>
          <cell r="X25">
            <v>0.15</v>
          </cell>
          <cell r="Y25">
            <v>2.6012312494580769E-3</v>
          </cell>
          <cell r="Z25">
            <v>2</v>
          </cell>
          <cell r="AA25" t="str">
            <v>JPY</v>
          </cell>
          <cell r="AB25">
            <v>0.15</v>
          </cell>
          <cell r="AC25">
            <v>2.6012312494580769E-3</v>
          </cell>
          <cell r="AD25">
            <v>49</v>
          </cell>
          <cell r="AE25">
            <v>28</v>
          </cell>
          <cell r="AI25" t="str">
            <v>EUR/AFR</v>
          </cell>
          <cell r="AJ25" t="str">
            <v>JPY</v>
          </cell>
          <cell r="AK25">
            <v>0.15</v>
          </cell>
        </row>
        <row r="26">
          <cell r="C26">
            <v>1430770</v>
          </cell>
          <cell r="D26" t="str">
            <v>CHIPRES 0W06 4K7  J          0402</v>
          </cell>
          <cell r="E26" t="str">
            <v>ROHM</v>
          </cell>
          <cell r="F26">
            <v>2</v>
          </cell>
          <cell r="G26" t="str">
            <v>JPY</v>
          </cell>
          <cell r="H26">
            <v>0.15</v>
          </cell>
          <cell r="I26">
            <v>2.6012312494580769E-3</v>
          </cell>
          <cell r="J26">
            <v>2</v>
          </cell>
          <cell r="K26" t="str">
            <v>JPY</v>
          </cell>
          <cell r="L26">
            <v>0.15</v>
          </cell>
          <cell r="M26">
            <v>2.6012312494580769E-3</v>
          </cell>
          <cell r="N26">
            <v>2</v>
          </cell>
          <cell r="O26" t="str">
            <v>JPY</v>
          </cell>
          <cell r="P26">
            <v>0.15</v>
          </cell>
          <cell r="Q26">
            <v>2.6012312494580769E-3</v>
          </cell>
          <cell r="R26">
            <v>2</v>
          </cell>
          <cell r="S26" t="str">
            <v>JPY</v>
          </cell>
          <cell r="T26">
            <v>0.15</v>
          </cell>
          <cell r="U26">
            <v>2.6012312494580769E-3</v>
          </cell>
          <cell r="V26">
            <v>2</v>
          </cell>
          <cell r="W26" t="str">
            <v>JPY</v>
          </cell>
          <cell r="X26">
            <v>0.15</v>
          </cell>
          <cell r="Y26">
            <v>2.6012312494580769E-3</v>
          </cell>
          <cell r="Z26">
            <v>2</v>
          </cell>
          <cell r="AA26" t="str">
            <v>JPY</v>
          </cell>
          <cell r="AB26">
            <v>0.15</v>
          </cell>
          <cell r="AC26">
            <v>2.6012312494580769E-3</v>
          </cell>
          <cell r="AD26">
            <v>49</v>
          </cell>
          <cell r="AE26">
            <v>28</v>
          </cell>
          <cell r="AI26" t="str">
            <v>EUR/AFR</v>
          </cell>
          <cell r="AJ26" t="str">
            <v>JPY</v>
          </cell>
          <cell r="AK26">
            <v>0.15</v>
          </cell>
        </row>
        <row r="27">
          <cell r="C27">
            <v>1430846</v>
          </cell>
          <cell r="D27" t="str">
            <v>CHIPRES 0W06 2K7 F           0402</v>
          </cell>
          <cell r="E27" t="str">
            <v>ROHM</v>
          </cell>
          <cell r="F27">
            <v>1</v>
          </cell>
          <cell r="G27" t="str">
            <v>JPY</v>
          </cell>
          <cell r="H27">
            <v>0.28499999999999998</v>
          </cell>
          <cell r="I27">
            <v>2.4711696869851728E-3</v>
          </cell>
          <cell r="J27">
            <v>1</v>
          </cell>
          <cell r="K27" t="str">
            <v>JPY</v>
          </cell>
          <cell r="L27">
            <v>0.28499999999999998</v>
          </cell>
          <cell r="M27">
            <v>2.4711696869851728E-3</v>
          </cell>
          <cell r="N27">
            <v>1</v>
          </cell>
          <cell r="O27" t="str">
            <v>JPY</v>
          </cell>
          <cell r="P27">
            <v>0.27</v>
          </cell>
          <cell r="Q27">
            <v>2.3411081245122691E-3</v>
          </cell>
          <cell r="R27">
            <v>1</v>
          </cell>
          <cell r="S27" t="str">
            <v>JPY</v>
          </cell>
          <cell r="T27">
            <v>0.27</v>
          </cell>
          <cell r="U27">
            <v>2.3411081245122691E-3</v>
          </cell>
          <cell r="V27">
            <v>1</v>
          </cell>
          <cell r="W27" t="str">
            <v>JPY</v>
          </cell>
          <cell r="X27">
            <v>0.27</v>
          </cell>
          <cell r="Y27">
            <v>2.3411081245122691E-3</v>
          </cell>
          <cell r="Z27">
            <v>1</v>
          </cell>
          <cell r="AA27" t="str">
            <v>JPY</v>
          </cell>
          <cell r="AB27">
            <v>0.27</v>
          </cell>
          <cell r="AC27">
            <v>2.3411081245122691E-3</v>
          </cell>
          <cell r="AD27">
            <v>49</v>
          </cell>
          <cell r="AE27">
            <v>28</v>
          </cell>
          <cell r="AI27" t="str">
            <v>EUR/AFR</v>
          </cell>
          <cell r="AJ27" t="str">
            <v>JPY</v>
          </cell>
          <cell r="AK27">
            <v>0.28499999999999998</v>
          </cell>
        </row>
        <row r="28">
          <cell r="C28">
            <v>1620033</v>
          </cell>
          <cell r="D28" t="str">
            <v>RES NETWORK 0W06 2X5K6 J     0404</v>
          </cell>
          <cell r="E28" t="str">
            <v>ROHM</v>
          </cell>
          <cell r="F28">
            <v>2</v>
          </cell>
          <cell r="G28" t="str">
            <v>JPY</v>
          </cell>
          <cell r="H28">
            <v>0.6</v>
          </cell>
          <cell r="I28">
            <v>1.0404924997832308E-2</v>
          </cell>
          <cell r="J28">
            <v>2</v>
          </cell>
          <cell r="K28" t="str">
            <v>JPY</v>
          </cell>
          <cell r="L28">
            <v>0.6</v>
          </cell>
          <cell r="M28">
            <v>1.0404924997832308E-2</v>
          </cell>
          <cell r="N28">
            <v>2</v>
          </cell>
          <cell r="O28" t="str">
            <v>JPY</v>
          </cell>
          <cell r="P28">
            <v>0.57999999999999996</v>
          </cell>
          <cell r="Q28">
            <v>1.005809416457123E-2</v>
          </cell>
          <cell r="R28">
            <v>2</v>
          </cell>
          <cell r="S28" t="str">
            <v>JPY</v>
          </cell>
          <cell r="T28">
            <v>0.57999999999999996</v>
          </cell>
          <cell r="U28">
            <v>1.005809416457123E-2</v>
          </cell>
          <cell r="V28">
            <v>2</v>
          </cell>
          <cell r="W28" t="str">
            <v>JPY</v>
          </cell>
          <cell r="X28">
            <v>0.57999999999999996</v>
          </cell>
          <cell r="Y28">
            <v>1.005809416457123E-2</v>
          </cell>
          <cell r="Z28">
            <v>2</v>
          </cell>
          <cell r="AA28" t="str">
            <v>JPY</v>
          </cell>
          <cell r="AB28">
            <v>0.57999999999999996</v>
          </cell>
          <cell r="AC28">
            <v>1.005809416457123E-2</v>
          </cell>
          <cell r="AD28">
            <v>49</v>
          </cell>
          <cell r="AE28">
            <v>28</v>
          </cell>
          <cell r="AI28" t="str">
            <v>EUR/AFR</v>
          </cell>
          <cell r="AJ28" t="str">
            <v>JPY</v>
          </cell>
          <cell r="AK28">
            <v>0.6</v>
          </cell>
        </row>
        <row r="29">
          <cell r="C29">
            <v>2320526</v>
          </cell>
          <cell r="D29" t="str">
            <v>CHIPCAP NP0 3P9 C 50V        0402</v>
          </cell>
          <cell r="E29" t="str">
            <v>ROHM</v>
          </cell>
          <cell r="F29">
            <v>1</v>
          </cell>
          <cell r="G29" t="str">
            <v>JPY</v>
          </cell>
          <cell r="H29">
            <v>0.27</v>
          </cell>
          <cell r="I29">
            <v>2.3411081245122691E-3</v>
          </cell>
          <cell r="J29">
            <v>1</v>
          </cell>
          <cell r="K29" t="str">
            <v>JPY</v>
          </cell>
          <cell r="L29">
            <v>0.27</v>
          </cell>
          <cell r="M29">
            <v>2.3411081245122691E-3</v>
          </cell>
          <cell r="N29">
            <v>1</v>
          </cell>
          <cell r="O29" t="str">
            <v>JPY</v>
          </cell>
          <cell r="P29">
            <v>0.26500000000000001</v>
          </cell>
          <cell r="Q29">
            <v>2.2977542703546349E-3</v>
          </cell>
          <cell r="R29">
            <v>1</v>
          </cell>
          <cell r="S29" t="str">
            <v>JPY</v>
          </cell>
          <cell r="T29">
            <v>0.26500000000000001</v>
          </cell>
          <cell r="U29">
            <v>2.2977542703546349E-3</v>
          </cell>
          <cell r="V29">
            <v>1</v>
          </cell>
          <cell r="W29" t="str">
            <v>JPY</v>
          </cell>
          <cell r="X29">
            <v>0.26500000000000001</v>
          </cell>
          <cell r="Y29">
            <v>2.2977542703546349E-3</v>
          </cell>
          <cell r="Z29">
            <v>1</v>
          </cell>
          <cell r="AA29" t="str">
            <v>JPY</v>
          </cell>
          <cell r="AB29">
            <v>0.26500000000000001</v>
          </cell>
          <cell r="AC29">
            <v>2.2977542703546349E-3</v>
          </cell>
          <cell r="AD29">
            <v>56</v>
          </cell>
          <cell r="AE29">
            <v>28</v>
          </cell>
          <cell r="AI29" t="str">
            <v>EUR/AFR</v>
          </cell>
          <cell r="AJ29" t="str">
            <v>JPY</v>
          </cell>
          <cell r="AK29">
            <v>0.27</v>
          </cell>
        </row>
        <row r="30">
          <cell r="C30">
            <v>2320540</v>
          </cell>
          <cell r="D30" t="str">
            <v>CHIPCAP NP0 15P J 50V        0402</v>
          </cell>
          <cell r="E30" t="str">
            <v>ROHM</v>
          </cell>
          <cell r="F30">
            <v>4</v>
          </cell>
          <cell r="G30" t="str">
            <v>JPY</v>
          </cell>
          <cell r="H30">
            <v>0.28100000000000003</v>
          </cell>
          <cell r="I30">
            <v>9.7459464146362629E-3</v>
          </cell>
          <cell r="J30">
            <v>4</v>
          </cell>
          <cell r="K30" t="str">
            <v>JPY</v>
          </cell>
          <cell r="L30">
            <v>0.28100000000000003</v>
          </cell>
          <cell r="M30">
            <v>9.7459464146362629E-3</v>
          </cell>
          <cell r="N30">
            <v>4</v>
          </cell>
          <cell r="O30" t="str">
            <v>JPY</v>
          </cell>
          <cell r="P30">
            <v>0.28000000000000003</v>
          </cell>
          <cell r="Q30">
            <v>9.7112633313101542E-3</v>
          </cell>
          <cell r="R30">
            <v>4</v>
          </cell>
          <cell r="S30" t="str">
            <v>JPY</v>
          </cell>
          <cell r="T30">
            <v>0.28000000000000003</v>
          </cell>
          <cell r="U30">
            <v>9.7112633313101542E-3</v>
          </cell>
          <cell r="V30">
            <v>4</v>
          </cell>
          <cell r="W30" t="str">
            <v>JPY</v>
          </cell>
          <cell r="X30">
            <v>0.28000000000000003</v>
          </cell>
          <cell r="Y30">
            <v>9.7112633313101542E-3</v>
          </cell>
          <cell r="Z30">
            <v>4</v>
          </cell>
          <cell r="AA30" t="str">
            <v>JPY</v>
          </cell>
          <cell r="AB30">
            <v>0.28000000000000003</v>
          </cell>
          <cell r="AC30">
            <v>9.7112633313101542E-3</v>
          </cell>
          <cell r="AD30">
            <v>56</v>
          </cell>
          <cell r="AE30">
            <v>28</v>
          </cell>
          <cell r="AI30" t="str">
            <v>EUR/AFR</v>
          </cell>
          <cell r="AJ30" t="str">
            <v>JPY</v>
          </cell>
          <cell r="AK30">
            <v>0.28100000000000003</v>
          </cell>
        </row>
        <row r="31">
          <cell r="C31">
            <v>2320546</v>
          </cell>
          <cell r="D31" t="str">
            <v>CHIPCAP NP0 27P J 50V        0402</v>
          </cell>
          <cell r="E31" t="str">
            <v>ROHM</v>
          </cell>
          <cell r="F31">
            <v>15</v>
          </cell>
          <cell r="G31" t="str">
            <v>JPY</v>
          </cell>
          <cell r="H31">
            <v>0.28100000000000003</v>
          </cell>
          <cell r="I31">
            <v>3.6547299054885983E-2</v>
          </cell>
          <cell r="J31">
            <v>15</v>
          </cell>
          <cell r="K31" t="str">
            <v>JPY</v>
          </cell>
          <cell r="L31">
            <v>0.28100000000000003</v>
          </cell>
          <cell r="M31">
            <v>3.6547299054885983E-2</v>
          </cell>
          <cell r="N31">
            <v>15</v>
          </cell>
          <cell r="O31" t="str">
            <v>JPY</v>
          </cell>
          <cell r="P31">
            <v>0.28000000000000003</v>
          </cell>
          <cell r="Q31">
            <v>3.6417237492413081E-2</v>
          </cell>
          <cell r="R31">
            <v>15</v>
          </cell>
          <cell r="S31" t="str">
            <v>JPY</v>
          </cell>
          <cell r="T31">
            <v>0.28000000000000003</v>
          </cell>
          <cell r="U31">
            <v>3.6417237492413081E-2</v>
          </cell>
          <cell r="V31">
            <v>15</v>
          </cell>
          <cell r="W31" t="str">
            <v>JPY</v>
          </cell>
          <cell r="X31">
            <v>0.28000000000000003</v>
          </cell>
          <cell r="Y31">
            <v>3.6417237492413081E-2</v>
          </cell>
          <cell r="Z31">
            <v>15</v>
          </cell>
          <cell r="AA31" t="str">
            <v>JPY</v>
          </cell>
          <cell r="AB31">
            <v>0.28000000000000003</v>
          </cell>
          <cell r="AC31">
            <v>3.6417237492413081E-2</v>
          </cell>
          <cell r="AD31">
            <v>56</v>
          </cell>
          <cell r="AE31">
            <v>28</v>
          </cell>
          <cell r="AI31" t="str">
            <v>EUR/AFR</v>
          </cell>
          <cell r="AJ31" t="str">
            <v>JPY</v>
          </cell>
          <cell r="AK31">
            <v>0.28100000000000003</v>
          </cell>
        </row>
        <row r="32">
          <cell r="C32">
            <v>2320548</v>
          </cell>
          <cell r="D32" t="str">
            <v>CHIPCAP NP0 33P J 50V        0402</v>
          </cell>
          <cell r="E32" t="str">
            <v>ROHM</v>
          </cell>
          <cell r="F32">
            <v>2</v>
          </cell>
          <cell r="G32" t="str">
            <v>JPY</v>
          </cell>
          <cell r="H32">
            <v>0.29699999999999999</v>
          </cell>
          <cell r="I32">
            <v>5.1504378739269923E-3</v>
          </cell>
          <cell r="J32">
            <v>2</v>
          </cell>
          <cell r="K32" t="str">
            <v>JPY</v>
          </cell>
          <cell r="L32">
            <v>0.29699999999999999</v>
          </cell>
          <cell r="M32">
            <v>5.1504378739269923E-3</v>
          </cell>
          <cell r="N32">
            <v>2</v>
          </cell>
          <cell r="O32" t="str">
            <v>JPY</v>
          </cell>
          <cell r="P32">
            <v>0.28999999999999998</v>
          </cell>
          <cell r="Q32">
            <v>5.029047082285615E-3</v>
          </cell>
          <cell r="R32">
            <v>2</v>
          </cell>
          <cell r="S32" t="str">
            <v>JPY</v>
          </cell>
          <cell r="T32">
            <v>0.28999999999999998</v>
          </cell>
          <cell r="U32">
            <v>5.029047082285615E-3</v>
          </cell>
          <cell r="V32">
            <v>2</v>
          </cell>
          <cell r="W32" t="str">
            <v>JPY</v>
          </cell>
          <cell r="X32">
            <v>0.28999999999999998</v>
          </cell>
          <cell r="Y32">
            <v>5.029047082285615E-3</v>
          </cell>
          <cell r="Z32">
            <v>2</v>
          </cell>
          <cell r="AA32" t="str">
            <v>JPY</v>
          </cell>
          <cell r="AB32">
            <v>0.28999999999999998</v>
          </cell>
          <cell r="AC32">
            <v>5.029047082285615E-3</v>
          </cell>
          <cell r="AD32">
            <v>56</v>
          </cell>
          <cell r="AE32">
            <v>28</v>
          </cell>
          <cell r="AI32" t="str">
            <v>EUR/AFR</v>
          </cell>
          <cell r="AJ32" t="str">
            <v>JPY</v>
          </cell>
          <cell r="AK32">
            <v>0.29699999999999999</v>
          </cell>
        </row>
        <row r="33">
          <cell r="C33">
            <v>2320552</v>
          </cell>
          <cell r="D33" t="str">
            <v>CHIPCAP NP0 47P J 50V        0402</v>
          </cell>
          <cell r="E33" t="str">
            <v>ROHM</v>
          </cell>
          <cell r="F33">
            <v>4</v>
          </cell>
          <cell r="G33" t="str">
            <v>JPY</v>
          </cell>
          <cell r="H33">
            <v>0.28000000000000003</v>
          </cell>
          <cell r="I33">
            <v>9.7112633313101542E-3</v>
          </cell>
          <cell r="J33">
            <v>4</v>
          </cell>
          <cell r="K33" t="str">
            <v>JPY</v>
          </cell>
          <cell r="L33">
            <v>0.28000000000000003</v>
          </cell>
          <cell r="M33">
            <v>9.7112633313101542E-3</v>
          </cell>
          <cell r="N33">
            <v>4</v>
          </cell>
          <cell r="O33" t="str">
            <v>JPY</v>
          </cell>
          <cell r="P33">
            <v>0.27500000000000002</v>
          </cell>
          <cell r="Q33">
            <v>9.5378479146796154E-3</v>
          </cell>
          <cell r="R33">
            <v>4</v>
          </cell>
          <cell r="S33" t="str">
            <v>JPY</v>
          </cell>
          <cell r="T33">
            <v>0.27500000000000002</v>
          </cell>
          <cell r="U33">
            <v>9.5378479146796154E-3</v>
          </cell>
          <cell r="V33">
            <v>4</v>
          </cell>
          <cell r="W33" t="str">
            <v>JPY</v>
          </cell>
          <cell r="X33">
            <v>0.27500000000000002</v>
          </cell>
          <cell r="Y33">
            <v>9.5378479146796154E-3</v>
          </cell>
          <cell r="Z33">
            <v>4</v>
          </cell>
          <cell r="AA33" t="str">
            <v>JPY</v>
          </cell>
          <cell r="AB33">
            <v>0.27500000000000002</v>
          </cell>
          <cell r="AC33">
            <v>9.5378479146796154E-3</v>
          </cell>
          <cell r="AD33">
            <v>56</v>
          </cell>
          <cell r="AE33">
            <v>28</v>
          </cell>
          <cell r="AI33" t="str">
            <v>EUR/AFR</v>
          </cell>
          <cell r="AJ33" t="str">
            <v>JPY</v>
          </cell>
          <cell r="AK33">
            <v>0.28000000000000003</v>
          </cell>
        </row>
        <row r="34">
          <cell r="C34">
            <v>2320560</v>
          </cell>
          <cell r="D34" t="str">
            <v>CHIPCAP NP0 100P J 50V       0402</v>
          </cell>
          <cell r="E34" t="str">
            <v>ROHM</v>
          </cell>
          <cell r="F34">
            <v>1</v>
          </cell>
          <cell r="G34" t="str">
            <v>JPY</v>
          </cell>
          <cell r="H34">
            <v>0.30199999999999999</v>
          </cell>
          <cell r="I34">
            <v>2.6185727911211304E-3</v>
          </cell>
          <cell r="J34">
            <v>1</v>
          </cell>
          <cell r="K34" t="str">
            <v>JPY</v>
          </cell>
          <cell r="L34">
            <v>0.30199999999999999</v>
          </cell>
          <cell r="M34">
            <v>2.6185727911211304E-3</v>
          </cell>
          <cell r="N34">
            <v>1</v>
          </cell>
          <cell r="O34" t="str">
            <v>JPY</v>
          </cell>
          <cell r="P34">
            <v>0.3</v>
          </cell>
          <cell r="Q34">
            <v>2.6012312494580769E-3</v>
          </cell>
          <cell r="R34">
            <v>1</v>
          </cell>
          <cell r="S34" t="str">
            <v>JPY</v>
          </cell>
          <cell r="T34">
            <v>0.3</v>
          </cell>
          <cell r="U34">
            <v>2.6012312494580769E-3</v>
          </cell>
          <cell r="V34">
            <v>1</v>
          </cell>
          <cell r="W34" t="str">
            <v>JPY</v>
          </cell>
          <cell r="X34">
            <v>0.3</v>
          </cell>
          <cell r="Y34">
            <v>2.6012312494580769E-3</v>
          </cell>
          <cell r="Z34">
            <v>1</v>
          </cell>
          <cell r="AA34" t="str">
            <v>JPY</v>
          </cell>
          <cell r="AB34">
            <v>0.3</v>
          </cell>
          <cell r="AC34">
            <v>2.6012312494580769E-3</v>
          </cell>
          <cell r="AD34">
            <v>56</v>
          </cell>
          <cell r="AE34">
            <v>28</v>
          </cell>
          <cell r="AI34" t="str">
            <v>EUR/AFR</v>
          </cell>
          <cell r="AJ34" t="str">
            <v>JPY</v>
          </cell>
          <cell r="AK34">
            <v>0.30199999999999999</v>
          </cell>
        </row>
        <row r="35">
          <cell r="C35">
            <v>2320584</v>
          </cell>
          <cell r="D35" t="str">
            <v>CHIPCAP X7R 1N0 J 50V        0402</v>
          </cell>
          <cell r="E35" t="str">
            <v>ROHM</v>
          </cell>
          <cell r="F35">
            <v>1</v>
          </cell>
          <cell r="G35" t="str">
            <v>JPY</v>
          </cell>
          <cell r="H35">
            <v>0.32400000000000001</v>
          </cell>
          <cell r="I35">
            <v>2.8093297494147232E-3</v>
          </cell>
          <cell r="J35">
            <v>1</v>
          </cell>
          <cell r="K35" t="str">
            <v>JPY</v>
          </cell>
          <cell r="L35">
            <v>0.32400000000000001</v>
          </cell>
          <cell r="M35">
            <v>2.8093297494147232E-3</v>
          </cell>
          <cell r="N35">
            <v>1</v>
          </cell>
          <cell r="O35" t="str">
            <v>JPY</v>
          </cell>
          <cell r="P35">
            <v>0.32</v>
          </cell>
          <cell r="Q35">
            <v>2.7746466660886152E-3</v>
          </cell>
          <cell r="R35">
            <v>1</v>
          </cell>
          <cell r="S35" t="str">
            <v>JPY</v>
          </cell>
          <cell r="T35">
            <v>0.32</v>
          </cell>
          <cell r="U35">
            <v>2.7746466660886152E-3</v>
          </cell>
          <cell r="V35">
            <v>1</v>
          </cell>
          <cell r="W35" t="str">
            <v>JPY</v>
          </cell>
          <cell r="X35">
            <v>0.32</v>
          </cell>
          <cell r="Y35">
            <v>2.7746466660886152E-3</v>
          </cell>
          <cell r="Z35">
            <v>1</v>
          </cell>
          <cell r="AA35" t="str">
            <v>JPY</v>
          </cell>
          <cell r="AB35">
            <v>0.32</v>
          </cell>
          <cell r="AC35">
            <v>2.7746466660886152E-3</v>
          </cell>
          <cell r="AD35">
            <v>56</v>
          </cell>
          <cell r="AE35">
            <v>28</v>
          </cell>
          <cell r="AI35" t="str">
            <v>EUR/AFR</v>
          </cell>
          <cell r="AJ35" t="str">
            <v>JPY</v>
          </cell>
          <cell r="AK35">
            <v>0.32400000000000001</v>
          </cell>
        </row>
        <row r="36">
          <cell r="C36">
            <v>2320805</v>
          </cell>
          <cell r="D36" t="str">
            <v>CHIPCAP X5R 100N K 10V       0402</v>
          </cell>
          <cell r="E36" t="str">
            <v>MURATA</v>
          </cell>
          <cell r="F36">
            <v>6</v>
          </cell>
          <cell r="G36" t="str">
            <v>JPY</v>
          </cell>
          <cell r="H36">
            <v>0.55000000000000004</v>
          </cell>
          <cell r="I36">
            <v>2.8613543744038846E-2</v>
          </cell>
          <cell r="J36">
            <v>6</v>
          </cell>
          <cell r="K36" t="str">
            <v>JPY</v>
          </cell>
          <cell r="L36">
            <v>0.55000000000000004</v>
          </cell>
          <cell r="M36">
            <v>2.8613543744038846E-2</v>
          </cell>
          <cell r="N36">
            <v>6</v>
          </cell>
          <cell r="O36" t="str">
            <v>JPY</v>
          </cell>
          <cell r="P36">
            <v>0.54</v>
          </cell>
          <cell r="Q36">
            <v>2.8093297494147233E-2</v>
          </cell>
          <cell r="R36">
            <v>6</v>
          </cell>
          <cell r="S36" t="str">
            <v>JPY</v>
          </cell>
          <cell r="T36">
            <v>0.54</v>
          </cell>
          <cell r="U36">
            <v>2.8093297494147233E-2</v>
          </cell>
          <cell r="V36">
            <v>6</v>
          </cell>
          <cell r="W36" t="str">
            <v>JPY</v>
          </cell>
          <cell r="X36">
            <v>0.54</v>
          </cell>
          <cell r="Y36">
            <v>2.8093297494147233E-2</v>
          </cell>
          <cell r="Z36">
            <v>6</v>
          </cell>
          <cell r="AA36" t="str">
            <v>JPY</v>
          </cell>
          <cell r="AB36">
            <v>0.54</v>
          </cell>
          <cell r="AC36">
            <v>2.8093297494147233E-2</v>
          </cell>
          <cell r="AD36">
            <v>35</v>
          </cell>
          <cell r="AE36">
            <v>35</v>
          </cell>
          <cell r="AI36" t="str">
            <v>EUR/AFR</v>
          </cell>
          <cell r="AJ36" t="str">
            <v>JPY</v>
          </cell>
          <cell r="AK36">
            <v>0.55000000000000004</v>
          </cell>
        </row>
        <row r="37">
          <cell r="C37">
            <v>3203705</v>
          </cell>
          <cell r="D37" t="str">
            <v>FERRITE BEAD 0.015R 42R/100M 0805</v>
          </cell>
          <cell r="E37" t="str">
            <v>TAIYO YUDEN</v>
          </cell>
          <cell r="F37">
            <v>2</v>
          </cell>
          <cell r="G37" t="str">
            <v>JPY</v>
          </cell>
          <cell r="H37">
            <v>1.4</v>
          </cell>
          <cell r="I37">
            <v>2.4278158328275384E-2</v>
          </cell>
          <cell r="J37">
            <v>2</v>
          </cell>
          <cell r="K37" t="str">
            <v>JPY</v>
          </cell>
          <cell r="L37">
            <v>1.4</v>
          </cell>
          <cell r="M37">
            <v>2.4278158328275384E-2</v>
          </cell>
          <cell r="N37">
            <v>2</v>
          </cell>
          <cell r="O37" t="str">
            <v>JPY</v>
          </cell>
          <cell r="P37">
            <v>1.3</v>
          </cell>
          <cell r="Q37">
            <v>2.2544004161969999E-2</v>
          </cell>
          <cell r="R37">
            <v>2</v>
          </cell>
          <cell r="S37" t="str">
            <v>JPY</v>
          </cell>
          <cell r="T37">
            <v>1.3</v>
          </cell>
          <cell r="U37">
            <v>2.2544004161969999E-2</v>
          </cell>
          <cell r="V37">
            <v>2</v>
          </cell>
          <cell r="W37" t="str">
            <v>JPY</v>
          </cell>
          <cell r="X37">
            <v>1.3</v>
          </cell>
          <cell r="Y37">
            <v>2.2544004161969999E-2</v>
          </cell>
          <cell r="Z37">
            <v>2</v>
          </cell>
          <cell r="AA37" t="str">
            <v>JPY</v>
          </cell>
          <cell r="AB37">
            <v>1.3</v>
          </cell>
          <cell r="AC37">
            <v>2.2544004161969999E-2</v>
          </cell>
          <cell r="AD37">
            <v>42</v>
          </cell>
          <cell r="AE37">
            <v>42</v>
          </cell>
          <cell r="AI37" t="str">
            <v>EUR/AFR</v>
          </cell>
          <cell r="AJ37" t="str">
            <v>JPY</v>
          </cell>
          <cell r="AK37">
            <v>1.4</v>
          </cell>
        </row>
        <row r="38">
          <cell r="C38">
            <v>3640423</v>
          </cell>
          <cell r="D38" t="str">
            <v>TRANSF BALUN 3.7GHZ+/-300MHZ 0805</v>
          </cell>
          <cell r="E38" t="str">
            <v>MURATA</v>
          </cell>
          <cell r="F38">
            <v>1</v>
          </cell>
          <cell r="G38" t="str">
            <v>JPY</v>
          </cell>
          <cell r="H38">
            <v>9</v>
          </cell>
          <cell r="I38">
            <v>7.8036937483742311E-2</v>
          </cell>
          <cell r="J38">
            <v>1</v>
          </cell>
          <cell r="K38" t="str">
            <v>JPY</v>
          </cell>
          <cell r="L38">
            <v>9</v>
          </cell>
          <cell r="M38">
            <v>7.8036937483742311E-2</v>
          </cell>
          <cell r="N38">
            <v>1</v>
          </cell>
          <cell r="O38" t="str">
            <v>JPY</v>
          </cell>
          <cell r="P38">
            <v>8.5</v>
          </cell>
          <cell r="Q38">
            <v>7.3701552067978848E-2</v>
          </cell>
          <cell r="R38">
            <v>1</v>
          </cell>
          <cell r="S38" t="str">
            <v>JPY</v>
          </cell>
          <cell r="T38">
            <v>8.5</v>
          </cell>
          <cell r="U38">
            <v>7.3701552067978848E-2</v>
          </cell>
          <cell r="V38">
            <v>1</v>
          </cell>
          <cell r="W38" t="str">
            <v>JPY</v>
          </cell>
          <cell r="X38">
            <v>8.5</v>
          </cell>
          <cell r="Y38">
            <v>7.3701552067978848E-2</v>
          </cell>
          <cell r="Z38">
            <v>1</v>
          </cell>
          <cell r="AA38" t="str">
            <v>JPY</v>
          </cell>
          <cell r="AB38">
            <v>8.5</v>
          </cell>
          <cell r="AC38">
            <v>7.3701552067978848E-2</v>
          </cell>
          <cell r="AD38">
            <v>42</v>
          </cell>
          <cell r="AE38">
            <v>42</v>
          </cell>
          <cell r="AI38" t="str">
            <v>EUR/AFR</v>
          </cell>
          <cell r="AJ38" t="str">
            <v>JPY</v>
          </cell>
          <cell r="AK38">
            <v>9</v>
          </cell>
        </row>
        <row r="39">
          <cell r="C39">
            <v>3646051</v>
          </cell>
          <cell r="D39" t="str">
            <v>CHIP COIL 3N9 +-0N3 Q28/800M 0402</v>
          </cell>
          <cell r="E39" t="str">
            <v>TAIYO YUDEN</v>
          </cell>
          <cell r="F39">
            <v>1</v>
          </cell>
          <cell r="G39" t="str">
            <v>JPY</v>
          </cell>
          <cell r="H39">
            <v>1.4</v>
          </cell>
          <cell r="I39">
            <v>1.2139079164137692E-2</v>
          </cell>
          <cell r="J39">
            <v>1</v>
          </cell>
          <cell r="K39" t="str">
            <v>JPY</v>
          </cell>
          <cell r="L39">
            <v>1.4</v>
          </cell>
          <cell r="M39">
            <v>1.2139079164137692E-2</v>
          </cell>
          <cell r="N39">
            <v>1</v>
          </cell>
          <cell r="O39" t="str">
            <v>JPY</v>
          </cell>
          <cell r="P39">
            <v>1.35</v>
          </cell>
          <cell r="Q39">
            <v>1.1705540622561347E-2</v>
          </cell>
          <cell r="R39">
            <v>1</v>
          </cell>
          <cell r="S39" t="str">
            <v>JPY</v>
          </cell>
          <cell r="T39">
            <v>1.35</v>
          </cell>
          <cell r="U39">
            <v>1.1705540622561347E-2</v>
          </cell>
          <cell r="V39">
            <v>1</v>
          </cell>
          <cell r="W39" t="str">
            <v>JPY</v>
          </cell>
          <cell r="X39">
            <v>1.35</v>
          </cell>
          <cell r="Y39">
            <v>1.1705540622561347E-2</v>
          </cell>
          <cell r="Z39">
            <v>1</v>
          </cell>
          <cell r="AA39" t="str">
            <v>JPY</v>
          </cell>
          <cell r="AB39">
            <v>1.35</v>
          </cell>
          <cell r="AC39">
            <v>1.1705540622561347E-2</v>
          </cell>
          <cell r="AD39">
            <v>42</v>
          </cell>
          <cell r="AE39">
            <v>42</v>
          </cell>
          <cell r="AI39" t="str">
            <v>EUR/AFR</v>
          </cell>
          <cell r="AJ39" t="str">
            <v>JPY</v>
          </cell>
          <cell r="AK39">
            <v>1.4</v>
          </cell>
        </row>
        <row r="40">
          <cell r="C40">
            <v>3646065</v>
          </cell>
          <cell r="D40" t="str">
            <v>CHIP COIL 12N J Q31/800MHZ   0402</v>
          </cell>
          <cell r="E40" t="str">
            <v>TAIYO YUDEN</v>
          </cell>
          <cell r="F40">
            <v>1</v>
          </cell>
          <cell r="G40" t="str">
            <v>JPY</v>
          </cell>
          <cell r="H40">
            <v>1.4</v>
          </cell>
          <cell r="I40">
            <v>1.2139079164137692E-2</v>
          </cell>
          <cell r="J40">
            <v>1</v>
          </cell>
          <cell r="K40" t="str">
            <v>JPY</v>
          </cell>
          <cell r="L40">
            <v>1.4</v>
          </cell>
          <cell r="M40">
            <v>1.2139079164137692E-2</v>
          </cell>
          <cell r="N40">
            <v>1</v>
          </cell>
          <cell r="O40" t="str">
            <v>JPY</v>
          </cell>
          <cell r="P40">
            <v>1.35</v>
          </cell>
          <cell r="Q40">
            <v>1.1705540622561347E-2</v>
          </cell>
          <cell r="R40">
            <v>1</v>
          </cell>
          <cell r="S40" t="str">
            <v>JPY</v>
          </cell>
          <cell r="T40">
            <v>1.35</v>
          </cell>
          <cell r="U40">
            <v>1.1705540622561347E-2</v>
          </cell>
          <cell r="V40">
            <v>1</v>
          </cell>
          <cell r="W40" t="str">
            <v>JPY</v>
          </cell>
          <cell r="X40">
            <v>1.35</v>
          </cell>
          <cell r="Y40">
            <v>1.1705540622561347E-2</v>
          </cell>
          <cell r="Z40">
            <v>1</v>
          </cell>
          <cell r="AA40" t="str">
            <v>JPY</v>
          </cell>
          <cell r="AB40">
            <v>1.35</v>
          </cell>
          <cell r="AC40">
            <v>1.1705540622561347E-2</v>
          </cell>
          <cell r="AD40">
            <v>42</v>
          </cell>
          <cell r="AE40">
            <v>42</v>
          </cell>
          <cell r="AI40" t="str">
            <v>EUR/AFR</v>
          </cell>
          <cell r="AJ40" t="str">
            <v>JPY</v>
          </cell>
          <cell r="AK40">
            <v>1.4</v>
          </cell>
        </row>
        <row r="41">
          <cell r="C41">
            <v>3646067</v>
          </cell>
          <cell r="D41" t="str">
            <v>CHIP COIL 18N J Q29/800MHZ   0402</v>
          </cell>
          <cell r="E41" t="str">
            <v>TAIYO YUDEN</v>
          </cell>
          <cell r="F41">
            <v>2</v>
          </cell>
          <cell r="G41" t="str">
            <v>JPY</v>
          </cell>
          <cell r="H41">
            <v>1.4</v>
          </cell>
          <cell r="I41">
            <v>2.4278158328275384E-2</v>
          </cell>
          <cell r="J41">
            <v>2</v>
          </cell>
          <cell r="K41" t="str">
            <v>JPY</v>
          </cell>
          <cell r="L41">
            <v>1.4</v>
          </cell>
          <cell r="M41">
            <v>2.4278158328275384E-2</v>
          </cell>
          <cell r="N41">
            <v>2</v>
          </cell>
          <cell r="O41" t="str">
            <v>JPY</v>
          </cell>
          <cell r="P41">
            <v>1.35</v>
          </cell>
          <cell r="Q41">
            <v>2.3411081245122693E-2</v>
          </cell>
          <cell r="R41">
            <v>2</v>
          </cell>
          <cell r="S41" t="str">
            <v>JPY</v>
          </cell>
          <cell r="T41">
            <v>1.35</v>
          </cell>
          <cell r="U41">
            <v>2.3411081245122693E-2</v>
          </cell>
          <cell r="V41">
            <v>2</v>
          </cell>
          <cell r="W41" t="str">
            <v>JPY</v>
          </cell>
          <cell r="X41">
            <v>1.35</v>
          </cell>
          <cell r="Y41">
            <v>2.3411081245122693E-2</v>
          </cell>
          <cell r="Z41">
            <v>2</v>
          </cell>
          <cell r="AA41" t="str">
            <v>JPY</v>
          </cell>
          <cell r="AB41">
            <v>1.35</v>
          </cell>
          <cell r="AC41">
            <v>2.3411081245122693E-2</v>
          </cell>
          <cell r="AD41">
            <v>42</v>
          </cell>
          <cell r="AE41">
            <v>42</v>
          </cell>
          <cell r="AI41" t="str">
            <v>EUR/AFR</v>
          </cell>
          <cell r="AJ41" t="str">
            <v>JPY</v>
          </cell>
          <cell r="AK41">
            <v>1.4</v>
          </cell>
        </row>
        <row r="42">
          <cell r="C42">
            <v>4551015</v>
          </cell>
          <cell r="D42" t="str">
            <v xml:space="preserve">DIR.COUPLER 897.5/1747.5/1880MHZ </v>
          </cell>
          <cell r="E42" t="str">
            <v>MURATA</v>
          </cell>
          <cell r="F42">
            <v>1</v>
          </cell>
          <cell r="G42" t="str">
            <v>JPY</v>
          </cell>
          <cell r="H42">
            <v>9.1999999999999993</v>
          </cell>
          <cell r="I42">
            <v>7.9771091650047685E-2</v>
          </cell>
          <cell r="J42">
            <v>1</v>
          </cell>
          <cell r="K42" t="str">
            <v>JPY</v>
          </cell>
          <cell r="L42">
            <v>9.1999999999999993</v>
          </cell>
          <cell r="M42">
            <v>7.9771091650047685E-2</v>
          </cell>
          <cell r="N42">
            <v>1</v>
          </cell>
          <cell r="O42" t="str">
            <v>JPY</v>
          </cell>
          <cell r="P42">
            <v>9</v>
          </cell>
          <cell r="Q42">
            <v>7.8036937483742311E-2</v>
          </cell>
          <cell r="R42">
            <v>1</v>
          </cell>
          <cell r="S42" t="str">
            <v>JPY</v>
          </cell>
          <cell r="T42">
            <v>9</v>
          </cell>
          <cell r="U42">
            <v>7.8036937483742311E-2</v>
          </cell>
          <cell r="V42">
            <v>1</v>
          </cell>
          <cell r="W42" t="str">
            <v>JPY</v>
          </cell>
          <cell r="X42">
            <v>9</v>
          </cell>
          <cell r="Y42">
            <v>7.8036937483742311E-2</v>
          </cell>
          <cell r="Z42">
            <v>1</v>
          </cell>
          <cell r="AA42" t="str">
            <v>JPY</v>
          </cell>
          <cell r="AB42">
            <v>9</v>
          </cell>
          <cell r="AC42">
            <v>7.8036937483742311E-2</v>
          </cell>
          <cell r="AD42">
            <v>42</v>
          </cell>
          <cell r="AE42">
            <v>42</v>
          </cell>
          <cell r="AI42" t="str">
            <v>EUR/AFR</v>
          </cell>
          <cell r="AJ42" t="str">
            <v>JPY</v>
          </cell>
          <cell r="AK42">
            <v>9.1999999999999993</v>
          </cell>
        </row>
        <row r="43">
          <cell r="C43" t="str">
            <v>1412279</v>
          </cell>
          <cell r="D43" t="str">
            <v>CHIPRES 0W1 2R2 J 0805</v>
          </cell>
          <cell r="E43" t="str">
            <v>ROHM</v>
          </cell>
          <cell r="F43">
            <v>2</v>
          </cell>
          <cell r="G43" t="str">
            <v>JPY</v>
          </cell>
          <cell r="H43">
            <v>0.12</v>
          </cell>
          <cell r="I43">
            <v>2.0809849995664614E-3</v>
          </cell>
          <cell r="J43">
            <v>2</v>
          </cell>
          <cell r="K43" t="str">
            <v>JPY</v>
          </cell>
          <cell r="L43">
            <v>0.12</v>
          </cell>
          <cell r="M43">
            <v>2.0809849995664614E-3</v>
          </cell>
          <cell r="N43">
            <v>2</v>
          </cell>
          <cell r="O43" t="str">
            <v>JPY</v>
          </cell>
          <cell r="P43">
            <v>0.11</v>
          </cell>
          <cell r="Q43">
            <v>1.9075695829359231E-3</v>
          </cell>
          <cell r="R43">
            <v>2</v>
          </cell>
          <cell r="S43" t="str">
            <v>JPY</v>
          </cell>
          <cell r="T43">
            <v>0.11</v>
          </cell>
          <cell r="U43">
            <v>1.9075695829359231E-3</v>
          </cell>
          <cell r="V43">
            <v>2</v>
          </cell>
          <cell r="W43" t="str">
            <v>JPY</v>
          </cell>
          <cell r="X43">
            <v>0.11</v>
          </cell>
          <cell r="Y43">
            <v>1.9075695829359231E-3</v>
          </cell>
          <cell r="Z43">
            <v>2</v>
          </cell>
          <cell r="AA43" t="str">
            <v>JPY</v>
          </cell>
          <cell r="AB43">
            <v>0.11</v>
          </cell>
          <cell r="AC43">
            <v>1.9075695829359231E-3</v>
          </cell>
          <cell r="AD43">
            <v>49</v>
          </cell>
          <cell r="AE43">
            <v>28</v>
          </cell>
          <cell r="AI43" t="str">
            <v>EUR/AFR</v>
          </cell>
          <cell r="AJ43" t="str">
            <v>JPY</v>
          </cell>
          <cell r="AK43">
            <v>0.12</v>
          </cell>
        </row>
        <row r="44">
          <cell r="C44" t="str">
            <v>1430151</v>
          </cell>
          <cell r="D44" t="str">
            <v>CHIPRES 0W1 10R J</v>
          </cell>
          <cell r="E44" t="str">
            <v>ROHM</v>
          </cell>
          <cell r="F44">
            <v>1</v>
          </cell>
          <cell r="G44" t="str">
            <v>JPY</v>
          </cell>
          <cell r="H44">
            <v>0.11600000000000001</v>
          </cell>
          <cell r="I44">
            <v>1.005809416457123E-3</v>
          </cell>
          <cell r="J44">
            <v>1</v>
          </cell>
          <cell r="K44" t="str">
            <v>JPY</v>
          </cell>
          <cell r="L44">
            <v>0.11600000000000001</v>
          </cell>
          <cell r="M44">
            <v>1.005809416457123E-3</v>
          </cell>
          <cell r="N44">
            <v>1</v>
          </cell>
          <cell r="O44" t="str">
            <v>JPY</v>
          </cell>
          <cell r="P44">
            <v>0.114</v>
          </cell>
          <cell r="Q44">
            <v>9.8846787479406925E-4</v>
          </cell>
          <cell r="R44">
            <v>1</v>
          </cell>
          <cell r="S44" t="str">
            <v>JPY</v>
          </cell>
          <cell r="T44">
            <v>0.114</v>
          </cell>
          <cell r="U44">
            <v>9.8846787479406925E-4</v>
          </cell>
          <cell r="V44">
            <v>1</v>
          </cell>
          <cell r="W44" t="str">
            <v>JPY</v>
          </cell>
          <cell r="X44">
            <v>0.114</v>
          </cell>
          <cell r="Y44">
            <v>9.8846787479406925E-4</v>
          </cell>
          <cell r="Z44">
            <v>1</v>
          </cell>
          <cell r="AA44" t="str">
            <v>JPY</v>
          </cell>
          <cell r="AB44">
            <v>0.114</v>
          </cell>
          <cell r="AC44">
            <v>9.8846787479406925E-4</v>
          </cell>
          <cell r="AD44">
            <v>49</v>
          </cell>
          <cell r="AE44">
            <v>28</v>
          </cell>
          <cell r="AI44" t="str">
            <v>EUR/AFR</v>
          </cell>
        </row>
        <row r="45">
          <cell r="C45" t="str">
            <v>1430690</v>
          </cell>
          <cell r="D45" t="str">
            <v>CHIPRES JUMPER 0R0</v>
          </cell>
          <cell r="E45" t="str">
            <v>ROHM</v>
          </cell>
          <cell r="F45">
            <v>35</v>
          </cell>
          <cell r="G45" t="str">
            <v>JPY</v>
          </cell>
          <cell r="H45">
            <v>0.15</v>
          </cell>
          <cell r="I45">
            <v>4.5521546865516342E-2</v>
          </cell>
          <cell r="J45">
            <v>35</v>
          </cell>
          <cell r="K45" t="str">
            <v>JPY</v>
          </cell>
          <cell r="L45">
            <v>0.15</v>
          </cell>
          <cell r="M45">
            <v>4.5521546865516342E-2</v>
          </cell>
          <cell r="N45">
            <v>35</v>
          </cell>
          <cell r="O45" t="str">
            <v>JPY</v>
          </cell>
          <cell r="P45">
            <v>0.14249999999999999</v>
          </cell>
          <cell r="Q45">
            <v>4.3245469522240523E-2</v>
          </cell>
          <cell r="R45">
            <v>35</v>
          </cell>
          <cell r="S45" t="str">
            <v>JPY</v>
          </cell>
          <cell r="T45">
            <v>0.14249999999999999</v>
          </cell>
          <cell r="U45">
            <v>4.3245469522240523E-2</v>
          </cell>
          <cell r="V45">
            <v>35</v>
          </cell>
          <cell r="W45" t="str">
            <v>JPY</v>
          </cell>
          <cell r="X45">
            <v>0.14249999999999999</v>
          </cell>
          <cell r="Y45">
            <v>4.3245469522240523E-2</v>
          </cell>
          <cell r="Z45">
            <v>35</v>
          </cell>
          <cell r="AA45" t="str">
            <v>JPY</v>
          </cell>
          <cell r="AB45">
            <v>0.14249999999999999</v>
          </cell>
          <cell r="AC45">
            <v>4.3245469522240523E-2</v>
          </cell>
          <cell r="AD45">
            <v>49</v>
          </cell>
          <cell r="AE45">
            <v>28</v>
          </cell>
          <cell r="AI45" t="str">
            <v>EUR/AFR</v>
          </cell>
          <cell r="AJ45" t="str">
            <v>JPY</v>
          </cell>
          <cell r="AK45">
            <v>0.15</v>
          </cell>
        </row>
        <row r="46">
          <cell r="C46" t="str">
            <v>1430690</v>
          </cell>
          <cell r="D46" t="str">
            <v>CHIPRES JUMPER 0R0</v>
          </cell>
          <cell r="E46" t="str">
            <v>ROHM</v>
          </cell>
          <cell r="F46">
            <v>5</v>
          </cell>
          <cell r="G46" t="str">
            <v>JPY</v>
          </cell>
          <cell r="H46">
            <v>0.15</v>
          </cell>
          <cell r="I46">
            <v>6.503078123645192E-3</v>
          </cell>
          <cell r="J46">
            <v>5</v>
          </cell>
          <cell r="K46" t="str">
            <v>JPY</v>
          </cell>
          <cell r="L46">
            <v>0.15</v>
          </cell>
          <cell r="M46">
            <v>6.503078123645192E-3</v>
          </cell>
          <cell r="N46">
            <v>5</v>
          </cell>
          <cell r="O46" t="str">
            <v>JPY</v>
          </cell>
          <cell r="P46">
            <v>0.15</v>
          </cell>
          <cell r="Q46">
            <v>6.503078123645192E-3</v>
          </cell>
          <cell r="R46">
            <v>5</v>
          </cell>
          <cell r="S46" t="str">
            <v>JPY</v>
          </cell>
          <cell r="T46">
            <v>0.15</v>
          </cell>
          <cell r="U46">
            <v>6.503078123645192E-3</v>
          </cell>
          <cell r="V46">
            <v>5</v>
          </cell>
          <cell r="W46" t="str">
            <v>JPY</v>
          </cell>
          <cell r="X46">
            <v>0.15</v>
          </cell>
          <cell r="Y46">
            <v>6.503078123645192E-3</v>
          </cell>
          <cell r="Z46">
            <v>5</v>
          </cell>
          <cell r="AA46" t="str">
            <v>JPY</v>
          </cell>
          <cell r="AB46">
            <v>0.15</v>
          </cell>
          <cell r="AC46">
            <v>6.503078123645192E-3</v>
          </cell>
          <cell r="AD46">
            <v>49</v>
          </cell>
          <cell r="AE46">
            <v>28</v>
          </cell>
          <cell r="AI46" t="str">
            <v>EUR/AFR</v>
          </cell>
          <cell r="AJ46" t="str">
            <v>JPY</v>
          </cell>
          <cell r="AK46">
            <v>0.15</v>
          </cell>
        </row>
        <row r="47">
          <cell r="C47" t="str">
            <v>1430691</v>
          </cell>
          <cell r="D47" t="str">
            <v>CHIPRES 0W06 2R2</v>
          </cell>
          <cell r="E47" t="str">
            <v>ROHM</v>
          </cell>
          <cell r="F47">
            <v>1</v>
          </cell>
          <cell r="G47" t="str">
            <v>JPY</v>
          </cell>
          <cell r="H47">
            <v>0.15</v>
          </cell>
          <cell r="I47">
            <v>1.3006156247290384E-3</v>
          </cell>
          <cell r="J47">
            <v>1</v>
          </cell>
          <cell r="K47" t="str">
            <v>JPY</v>
          </cell>
          <cell r="L47">
            <v>0.15</v>
          </cell>
          <cell r="M47">
            <v>1.3006156247290384E-3</v>
          </cell>
          <cell r="N47">
            <v>1</v>
          </cell>
          <cell r="O47" t="str">
            <v>JPY</v>
          </cell>
          <cell r="P47">
            <v>0.15</v>
          </cell>
          <cell r="Q47">
            <v>1.3006156247290384E-3</v>
          </cell>
          <cell r="R47">
            <v>1</v>
          </cell>
          <cell r="S47" t="str">
            <v>JPY</v>
          </cell>
          <cell r="T47">
            <v>0.15</v>
          </cell>
          <cell r="U47">
            <v>1.3006156247290384E-3</v>
          </cell>
          <cell r="V47">
            <v>1</v>
          </cell>
          <cell r="W47" t="str">
            <v>JPY</v>
          </cell>
          <cell r="X47">
            <v>0.15</v>
          </cell>
          <cell r="Y47">
            <v>1.3006156247290384E-3</v>
          </cell>
          <cell r="Z47">
            <v>1</v>
          </cell>
          <cell r="AA47" t="str">
            <v>JPY</v>
          </cell>
          <cell r="AB47">
            <v>0.15</v>
          </cell>
          <cell r="AC47">
            <v>1.3006156247290384E-3</v>
          </cell>
          <cell r="AD47">
            <v>49</v>
          </cell>
          <cell r="AE47">
            <v>28</v>
          </cell>
          <cell r="AI47" t="str">
            <v>EUR/AFR</v>
          </cell>
        </row>
        <row r="48">
          <cell r="C48" t="str">
            <v>1430693</v>
          </cell>
          <cell r="D48" t="str">
            <v>CHIPRES 0W06 5R6 J 0402</v>
          </cell>
          <cell r="E48" t="str">
            <v>ROHM</v>
          </cell>
          <cell r="F48">
            <v>4</v>
          </cell>
          <cell r="G48" t="str">
            <v>JPY</v>
          </cell>
          <cell r="H48">
            <v>0.15</v>
          </cell>
          <cell r="I48">
            <v>5.2024624989161538E-3</v>
          </cell>
          <cell r="J48">
            <v>4</v>
          </cell>
          <cell r="K48" t="str">
            <v>JPY</v>
          </cell>
          <cell r="L48">
            <v>0.15</v>
          </cell>
          <cell r="M48">
            <v>5.2024624989161538E-3</v>
          </cell>
          <cell r="N48">
            <v>4</v>
          </cell>
          <cell r="O48" t="str">
            <v>JPY</v>
          </cell>
          <cell r="P48">
            <v>0.14249999999999999</v>
          </cell>
          <cell r="Q48">
            <v>4.9423393739703456E-3</v>
          </cell>
          <cell r="R48">
            <v>4</v>
          </cell>
          <cell r="S48" t="str">
            <v>JPY</v>
          </cell>
          <cell r="T48">
            <v>0.14249999999999999</v>
          </cell>
          <cell r="U48">
            <v>4.9423393739703456E-3</v>
          </cell>
          <cell r="V48">
            <v>4</v>
          </cell>
          <cell r="W48" t="str">
            <v>JPY</v>
          </cell>
          <cell r="X48">
            <v>0.14249999999999999</v>
          </cell>
          <cell r="Y48">
            <v>4.9423393739703456E-3</v>
          </cell>
          <cell r="Z48">
            <v>4</v>
          </cell>
          <cell r="AA48" t="str">
            <v>JPY</v>
          </cell>
          <cell r="AB48">
            <v>0.14249999999999999</v>
          </cell>
          <cell r="AC48">
            <v>4.9423393739703456E-3</v>
          </cell>
          <cell r="AD48">
            <v>49</v>
          </cell>
          <cell r="AE48">
            <v>28</v>
          </cell>
          <cell r="AI48" t="str">
            <v>EUR/AFR</v>
          </cell>
          <cell r="AJ48" t="str">
            <v>JPY</v>
          </cell>
          <cell r="AK48">
            <v>0.15</v>
          </cell>
        </row>
        <row r="49">
          <cell r="C49" t="str">
            <v>1430693</v>
          </cell>
          <cell r="D49" t="str">
            <v>CHIPRES 0W06 5R6 J</v>
          </cell>
          <cell r="E49" t="str">
            <v>ROHM</v>
          </cell>
          <cell r="F49">
            <v>2</v>
          </cell>
          <cell r="G49" t="str">
            <v>JPY</v>
          </cell>
          <cell r="H49">
            <v>0.15</v>
          </cell>
          <cell r="I49">
            <v>2.6012312494580769E-3</v>
          </cell>
          <cell r="J49">
            <v>2</v>
          </cell>
          <cell r="K49" t="str">
            <v>JPY</v>
          </cell>
          <cell r="L49">
            <v>0.15</v>
          </cell>
          <cell r="M49">
            <v>2.6012312494580769E-3</v>
          </cell>
          <cell r="N49">
            <v>2</v>
          </cell>
          <cell r="O49" t="str">
            <v>JPY</v>
          </cell>
          <cell r="P49">
            <v>0.15</v>
          </cell>
          <cell r="Q49">
            <v>2.6012312494580769E-3</v>
          </cell>
          <cell r="R49">
            <v>2</v>
          </cell>
          <cell r="S49" t="str">
            <v>JPY</v>
          </cell>
          <cell r="T49">
            <v>0.15</v>
          </cell>
          <cell r="U49">
            <v>2.6012312494580769E-3</v>
          </cell>
          <cell r="V49">
            <v>2</v>
          </cell>
          <cell r="W49" t="str">
            <v>JPY</v>
          </cell>
          <cell r="X49">
            <v>0.15</v>
          </cell>
          <cell r="Y49">
            <v>2.6012312494580769E-3</v>
          </cell>
          <cell r="Z49">
            <v>2</v>
          </cell>
          <cell r="AA49" t="str">
            <v>JPY</v>
          </cell>
          <cell r="AB49">
            <v>0.15</v>
          </cell>
          <cell r="AC49">
            <v>2.6012312494580769E-3</v>
          </cell>
          <cell r="AD49">
            <v>49</v>
          </cell>
          <cell r="AE49">
            <v>28</v>
          </cell>
          <cell r="AI49" t="str">
            <v>EUR/AFR</v>
          </cell>
          <cell r="AJ49" t="str">
            <v>JPY</v>
          </cell>
          <cell r="AK49">
            <v>0.15</v>
          </cell>
        </row>
        <row r="50">
          <cell r="C50" t="str">
            <v>1430712</v>
          </cell>
          <cell r="D50" t="str">
            <v>CHIPRES 0W06 27R J 0402</v>
          </cell>
          <cell r="E50" t="str">
            <v>ROHM</v>
          </cell>
          <cell r="F50">
            <v>1</v>
          </cell>
          <cell r="G50" t="str">
            <v>JPY</v>
          </cell>
          <cell r="H50">
            <v>0.15</v>
          </cell>
          <cell r="I50">
            <v>1.3006156247290384E-3</v>
          </cell>
          <cell r="J50">
            <v>1</v>
          </cell>
          <cell r="K50" t="str">
            <v>JPY</v>
          </cell>
          <cell r="L50">
            <v>0.15</v>
          </cell>
          <cell r="M50">
            <v>1.3006156247290384E-3</v>
          </cell>
          <cell r="N50">
            <v>1</v>
          </cell>
          <cell r="O50" t="str">
            <v>JPY</v>
          </cell>
          <cell r="P50">
            <v>0.15</v>
          </cell>
          <cell r="Q50">
            <v>1.3006156247290384E-3</v>
          </cell>
          <cell r="R50">
            <v>1</v>
          </cell>
          <cell r="S50" t="str">
            <v>JPY</v>
          </cell>
          <cell r="T50">
            <v>0.15</v>
          </cell>
          <cell r="U50">
            <v>1.3006156247290384E-3</v>
          </cell>
          <cell r="V50">
            <v>1</v>
          </cell>
          <cell r="W50" t="str">
            <v>JPY</v>
          </cell>
          <cell r="X50">
            <v>0.15</v>
          </cell>
          <cell r="Y50">
            <v>1.3006156247290384E-3</v>
          </cell>
          <cell r="Z50">
            <v>1</v>
          </cell>
          <cell r="AA50" t="str">
            <v>JPY</v>
          </cell>
          <cell r="AB50">
            <v>0.15</v>
          </cell>
          <cell r="AC50">
            <v>1.3006156247290384E-3</v>
          </cell>
          <cell r="AD50">
            <v>49</v>
          </cell>
          <cell r="AE50">
            <v>28</v>
          </cell>
          <cell r="AI50" t="str">
            <v>EUR/AFR</v>
          </cell>
          <cell r="AJ50" t="str">
            <v>JPY</v>
          </cell>
          <cell r="AK50">
            <v>0.15</v>
          </cell>
        </row>
        <row r="51">
          <cell r="C51" t="str">
            <v>1430716</v>
          </cell>
          <cell r="D51" t="str">
            <v>CHIPRES 0W06 39R J 0402</v>
          </cell>
          <cell r="E51" t="str">
            <v>ROHM</v>
          </cell>
          <cell r="F51">
            <v>1</v>
          </cell>
          <cell r="G51" t="str">
            <v>JPY</v>
          </cell>
          <cell r="H51">
            <v>0.15</v>
          </cell>
          <cell r="I51">
            <v>1.3006156247290384E-3</v>
          </cell>
          <cell r="J51">
            <v>1</v>
          </cell>
          <cell r="K51" t="str">
            <v>JPY</v>
          </cell>
          <cell r="L51">
            <v>0.15</v>
          </cell>
          <cell r="M51">
            <v>1.3006156247290384E-3</v>
          </cell>
          <cell r="N51">
            <v>1</v>
          </cell>
          <cell r="O51" t="str">
            <v>JPY</v>
          </cell>
          <cell r="P51">
            <v>0.14249999999999999</v>
          </cell>
          <cell r="Q51">
            <v>1.2355848434925864E-3</v>
          </cell>
          <cell r="R51">
            <v>1</v>
          </cell>
          <cell r="S51" t="str">
            <v>JPY</v>
          </cell>
          <cell r="T51">
            <v>0.14249999999999999</v>
          </cell>
          <cell r="U51">
            <v>1.2355848434925864E-3</v>
          </cell>
          <cell r="V51">
            <v>1</v>
          </cell>
          <cell r="W51" t="str">
            <v>JPY</v>
          </cell>
          <cell r="X51">
            <v>0.14249999999999999</v>
          </cell>
          <cell r="Y51">
            <v>1.2355848434925864E-3</v>
          </cell>
          <cell r="Z51">
            <v>1</v>
          </cell>
          <cell r="AA51" t="str">
            <v>JPY</v>
          </cell>
          <cell r="AB51">
            <v>0.14249999999999999</v>
          </cell>
          <cell r="AC51">
            <v>1.2355848434925864E-3</v>
          </cell>
          <cell r="AD51">
            <v>49</v>
          </cell>
          <cell r="AE51">
            <v>28</v>
          </cell>
          <cell r="AI51" t="str">
            <v>EUR/AFR</v>
          </cell>
          <cell r="AJ51" t="str">
            <v>JPY</v>
          </cell>
          <cell r="AK51">
            <v>0.15</v>
          </cell>
        </row>
        <row r="52">
          <cell r="C52" t="str">
            <v>1430724</v>
          </cell>
          <cell r="D52" t="str">
            <v>CHIPRES 0W06 82R</v>
          </cell>
          <cell r="E52" t="str">
            <v>ROHM</v>
          </cell>
          <cell r="F52">
            <v>2</v>
          </cell>
          <cell r="G52" t="str">
            <v>JPY</v>
          </cell>
          <cell r="H52">
            <v>0.15</v>
          </cell>
          <cell r="I52">
            <v>2.6012312494580769E-3</v>
          </cell>
          <cell r="J52">
            <v>2</v>
          </cell>
          <cell r="K52" t="str">
            <v>JPY</v>
          </cell>
          <cell r="L52">
            <v>0.15</v>
          </cell>
          <cell r="M52">
            <v>2.6012312494580769E-3</v>
          </cell>
          <cell r="N52">
            <v>2</v>
          </cell>
          <cell r="O52" t="str">
            <v>JPY</v>
          </cell>
          <cell r="P52">
            <v>0.15</v>
          </cell>
          <cell r="Q52">
            <v>2.6012312494580769E-3</v>
          </cell>
          <cell r="R52">
            <v>2</v>
          </cell>
          <cell r="S52" t="str">
            <v>JPY</v>
          </cell>
          <cell r="T52">
            <v>0.15</v>
          </cell>
          <cell r="U52">
            <v>2.6012312494580769E-3</v>
          </cell>
          <cell r="V52">
            <v>2</v>
          </cell>
          <cell r="W52" t="str">
            <v>JPY</v>
          </cell>
          <cell r="X52">
            <v>0.15</v>
          </cell>
          <cell r="Y52">
            <v>2.6012312494580769E-3</v>
          </cell>
          <cell r="Z52">
            <v>2</v>
          </cell>
          <cell r="AA52" t="str">
            <v>JPY</v>
          </cell>
          <cell r="AB52">
            <v>0.15</v>
          </cell>
          <cell r="AC52">
            <v>2.6012312494580769E-3</v>
          </cell>
          <cell r="AD52">
            <v>49</v>
          </cell>
          <cell r="AE52">
            <v>28</v>
          </cell>
          <cell r="AI52" t="str">
            <v>EUR/AFR</v>
          </cell>
        </row>
        <row r="53">
          <cell r="C53" t="str">
            <v>1430726</v>
          </cell>
          <cell r="D53" t="str">
            <v>CHIPRES 0W06 100R</v>
          </cell>
          <cell r="E53" t="str">
            <v>ROHM</v>
          </cell>
          <cell r="F53">
            <v>3</v>
          </cell>
          <cell r="G53" t="str">
            <v>JPY</v>
          </cell>
          <cell r="H53">
            <v>0.15</v>
          </cell>
          <cell r="I53">
            <v>3.9018468741871151E-3</v>
          </cell>
          <cell r="J53">
            <v>3</v>
          </cell>
          <cell r="K53" t="str">
            <v>JPY</v>
          </cell>
          <cell r="L53">
            <v>0.15</v>
          </cell>
          <cell r="M53">
            <v>3.9018468741871151E-3</v>
          </cell>
          <cell r="N53">
            <v>3</v>
          </cell>
          <cell r="O53" t="str">
            <v>JPY</v>
          </cell>
          <cell r="P53">
            <v>0.14249999999999999</v>
          </cell>
          <cell r="Q53">
            <v>3.7067545304777594E-3</v>
          </cell>
          <cell r="R53">
            <v>3</v>
          </cell>
          <cell r="S53" t="str">
            <v>JPY</v>
          </cell>
          <cell r="T53">
            <v>0.14249999999999999</v>
          </cell>
          <cell r="U53">
            <v>3.7067545304777594E-3</v>
          </cell>
          <cell r="V53">
            <v>3</v>
          </cell>
          <cell r="W53" t="str">
            <v>JPY</v>
          </cell>
          <cell r="X53">
            <v>0.14249999999999999</v>
          </cell>
          <cell r="Y53">
            <v>3.7067545304777594E-3</v>
          </cell>
          <cell r="Z53">
            <v>3</v>
          </cell>
          <cell r="AA53" t="str">
            <v>JPY</v>
          </cell>
          <cell r="AB53">
            <v>0.14249999999999999</v>
          </cell>
          <cell r="AC53">
            <v>3.7067545304777594E-3</v>
          </cell>
          <cell r="AD53">
            <v>49</v>
          </cell>
          <cell r="AE53">
            <v>28</v>
          </cell>
          <cell r="AI53" t="str">
            <v>EUR/AFR</v>
          </cell>
        </row>
        <row r="54">
          <cell r="C54" t="str">
            <v>1430726</v>
          </cell>
          <cell r="D54" t="str">
            <v>CHIPRES 0W06 100R J</v>
          </cell>
          <cell r="E54" t="str">
            <v>ROHM</v>
          </cell>
          <cell r="F54">
            <v>4</v>
          </cell>
          <cell r="G54" t="str">
            <v>JPY</v>
          </cell>
          <cell r="H54">
            <v>0.15</v>
          </cell>
          <cell r="I54">
            <v>5.2024624989161538E-3</v>
          </cell>
          <cell r="J54">
            <v>4</v>
          </cell>
          <cell r="K54" t="str">
            <v>JPY</v>
          </cell>
          <cell r="L54">
            <v>0.15</v>
          </cell>
          <cell r="M54">
            <v>5.2024624989161538E-3</v>
          </cell>
          <cell r="N54">
            <v>4</v>
          </cell>
          <cell r="O54" t="str">
            <v>JPY</v>
          </cell>
          <cell r="P54">
            <v>0.15</v>
          </cell>
          <cell r="Q54">
            <v>5.2024624989161538E-3</v>
          </cell>
          <cell r="R54">
            <v>4</v>
          </cell>
          <cell r="S54" t="str">
            <v>JPY</v>
          </cell>
          <cell r="T54">
            <v>0.15</v>
          </cell>
          <cell r="U54">
            <v>5.2024624989161538E-3</v>
          </cell>
          <cell r="V54">
            <v>4</v>
          </cell>
          <cell r="W54" t="str">
            <v>JPY</v>
          </cell>
          <cell r="X54">
            <v>0.15</v>
          </cell>
          <cell r="Y54">
            <v>5.2024624989161538E-3</v>
          </cell>
          <cell r="Z54">
            <v>4</v>
          </cell>
          <cell r="AA54" t="str">
            <v>JPY</v>
          </cell>
          <cell r="AB54">
            <v>0.15</v>
          </cell>
          <cell r="AC54">
            <v>5.2024624989161538E-3</v>
          </cell>
          <cell r="AD54">
            <v>49</v>
          </cell>
          <cell r="AE54">
            <v>28</v>
          </cell>
          <cell r="AI54" t="str">
            <v>EUR/AFR</v>
          </cell>
          <cell r="AJ54" t="str">
            <v>JPY</v>
          </cell>
          <cell r="AK54">
            <v>0.15</v>
          </cell>
        </row>
        <row r="55">
          <cell r="C55" t="str">
            <v>1430730</v>
          </cell>
          <cell r="D55" t="str">
            <v>CHIPRES 0W06 150R</v>
          </cell>
          <cell r="E55" t="str">
            <v>ROHM</v>
          </cell>
          <cell r="F55">
            <v>2</v>
          </cell>
          <cell r="G55" t="str">
            <v>JPY</v>
          </cell>
          <cell r="H55">
            <v>0.15</v>
          </cell>
          <cell r="I55">
            <v>2.6012312494580769E-3</v>
          </cell>
          <cell r="J55">
            <v>2</v>
          </cell>
          <cell r="K55" t="str">
            <v>JPY</v>
          </cell>
          <cell r="L55">
            <v>0.15</v>
          </cell>
          <cell r="M55">
            <v>2.6012312494580769E-3</v>
          </cell>
          <cell r="N55">
            <v>2</v>
          </cell>
          <cell r="O55" t="str">
            <v>JPY</v>
          </cell>
          <cell r="P55">
            <v>0.15</v>
          </cell>
          <cell r="Q55">
            <v>2.6012312494580769E-3</v>
          </cell>
          <cell r="R55">
            <v>2</v>
          </cell>
          <cell r="S55" t="str">
            <v>JPY</v>
          </cell>
          <cell r="T55">
            <v>0.15</v>
          </cell>
          <cell r="U55">
            <v>2.6012312494580769E-3</v>
          </cell>
          <cell r="V55">
            <v>2</v>
          </cell>
          <cell r="W55" t="str">
            <v>JPY</v>
          </cell>
          <cell r="X55">
            <v>0.15</v>
          </cell>
          <cell r="Y55">
            <v>2.6012312494580769E-3</v>
          </cell>
          <cell r="Z55">
            <v>2</v>
          </cell>
          <cell r="AA55" t="str">
            <v>JPY</v>
          </cell>
          <cell r="AB55">
            <v>0.15</v>
          </cell>
          <cell r="AC55">
            <v>2.6012312494580769E-3</v>
          </cell>
          <cell r="AD55">
            <v>49</v>
          </cell>
          <cell r="AE55">
            <v>28</v>
          </cell>
          <cell r="AI55" t="str">
            <v>EUR/AFR</v>
          </cell>
          <cell r="AJ55" t="str">
            <v>JPY</v>
          </cell>
          <cell r="AK55">
            <v>0.15</v>
          </cell>
        </row>
        <row r="56">
          <cell r="C56" t="str">
            <v>1430732</v>
          </cell>
          <cell r="D56" t="str">
            <v>CHIPRES 0W06 180R</v>
          </cell>
          <cell r="E56" t="str">
            <v>ROHM</v>
          </cell>
          <cell r="F56">
            <v>1</v>
          </cell>
          <cell r="G56" t="str">
            <v>JPY</v>
          </cell>
          <cell r="H56">
            <v>0.15</v>
          </cell>
          <cell r="I56">
            <v>1.3006156247290384E-3</v>
          </cell>
          <cell r="J56">
            <v>1</v>
          </cell>
          <cell r="K56" t="str">
            <v>JPY</v>
          </cell>
          <cell r="L56">
            <v>0.15</v>
          </cell>
          <cell r="M56">
            <v>1.3006156247290384E-3</v>
          </cell>
          <cell r="N56">
            <v>1</v>
          </cell>
          <cell r="O56" t="str">
            <v>JPY</v>
          </cell>
          <cell r="P56">
            <v>0.15</v>
          </cell>
          <cell r="Q56">
            <v>1.3006156247290384E-3</v>
          </cell>
          <cell r="R56">
            <v>1</v>
          </cell>
          <cell r="S56" t="str">
            <v>JPY</v>
          </cell>
          <cell r="T56">
            <v>0.15</v>
          </cell>
          <cell r="U56">
            <v>1.3006156247290384E-3</v>
          </cell>
          <cell r="V56">
            <v>1</v>
          </cell>
          <cell r="W56" t="str">
            <v>JPY</v>
          </cell>
          <cell r="X56">
            <v>0.15</v>
          </cell>
          <cell r="Y56">
            <v>1.3006156247290384E-3</v>
          </cell>
          <cell r="Z56">
            <v>1</v>
          </cell>
          <cell r="AA56" t="str">
            <v>JPY</v>
          </cell>
          <cell r="AB56">
            <v>0.15</v>
          </cell>
          <cell r="AC56">
            <v>1.3006156247290384E-3</v>
          </cell>
          <cell r="AD56">
            <v>49</v>
          </cell>
          <cell r="AE56">
            <v>28</v>
          </cell>
          <cell r="AI56" t="str">
            <v>EUR/AFR</v>
          </cell>
          <cell r="AJ56" t="str">
            <v>JPY</v>
          </cell>
          <cell r="AK56">
            <v>0.15</v>
          </cell>
        </row>
        <row r="57">
          <cell r="C57" t="str">
            <v>1430744</v>
          </cell>
          <cell r="D57" t="str">
            <v>CHIPRES 0W06 470R J          0402</v>
          </cell>
          <cell r="E57" t="str">
            <v>ROHM</v>
          </cell>
          <cell r="F57">
            <v>1</v>
          </cell>
          <cell r="G57" t="str">
            <v>JPY</v>
          </cell>
          <cell r="H57">
            <v>0.15</v>
          </cell>
          <cell r="I57">
            <v>1.3006156247290384E-3</v>
          </cell>
          <cell r="J57">
            <v>1</v>
          </cell>
          <cell r="K57" t="str">
            <v>JPY</v>
          </cell>
          <cell r="L57">
            <v>0.15</v>
          </cell>
          <cell r="M57">
            <v>1.3006156247290384E-3</v>
          </cell>
          <cell r="N57">
            <v>1</v>
          </cell>
          <cell r="O57" t="str">
            <v>JPY</v>
          </cell>
          <cell r="P57">
            <v>0.15</v>
          </cell>
          <cell r="Q57">
            <v>1.3006156247290384E-3</v>
          </cell>
          <cell r="R57">
            <v>1</v>
          </cell>
          <cell r="S57" t="str">
            <v>JPY</v>
          </cell>
          <cell r="T57">
            <v>0.15</v>
          </cell>
          <cell r="U57">
            <v>1.3006156247290384E-3</v>
          </cell>
          <cell r="V57">
            <v>1</v>
          </cell>
          <cell r="W57" t="str">
            <v>JPY</v>
          </cell>
          <cell r="X57">
            <v>0.15</v>
          </cell>
          <cell r="Y57">
            <v>1.3006156247290384E-3</v>
          </cell>
          <cell r="Z57">
            <v>1</v>
          </cell>
          <cell r="AA57" t="str">
            <v>JPY</v>
          </cell>
          <cell r="AB57">
            <v>0.15</v>
          </cell>
          <cell r="AC57">
            <v>1.3006156247290384E-3</v>
          </cell>
          <cell r="AD57">
            <v>49</v>
          </cell>
          <cell r="AE57">
            <v>28</v>
          </cell>
          <cell r="AI57" t="str">
            <v>EUR/AFR</v>
          </cell>
          <cell r="AJ57" t="str">
            <v>JPY</v>
          </cell>
          <cell r="AK57">
            <v>0.15</v>
          </cell>
        </row>
        <row r="58">
          <cell r="C58" t="str">
            <v>1430754</v>
          </cell>
          <cell r="D58" t="str">
            <v xml:space="preserve">CHIPRES 0W06 1K0  </v>
          </cell>
          <cell r="E58" t="str">
            <v>ROHM</v>
          </cell>
          <cell r="F58">
            <v>8</v>
          </cell>
          <cell r="G58" t="str">
            <v>JPY</v>
          </cell>
          <cell r="H58">
            <v>0.15</v>
          </cell>
          <cell r="I58">
            <v>1.0404924997832308E-2</v>
          </cell>
          <cell r="J58">
            <v>8</v>
          </cell>
          <cell r="K58" t="str">
            <v>JPY</v>
          </cell>
          <cell r="L58">
            <v>0.15</v>
          </cell>
          <cell r="M58">
            <v>1.0404924997832308E-2</v>
          </cell>
          <cell r="N58">
            <v>8</v>
          </cell>
          <cell r="O58" t="str">
            <v>JPY</v>
          </cell>
          <cell r="P58">
            <v>0.14249999999999999</v>
          </cell>
          <cell r="Q58">
            <v>9.8846787479406912E-3</v>
          </cell>
          <cell r="R58">
            <v>8</v>
          </cell>
          <cell r="S58" t="str">
            <v>JPY</v>
          </cell>
          <cell r="T58">
            <v>0.14249999999999999</v>
          </cell>
          <cell r="U58">
            <v>9.8846787479406912E-3</v>
          </cell>
          <cell r="V58">
            <v>8</v>
          </cell>
          <cell r="W58" t="str">
            <v>JPY</v>
          </cell>
          <cell r="X58">
            <v>0.14249999999999999</v>
          </cell>
          <cell r="Y58">
            <v>9.8846787479406912E-3</v>
          </cell>
          <cell r="Z58">
            <v>8</v>
          </cell>
          <cell r="AA58" t="str">
            <v>JPY</v>
          </cell>
          <cell r="AB58">
            <v>0.14249999999999999</v>
          </cell>
          <cell r="AC58">
            <v>9.8846787479406912E-3</v>
          </cell>
          <cell r="AD58">
            <v>49</v>
          </cell>
          <cell r="AE58">
            <v>28</v>
          </cell>
          <cell r="AI58" t="str">
            <v>EUR/AFR</v>
          </cell>
        </row>
        <row r="59">
          <cell r="C59" t="str">
            <v>1430754</v>
          </cell>
          <cell r="D59" t="str">
            <v>CHIPRES 0W06 1K0 J</v>
          </cell>
          <cell r="E59" t="str">
            <v>ROHM</v>
          </cell>
          <cell r="F59">
            <v>3</v>
          </cell>
          <cell r="G59" t="str">
            <v>JPY</v>
          </cell>
          <cell r="H59">
            <v>0.15</v>
          </cell>
          <cell r="I59">
            <v>3.9018468741871151E-3</v>
          </cell>
          <cell r="J59">
            <v>3</v>
          </cell>
          <cell r="K59" t="str">
            <v>JPY</v>
          </cell>
          <cell r="L59">
            <v>0.15</v>
          </cell>
          <cell r="M59">
            <v>3.9018468741871151E-3</v>
          </cell>
          <cell r="N59">
            <v>3</v>
          </cell>
          <cell r="O59" t="str">
            <v>JPY</v>
          </cell>
          <cell r="P59">
            <v>0.15</v>
          </cell>
          <cell r="Q59">
            <v>3.9018468741871151E-3</v>
          </cell>
          <cell r="R59">
            <v>3</v>
          </cell>
          <cell r="S59" t="str">
            <v>JPY</v>
          </cell>
          <cell r="T59">
            <v>0.15</v>
          </cell>
          <cell r="U59">
            <v>3.9018468741871151E-3</v>
          </cell>
          <cell r="V59">
            <v>3</v>
          </cell>
          <cell r="W59" t="str">
            <v>JPY</v>
          </cell>
          <cell r="X59">
            <v>0.15</v>
          </cell>
          <cell r="Y59">
            <v>3.9018468741871151E-3</v>
          </cell>
          <cell r="Z59">
            <v>3</v>
          </cell>
          <cell r="AA59" t="str">
            <v>JPY</v>
          </cell>
          <cell r="AB59">
            <v>0.15</v>
          </cell>
          <cell r="AC59">
            <v>3.9018468741871151E-3</v>
          </cell>
          <cell r="AD59">
            <v>49</v>
          </cell>
          <cell r="AE59">
            <v>28</v>
          </cell>
          <cell r="AI59" t="str">
            <v>EUR/AFR</v>
          </cell>
          <cell r="AJ59" t="str">
            <v>JPY</v>
          </cell>
          <cell r="AK59">
            <v>0.15</v>
          </cell>
        </row>
        <row r="60">
          <cell r="C60" t="str">
            <v>1430762</v>
          </cell>
          <cell r="D60" t="str">
            <v xml:space="preserve">CHIPRES 0W06 2K2  </v>
          </cell>
          <cell r="E60" t="str">
            <v>ROHM</v>
          </cell>
          <cell r="F60">
            <v>6</v>
          </cell>
          <cell r="G60" t="str">
            <v>JPY</v>
          </cell>
          <cell r="H60">
            <v>0.15</v>
          </cell>
          <cell r="I60">
            <v>7.8036937483742302E-3</v>
          </cell>
          <cell r="J60">
            <v>6</v>
          </cell>
          <cell r="K60" t="str">
            <v>JPY</v>
          </cell>
          <cell r="L60">
            <v>0.15</v>
          </cell>
          <cell r="M60">
            <v>7.8036937483742302E-3</v>
          </cell>
          <cell r="N60">
            <v>6</v>
          </cell>
          <cell r="O60" t="str">
            <v>JPY</v>
          </cell>
          <cell r="P60">
            <v>0.14249999999999999</v>
          </cell>
          <cell r="Q60">
            <v>7.4135090609555188E-3</v>
          </cell>
          <cell r="R60">
            <v>6</v>
          </cell>
          <cell r="S60" t="str">
            <v>JPY</v>
          </cell>
          <cell r="T60">
            <v>0.14249999999999999</v>
          </cell>
          <cell r="U60">
            <v>7.4135090609555188E-3</v>
          </cell>
          <cell r="V60">
            <v>6</v>
          </cell>
          <cell r="W60" t="str">
            <v>JPY</v>
          </cell>
          <cell r="X60">
            <v>0.14249999999999999</v>
          </cell>
          <cell r="Y60">
            <v>7.4135090609555188E-3</v>
          </cell>
          <cell r="Z60">
            <v>6</v>
          </cell>
          <cell r="AA60" t="str">
            <v>JPY</v>
          </cell>
          <cell r="AB60">
            <v>0.14249999999999999</v>
          </cell>
          <cell r="AC60">
            <v>7.4135090609555188E-3</v>
          </cell>
          <cell r="AD60">
            <v>49</v>
          </cell>
          <cell r="AE60">
            <v>28</v>
          </cell>
          <cell r="AI60" t="str">
            <v>EUR/AFR</v>
          </cell>
        </row>
        <row r="61">
          <cell r="C61" t="str">
            <v>1430766</v>
          </cell>
          <cell r="D61" t="str">
            <v>CHIPRES 0W06 3K9</v>
          </cell>
          <cell r="E61" t="str">
            <v>ROHM</v>
          </cell>
          <cell r="F61">
            <v>1</v>
          </cell>
          <cell r="G61" t="str">
            <v>JPY</v>
          </cell>
          <cell r="H61">
            <v>0.15</v>
          </cell>
          <cell r="I61">
            <v>1.3006156247290384E-3</v>
          </cell>
          <cell r="J61">
            <v>1</v>
          </cell>
          <cell r="K61" t="str">
            <v>JPY</v>
          </cell>
          <cell r="L61">
            <v>0.15</v>
          </cell>
          <cell r="M61">
            <v>1.3006156247290384E-3</v>
          </cell>
          <cell r="N61">
            <v>1</v>
          </cell>
          <cell r="O61" t="str">
            <v>JPY</v>
          </cell>
          <cell r="P61">
            <v>0.15</v>
          </cell>
          <cell r="Q61">
            <v>1.3006156247290384E-3</v>
          </cell>
          <cell r="R61">
            <v>1</v>
          </cell>
          <cell r="S61" t="str">
            <v>JPY</v>
          </cell>
          <cell r="T61">
            <v>0.15</v>
          </cell>
          <cell r="U61">
            <v>1.3006156247290384E-3</v>
          </cell>
          <cell r="V61">
            <v>1</v>
          </cell>
          <cell r="W61" t="str">
            <v>JPY</v>
          </cell>
          <cell r="X61">
            <v>0.15</v>
          </cell>
          <cell r="Y61">
            <v>1.3006156247290384E-3</v>
          </cell>
          <cell r="Z61">
            <v>1</v>
          </cell>
          <cell r="AA61" t="str">
            <v>JPY</v>
          </cell>
          <cell r="AB61">
            <v>0.15</v>
          </cell>
          <cell r="AC61">
            <v>1.3006156247290384E-3</v>
          </cell>
          <cell r="AD61">
            <v>49</v>
          </cell>
          <cell r="AE61">
            <v>28</v>
          </cell>
          <cell r="AI61" t="str">
            <v>EUR/AFR</v>
          </cell>
          <cell r="AJ61" t="str">
            <v>JPY</v>
          </cell>
          <cell r="AK61">
            <v>0.15</v>
          </cell>
        </row>
        <row r="62">
          <cell r="C62" t="str">
            <v>1430770</v>
          </cell>
          <cell r="D62" t="str">
            <v>CHIPRES 0W06 4K7 J</v>
          </cell>
          <cell r="E62" t="str">
            <v>ROHM</v>
          </cell>
          <cell r="F62">
            <v>3</v>
          </cell>
          <cell r="G62" t="str">
            <v>JPY</v>
          </cell>
          <cell r="H62">
            <v>0.15</v>
          </cell>
          <cell r="I62">
            <v>3.9018468741871151E-3</v>
          </cell>
          <cell r="J62">
            <v>3</v>
          </cell>
          <cell r="K62" t="str">
            <v>JPY</v>
          </cell>
          <cell r="L62">
            <v>0.15</v>
          </cell>
          <cell r="M62">
            <v>3.9018468741871151E-3</v>
          </cell>
          <cell r="N62">
            <v>3</v>
          </cell>
          <cell r="O62" t="str">
            <v>JPY</v>
          </cell>
          <cell r="P62">
            <v>0.14249999999999999</v>
          </cell>
          <cell r="Q62">
            <v>3.7067545304777594E-3</v>
          </cell>
          <cell r="R62">
            <v>3</v>
          </cell>
          <cell r="S62" t="str">
            <v>JPY</v>
          </cell>
          <cell r="T62">
            <v>0.14249999999999999</v>
          </cell>
          <cell r="U62">
            <v>3.7067545304777594E-3</v>
          </cell>
          <cell r="V62">
            <v>3</v>
          </cell>
          <cell r="W62" t="str">
            <v>JPY</v>
          </cell>
          <cell r="X62">
            <v>0.14249999999999999</v>
          </cell>
          <cell r="Y62">
            <v>3.7067545304777594E-3</v>
          </cell>
          <cell r="Z62">
            <v>3</v>
          </cell>
          <cell r="AA62" t="str">
            <v>JPY</v>
          </cell>
          <cell r="AB62">
            <v>0.14249999999999999</v>
          </cell>
          <cell r="AC62">
            <v>3.7067545304777594E-3</v>
          </cell>
          <cell r="AD62">
            <v>49</v>
          </cell>
          <cell r="AE62">
            <v>28</v>
          </cell>
          <cell r="AI62" t="str">
            <v>EUR/AFR</v>
          </cell>
          <cell r="AJ62" t="str">
            <v>JPY</v>
          </cell>
          <cell r="AK62">
            <v>0.15</v>
          </cell>
        </row>
        <row r="63">
          <cell r="C63" t="str">
            <v>1430778</v>
          </cell>
          <cell r="D63" t="str">
            <v>CHIPRES 0W06 10K J 0402</v>
          </cell>
          <cell r="E63" t="str">
            <v>ROHM</v>
          </cell>
          <cell r="F63">
            <v>5</v>
          </cell>
          <cell r="G63" t="str">
            <v>JPY</v>
          </cell>
          <cell r="H63">
            <v>0.15</v>
          </cell>
          <cell r="I63">
            <v>6.503078123645192E-3</v>
          </cell>
          <cell r="J63">
            <v>5</v>
          </cell>
          <cell r="K63" t="str">
            <v>JPY</v>
          </cell>
          <cell r="L63">
            <v>0.15</v>
          </cell>
          <cell r="M63">
            <v>6.503078123645192E-3</v>
          </cell>
          <cell r="N63">
            <v>5</v>
          </cell>
          <cell r="O63" t="str">
            <v>JPY</v>
          </cell>
          <cell r="P63">
            <v>0.14249999999999999</v>
          </cell>
          <cell r="Q63">
            <v>6.1779242174629318E-3</v>
          </cell>
          <cell r="R63">
            <v>5</v>
          </cell>
          <cell r="S63" t="str">
            <v>JPY</v>
          </cell>
          <cell r="T63">
            <v>0.14249999999999999</v>
          </cell>
          <cell r="U63">
            <v>6.1779242174629318E-3</v>
          </cell>
          <cell r="V63">
            <v>5</v>
          </cell>
          <cell r="W63" t="str">
            <v>JPY</v>
          </cell>
          <cell r="X63">
            <v>0.14249999999999999</v>
          </cell>
          <cell r="Y63">
            <v>6.1779242174629318E-3</v>
          </cell>
          <cell r="Z63">
            <v>5</v>
          </cell>
          <cell r="AA63" t="str">
            <v>JPY</v>
          </cell>
          <cell r="AB63">
            <v>0.14249999999999999</v>
          </cell>
          <cell r="AC63">
            <v>6.1779242174629318E-3</v>
          </cell>
          <cell r="AD63">
            <v>49</v>
          </cell>
          <cell r="AE63">
            <v>28</v>
          </cell>
          <cell r="AI63" t="str">
            <v>EUR/AFR</v>
          </cell>
          <cell r="AJ63" t="str">
            <v>JPY</v>
          </cell>
          <cell r="AK63">
            <v>0.15</v>
          </cell>
        </row>
        <row r="64">
          <cell r="C64" t="str">
            <v>1430780</v>
          </cell>
          <cell r="D64" t="str">
            <v>CHIPRES 0W06 12K</v>
          </cell>
          <cell r="E64" t="str">
            <v>ROHM</v>
          </cell>
          <cell r="F64">
            <v>1</v>
          </cell>
          <cell r="G64" t="str">
            <v>JPY</v>
          </cell>
          <cell r="H64">
            <v>0.15</v>
          </cell>
          <cell r="I64">
            <v>1.3006156247290384E-3</v>
          </cell>
          <cell r="J64">
            <v>1</v>
          </cell>
          <cell r="K64" t="str">
            <v>JPY</v>
          </cell>
          <cell r="L64">
            <v>0.15</v>
          </cell>
          <cell r="M64">
            <v>1.3006156247290384E-3</v>
          </cell>
          <cell r="N64">
            <v>1</v>
          </cell>
          <cell r="O64" t="str">
            <v>JPY</v>
          </cell>
          <cell r="P64">
            <v>0.14249999999999999</v>
          </cell>
          <cell r="Q64">
            <v>1.2355848434925864E-3</v>
          </cell>
          <cell r="R64">
            <v>1</v>
          </cell>
          <cell r="S64" t="str">
            <v>JPY</v>
          </cell>
          <cell r="T64">
            <v>0.14249999999999999</v>
          </cell>
          <cell r="U64">
            <v>1.2355848434925864E-3</v>
          </cell>
          <cell r="V64">
            <v>1</v>
          </cell>
          <cell r="W64" t="str">
            <v>JPY</v>
          </cell>
          <cell r="X64">
            <v>0.14249999999999999</v>
          </cell>
          <cell r="Y64">
            <v>1.2355848434925864E-3</v>
          </cell>
          <cell r="Z64">
            <v>1</v>
          </cell>
          <cell r="AA64" t="str">
            <v>JPY</v>
          </cell>
          <cell r="AB64">
            <v>0.14249999999999999</v>
          </cell>
          <cell r="AC64">
            <v>1.2355848434925864E-3</v>
          </cell>
          <cell r="AD64">
            <v>49</v>
          </cell>
          <cell r="AE64">
            <v>28</v>
          </cell>
          <cell r="AI64" t="str">
            <v>EUR/AFR</v>
          </cell>
        </row>
        <row r="65">
          <cell r="C65" t="str">
            <v>1430786</v>
          </cell>
          <cell r="D65" t="str">
            <v>CHIPRES 0W06 18K</v>
          </cell>
          <cell r="E65" t="str">
            <v>ROHM</v>
          </cell>
          <cell r="F65">
            <v>1</v>
          </cell>
          <cell r="G65" t="str">
            <v>JPY</v>
          </cell>
          <cell r="H65">
            <v>0.15</v>
          </cell>
          <cell r="I65">
            <v>1.3006156247290384E-3</v>
          </cell>
          <cell r="J65">
            <v>1</v>
          </cell>
          <cell r="K65" t="str">
            <v>JPY</v>
          </cell>
          <cell r="L65">
            <v>0.15</v>
          </cell>
          <cell r="M65">
            <v>1.3006156247290384E-3</v>
          </cell>
          <cell r="N65">
            <v>1</v>
          </cell>
          <cell r="O65" t="str">
            <v>JPY</v>
          </cell>
          <cell r="P65">
            <v>0.14249999999999999</v>
          </cell>
          <cell r="Q65">
            <v>1.2355848434925864E-3</v>
          </cell>
          <cell r="R65">
            <v>1</v>
          </cell>
          <cell r="S65" t="str">
            <v>JPY</v>
          </cell>
          <cell r="T65">
            <v>0.14249999999999999</v>
          </cell>
          <cell r="U65">
            <v>1.2355848434925864E-3</v>
          </cell>
          <cell r="V65">
            <v>1</v>
          </cell>
          <cell r="W65" t="str">
            <v>JPY</v>
          </cell>
          <cell r="X65">
            <v>0.14249999999999999</v>
          </cell>
          <cell r="Y65">
            <v>1.2355848434925864E-3</v>
          </cell>
          <cell r="Z65">
            <v>1</v>
          </cell>
          <cell r="AA65" t="str">
            <v>JPY</v>
          </cell>
          <cell r="AB65">
            <v>0.14249999999999999</v>
          </cell>
          <cell r="AC65">
            <v>1.2355848434925864E-3</v>
          </cell>
          <cell r="AD65">
            <v>49</v>
          </cell>
          <cell r="AE65">
            <v>28</v>
          </cell>
          <cell r="AI65" t="str">
            <v>EUR/AFR</v>
          </cell>
        </row>
        <row r="66">
          <cell r="C66" t="str">
            <v>1430788</v>
          </cell>
          <cell r="D66" t="str">
            <v>CHIPRES 0W06 22K</v>
          </cell>
          <cell r="E66" t="str">
            <v>ROHM</v>
          </cell>
          <cell r="F66">
            <v>3</v>
          </cell>
          <cell r="G66" t="str">
            <v>JPY</v>
          </cell>
          <cell r="H66">
            <v>0.15</v>
          </cell>
          <cell r="I66">
            <v>3.9018468741871151E-3</v>
          </cell>
          <cell r="J66">
            <v>3</v>
          </cell>
          <cell r="K66" t="str">
            <v>JPY</v>
          </cell>
          <cell r="L66">
            <v>0.15</v>
          </cell>
          <cell r="M66">
            <v>3.9018468741871151E-3</v>
          </cell>
          <cell r="N66">
            <v>3</v>
          </cell>
          <cell r="O66" t="str">
            <v>JPY</v>
          </cell>
          <cell r="P66">
            <v>0.14249999999999999</v>
          </cell>
          <cell r="Q66">
            <v>3.7067545304777594E-3</v>
          </cell>
          <cell r="R66">
            <v>3</v>
          </cell>
          <cell r="S66" t="str">
            <v>JPY</v>
          </cell>
          <cell r="T66">
            <v>0.14249999999999999</v>
          </cell>
          <cell r="U66">
            <v>3.7067545304777594E-3</v>
          </cell>
          <cell r="V66">
            <v>3</v>
          </cell>
          <cell r="W66" t="str">
            <v>JPY</v>
          </cell>
          <cell r="X66">
            <v>0.14249999999999999</v>
          </cell>
          <cell r="Y66">
            <v>3.7067545304777594E-3</v>
          </cell>
          <cell r="Z66">
            <v>3</v>
          </cell>
          <cell r="AA66" t="str">
            <v>JPY</v>
          </cell>
          <cell r="AB66">
            <v>0.14249999999999999</v>
          </cell>
          <cell r="AC66">
            <v>3.7067545304777594E-3</v>
          </cell>
          <cell r="AD66">
            <v>49</v>
          </cell>
          <cell r="AE66">
            <v>28</v>
          </cell>
          <cell r="AI66" t="str">
            <v>EUR/AFR</v>
          </cell>
        </row>
        <row r="67">
          <cell r="C67" t="str">
            <v>1430790</v>
          </cell>
          <cell r="D67" t="str">
            <v xml:space="preserve">CHIPRES 0W06 27K  </v>
          </cell>
          <cell r="E67" t="str">
            <v>ROHM</v>
          </cell>
          <cell r="F67">
            <v>1</v>
          </cell>
          <cell r="G67" t="str">
            <v>JPY</v>
          </cell>
          <cell r="H67">
            <v>0.15</v>
          </cell>
          <cell r="I67">
            <v>1.3006156247290384E-3</v>
          </cell>
          <cell r="J67">
            <v>1</v>
          </cell>
          <cell r="K67" t="str">
            <v>JPY</v>
          </cell>
          <cell r="L67">
            <v>0.15</v>
          </cell>
          <cell r="M67">
            <v>1.3006156247290384E-3</v>
          </cell>
          <cell r="N67">
            <v>1</v>
          </cell>
          <cell r="O67" t="str">
            <v>JPY</v>
          </cell>
          <cell r="P67">
            <v>0.14249999999999999</v>
          </cell>
          <cell r="Q67">
            <v>1.2355848434925864E-3</v>
          </cell>
          <cell r="R67">
            <v>1</v>
          </cell>
          <cell r="S67" t="str">
            <v>JPY</v>
          </cell>
          <cell r="T67">
            <v>0.14249999999999999</v>
          </cell>
          <cell r="U67">
            <v>1.2355848434925864E-3</v>
          </cell>
          <cell r="V67">
            <v>1</v>
          </cell>
          <cell r="W67" t="str">
            <v>JPY</v>
          </cell>
          <cell r="X67">
            <v>0.14249999999999999</v>
          </cell>
          <cell r="Y67">
            <v>1.2355848434925864E-3</v>
          </cell>
          <cell r="Z67">
            <v>1</v>
          </cell>
          <cell r="AA67" t="str">
            <v>JPY</v>
          </cell>
          <cell r="AB67">
            <v>0.14249999999999999</v>
          </cell>
          <cell r="AC67">
            <v>1.2355848434925864E-3</v>
          </cell>
          <cell r="AD67">
            <v>49</v>
          </cell>
          <cell r="AE67">
            <v>28</v>
          </cell>
          <cell r="AI67" t="str">
            <v>EUR/AFR</v>
          </cell>
        </row>
        <row r="68">
          <cell r="C68" t="str">
            <v>1430790</v>
          </cell>
          <cell r="D68" t="str">
            <v>CHIPRES 0W06 27K</v>
          </cell>
          <cell r="E68" t="str">
            <v>ROHM</v>
          </cell>
          <cell r="F68">
            <v>1</v>
          </cell>
          <cell r="G68" t="str">
            <v>JPY</v>
          </cell>
          <cell r="H68">
            <v>0.15</v>
          </cell>
          <cell r="I68">
            <v>1.3006156247290384E-3</v>
          </cell>
          <cell r="J68">
            <v>1</v>
          </cell>
          <cell r="K68" t="str">
            <v>JPY</v>
          </cell>
          <cell r="L68">
            <v>0.15</v>
          </cell>
          <cell r="M68">
            <v>1.3006156247290384E-3</v>
          </cell>
          <cell r="N68">
            <v>1</v>
          </cell>
          <cell r="O68" t="str">
            <v>JPY</v>
          </cell>
          <cell r="P68">
            <v>0.15</v>
          </cell>
          <cell r="Q68">
            <v>1.3006156247290384E-3</v>
          </cell>
          <cell r="R68">
            <v>1</v>
          </cell>
          <cell r="S68" t="str">
            <v>JPY</v>
          </cell>
          <cell r="T68">
            <v>0.15</v>
          </cell>
          <cell r="U68">
            <v>1.3006156247290384E-3</v>
          </cell>
          <cell r="V68">
            <v>1</v>
          </cell>
          <cell r="W68" t="str">
            <v>JPY</v>
          </cell>
          <cell r="X68">
            <v>0.15</v>
          </cell>
          <cell r="Y68">
            <v>1.3006156247290384E-3</v>
          </cell>
          <cell r="Z68">
            <v>1</v>
          </cell>
          <cell r="AA68" t="str">
            <v>JPY</v>
          </cell>
          <cell r="AB68">
            <v>0.15</v>
          </cell>
          <cell r="AC68">
            <v>1.3006156247290384E-3</v>
          </cell>
          <cell r="AD68">
            <v>49</v>
          </cell>
          <cell r="AE68">
            <v>28</v>
          </cell>
          <cell r="AI68" t="str">
            <v>EUR/AFR</v>
          </cell>
          <cell r="AJ68" t="str">
            <v>JPY</v>
          </cell>
          <cell r="AK68">
            <v>0.15</v>
          </cell>
        </row>
        <row r="69">
          <cell r="C69" t="str">
            <v>1430796</v>
          </cell>
          <cell r="D69" t="str">
            <v>CHIPRES 0W06 47K</v>
          </cell>
          <cell r="E69" t="str">
            <v>ROHM</v>
          </cell>
          <cell r="F69">
            <v>1</v>
          </cell>
          <cell r="G69" t="str">
            <v>JPY</v>
          </cell>
          <cell r="H69">
            <v>0.15</v>
          </cell>
          <cell r="I69">
            <v>1.3006156247290384E-3</v>
          </cell>
          <cell r="J69">
            <v>1</v>
          </cell>
          <cell r="K69" t="str">
            <v>JPY</v>
          </cell>
          <cell r="L69">
            <v>0.15</v>
          </cell>
          <cell r="M69">
            <v>1.3006156247290384E-3</v>
          </cell>
          <cell r="N69">
            <v>1</v>
          </cell>
          <cell r="O69" t="str">
            <v>JPY</v>
          </cell>
          <cell r="P69">
            <v>0.14249999999999999</v>
          </cell>
          <cell r="Q69">
            <v>1.2355848434925864E-3</v>
          </cell>
          <cell r="R69">
            <v>1</v>
          </cell>
          <cell r="S69" t="str">
            <v>JPY</v>
          </cell>
          <cell r="T69">
            <v>0.14249999999999999</v>
          </cell>
          <cell r="U69">
            <v>1.2355848434925864E-3</v>
          </cell>
          <cell r="V69">
            <v>1</v>
          </cell>
          <cell r="W69" t="str">
            <v>JPY</v>
          </cell>
          <cell r="X69">
            <v>0.14249999999999999</v>
          </cell>
          <cell r="Y69">
            <v>1.2355848434925864E-3</v>
          </cell>
          <cell r="Z69">
            <v>1</v>
          </cell>
          <cell r="AA69" t="str">
            <v>JPY</v>
          </cell>
          <cell r="AB69">
            <v>0.14249999999999999</v>
          </cell>
          <cell r="AC69">
            <v>1.2355848434925864E-3</v>
          </cell>
          <cell r="AD69">
            <v>49</v>
          </cell>
          <cell r="AE69">
            <v>28</v>
          </cell>
          <cell r="AI69" t="str">
            <v>EUR/AFR</v>
          </cell>
        </row>
        <row r="70">
          <cell r="C70" t="str">
            <v>1430804</v>
          </cell>
          <cell r="D70" t="str">
            <v>CHIPRES 0W06 100K</v>
          </cell>
          <cell r="E70" t="str">
            <v>ROHM</v>
          </cell>
          <cell r="F70">
            <v>8</v>
          </cell>
          <cell r="G70" t="str">
            <v>JPY</v>
          </cell>
          <cell r="H70">
            <v>0.15</v>
          </cell>
          <cell r="I70">
            <v>1.0404924997832308E-2</v>
          </cell>
          <cell r="J70">
            <v>8</v>
          </cell>
          <cell r="K70" t="str">
            <v>JPY</v>
          </cell>
          <cell r="L70">
            <v>0.15</v>
          </cell>
          <cell r="M70">
            <v>1.0404924997832308E-2</v>
          </cell>
          <cell r="N70">
            <v>8</v>
          </cell>
          <cell r="O70" t="str">
            <v>JPY</v>
          </cell>
          <cell r="P70">
            <v>0.14249999999999999</v>
          </cell>
          <cell r="Q70">
            <v>9.8846787479406912E-3</v>
          </cell>
          <cell r="R70">
            <v>8</v>
          </cell>
          <cell r="S70" t="str">
            <v>JPY</v>
          </cell>
          <cell r="T70">
            <v>0.14249999999999999</v>
          </cell>
          <cell r="U70">
            <v>9.8846787479406912E-3</v>
          </cell>
          <cell r="V70">
            <v>8</v>
          </cell>
          <cell r="W70" t="str">
            <v>JPY</v>
          </cell>
          <cell r="X70">
            <v>0.14249999999999999</v>
          </cell>
          <cell r="Y70">
            <v>9.8846787479406912E-3</v>
          </cell>
          <cell r="Z70">
            <v>8</v>
          </cell>
          <cell r="AA70" t="str">
            <v>JPY</v>
          </cell>
          <cell r="AB70">
            <v>0.14249999999999999</v>
          </cell>
          <cell r="AC70">
            <v>9.8846787479406912E-3</v>
          </cell>
          <cell r="AD70">
            <v>49</v>
          </cell>
          <cell r="AE70">
            <v>28</v>
          </cell>
          <cell r="AI70" t="str">
            <v>EUR/AFR</v>
          </cell>
        </row>
        <row r="71">
          <cell r="C71" t="str">
            <v>1430804</v>
          </cell>
          <cell r="D71" t="str">
            <v>CHIPRES 0W06 100K J 0402</v>
          </cell>
          <cell r="E71" t="str">
            <v>ROHM</v>
          </cell>
          <cell r="F71">
            <v>1</v>
          </cell>
          <cell r="G71" t="str">
            <v>JPY</v>
          </cell>
          <cell r="H71">
            <v>0.15</v>
          </cell>
          <cell r="I71">
            <v>1.3006156247290384E-3</v>
          </cell>
          <cell r="J71">
            <v>1</v>
          </cell>
          <cell r="K71" t="str">
            <v>JPY</v>
          </cell>
          <cell r="L71">
            <v>0.15</v>
          </cell>
          <cell r="M71">
            <v>1.3006156247290384E-3</v>
          </cell>
          <cell r="N71">
            <v>1</v>
          </cell>
          <cell r="O71" t="str">
            <v>JPY</v>
          </cell>
          <cell r="P71">
            <v>0.15</v>
          </cell>
          <cell r="Q71">
            <v>1.3006156247290384E-3</v>
          </cell>
          <cell r="R71">
            <v>1</v>
          </cell>
          <cell r="S71" t="str">
            <v>JPY</v>
          </cell>
          <cell r="T71">
            <v>0.15</v>
          </cell>
          <cell r="U71">
            <v>1.3006156247290384E-3</v>
          </cell>
          <cell r="V71">
            <v>1</v>
          </cell>
          <cell r="W71" t="str">
            <v>JPY</v>
          </cell>
          <cell r="X71">
            <v>0.15</v>
          </cell>
          <cell r="Y71">
            <v>1.3006156247290384E-3</v>
          </cell>
          <cell r="Z71">
            <v>1</v>
          </cell>
          <cell r="AA71" t="str">
            <v>JPY</v>
          </cell>
          <cell r="AB71">
            <v>0.15</v>
          </cell>
          <cell r="AC71">
            <v>1.3006156247290384E-3</v>
          </cell>
          <cell r="AD71">
            <v>49</v>
          </cell>
          <cell r="AE71">
            <v>28</v>
          </cell>
          <cell r="AI71" t="str">
            <v>EUR/AFR</v>
          </cell>
          <cell r="AJ71" t="str">
            <v>JPY</v>
          </cell>
          <cell r="AK71">
            <v>0.15</v>
          </cell>
        </row>
        <row r="72">
          <cell r="C72" t="str">
            <v>1430810</v>
          </cell>
          <cell r="D72" t="str">
            <v>CHIPRES 0W06 180K</v>
          </cell>
          <cell r="E72" t="str">
            <v>ROHM</v>
          </cell>
          <cell r="F72">
            <v>1</v>
          </cell>
          <cell r="G72" t="str">
            <v>JPY</v>
          </cell>
          <cell r="H72">
            <v>0.15</v>
          </cell>
          <cell r="I72">
            <v>1.3006156247290384E-3</v>
          </cell>
          <cell r="J72">
            <v>1</v>
          </cell>
          <cell r="K72" t="str">
            <v>JPY</v>
          </cell>
          <cell r="L72">
            <v>0.15</v>
          </cell>
          <cell r="M72">
            <v>1.3006156247290384E-3</v>
          </cell>
          <cell r="N72">
            <v>1</v>
          </cell>
          <cell r="O72" t="str">
            <v>JPY</v>
          </cell>
          <cell r="P72">
            <v>0.15</v>
          </cell>
          <cell r="Q72">
            <v>1.3006156247290384E-3</v>
          </cell>
          <cell r="R72">
            <v>1</v>
          </cell>
          <cell r="S72" t="str">
            <v>JPY</v>
          </cell>
          <cell r="T72">
            <v>0.15</v>
          </cell>
          <cell r="U72">
            <v>1.3006156247290384E-3</v>
          </cell>
          <cell r="V72">
            <v>1</v>
          </cell>
          <cell r="W72" t="str">
            <v>JPY</v>
          </cell>
          <cell r="X72">
            <v>0.15</v>
          </cell>
          <cell r="Y72">
            <v>1.3006156247290384E-3</v>
          </cell>
          <cell r="Z72">
            <v>1</v>
          </cell>
          <cell r="AA72" t="str">
            <v>JPY</v>
          </cell>
          <cell r="AB72">
            <v>0.15</v>
          </cell>
          <cell r="AC72">
            <v>1.3006156247290384E-3</v>
          </cell>
          <cell r="AD72">
            <v>49</v>
          </cell>
          <cell r="AE72">
            <v>28</v>
          </cell>
          <cell r="AI72" t="str">
            <v>EUR/AFR</v>
          </cell>
          <cell r="AJ72" t="str">
            <v>JPY</v>
          </cell>
          <cell r="AK72">
            <v>0.15</v>
          </cell>
        </row>
        <row r="73">
          <cell r="C73" t="str">
            <v>1430812</v>
          </cell>
          <cell r="D73" t="str">
            <v>CHIPRES 0W06 220K J 0402</v>
          </cell>
          <cell r="E73" t="str">
            <v>ROHM</v>
          </cell>
          <cell r="F73">
            <v>1</v>
          </cell>
          <cell r="G73" t="str">
            <v>JPY</v>
          </cell>
          <cell r="H73">
            <v>0.15</v>
          </cell>
          <cell r="I73">
            <v>1.3006156247290384E-3</v>
          </cell>
          <cell r="J73">
            <v>1</v>
          </cell>
          <cell r="K73" t="str">
            <v>JPY</v>
          </cell>
          <cell r="L73">
            <v>0.15</v>
          </cell>
          <cell r="M73">
            <v>1.3006156247290384E-3</v>
          </cell>
          <cell r="N73">
            <v>1</v>
          </cell>
          <cell r="O73" t="str">
            <v>JPY</v>
          </cell>
          <cell r="P73">
            <v>0.14249999999999999</v>
          </cell>
          <cell r="Q73">
            <v>1.2355848434925864E-3</v>
          </cell>
          <cell r="R73">
            <v>1</v>
          </cell>
          <cell r="S73" t="str">
            <v>JPY</v>
          </cell>
          <cell r="T73">
            <v>0.14249999999999999</v>
          </cell>
          <cell r="U73">
            <v>1.2355848434925864E-3</v>
          </cell>
          <cell r="V73">
            <v>1</v>
          </cell>
          <cell r="W73" t="str">
            <v>JPY</v>
          </cell>
          <cell r="X73">
            <v>0.14249999999999999</v>
          </cell>
          <cell r="Y73">
            <v>1.2355848434925864E-3</v>
          </cell>
          <cell r="Z73">
            <v>1</v>
          </cell>
          <cell r="AA73" t="str">
            <v>JPY</v>
          </cell>
          <cell r="AB73">
            <v>0.14249999999999999</v>
          </cell>
          <cell r="AC73">
            <v>1.2355848434925864E-3</v>
          </cell>
          <cell r="AD73">
            <v>49</v>
          </cell>
          <cell r="AE73">
            <v>28</v>
          </cell>
          <cell r="AI73" t="str">
            <v>EUR/AFR</v>
          </cell>
          <cell r="AJ73" t="str">
            <v>JPY</v>
          </cell>
          <cell r="AK73">
            <v>0.15</v>
          </cell>
        </row>
        <row r="74">
          <cell r="C74" t="str">
            <v>1430812</v>
          </cell>
          <cell r="D74" t="str">
            <v>CHIPRES 0W06 220K J 0402</v>
          </cell>
          <cell r="E74" t="str">
            <v>ROHM</v>
          </cell>
          <cell r="F74">
            <v>1</v>
          </cell>
          <cell r="G74" t="str">
            <v>JPY</v>
          </cell>
          <cell r="H74">
            <v>0.15</v>
          </cell>
          <cell r="I74">
            <v>1.3006156247290384E-3</v>
          </cell>
          <cell r="J74">
            <v>1</v>
          </cell>
          <cell r="K74" t="str">
            <v>JPY</v>
          </cell>
          <cell r="L74">
            <v>0.15</v>
          </cell>
          <cell r="M74">
            <v>1.3006156247290384E-3</v>
          </cell>
          <cell r="N74">
            <v>1</v>
          </cell>
          <cell r="O74" t="str">
            <v>JPY</v>
          </cell>
          <cell r="P74">
            <v>0.15</v>
          </cell>
          <cell r="Q74">
            <v>1.3006156247290384E-3</v>
          </cell>
          <cell r="R74">
            <v>1</v>
          </cell>
          <cell r="S74" t="str">
            <v>JPY</v>
          </cell>
          <cell r="T74">
            <v>0.15</v>
          </cell>
          <cell r="U74">
            <v>1.3006156247290384E-3</v>
          </cell>
          <cell r="V74">
            <v>1</v>
          </cell>
          <cell r="W74" t="str">
            <v>JPY</v>
          </cell>
          <cell r="X74">
            <v>0.15</v>
          </cell>
          <cell r="Y74">
            <v>1.3006156247290384E-3</v>
          </cell>
          <cell r="Z74">
            <v>1</v>
          </cell>
          <cell r="AA74" t="str">
            <v>JPY</v>
          </cell>
          <cell r="AB74">
            <v>0.15</v>
          </cell>
          <cell r="AC74">
            <v>1.3006156247290384E-3</v>
          </cell>
          <cell r="AD74">
            <v>49</v>
          </cell>
          <cell r="AE74">
            <v>28</v>
          </cell>
          <cell r="AI74" t="str">
            <v>EUR/AFR</v>
          </cell>
          <cell r="AJ74" t="str">
            <v>JPY</v>
          </cell>
          <cell r="AK74">
            <v>0.15</v>
          </cell>
        </row>
        <row r="75">
          <cell r="C75" t="str">
            <v>1430841</v>
          </cell>
          <cell r="D75" t="str">
            <v>CHIPRES 0W06 6K8</v>
          </cell>
          <cell r="E75" t="str">
            <v>ROHM</v>
          </cell>
          <cell r="F75">
            <v>1</v>
          </cell>
          <cell r="G75" t="str">
            <v>JPY</v>
          </cell>
          <cell r="H75">
            <v>0.15</v>
          </cell>
          <cell r="I75">
            <v>1.3006156247290384E-3</v>
          </cell>
          <cell r="J75">
            <v>1</v>
          </cell>
          <cell r="K75" t="str">
            <v>JPY</v>
          </cell>
          <cell r="L75">
            <v>0.15</v>
          </cell>
          <cell r="M75">
            <v>1.3006156247290384E-3</v>
          </cell>
          <cell r="N75">
            <v>1</v>
          </cell>
          <cell r="O75" t="str">
            <v>JPY</v>
          </cell>
          <cell r="P75">
            <v>0.15</v>
          </cell>
          <cell r="Q75">
            <v>1.3006156247290384E-3</v>
          </cell>
          <cell r="R75">
            <v>1</v>
          </cell>
          <cell r="S75" t="str">
            <v>JPY</v>
          </cell>
          <cell r="T75">
            <v>0.15</v>
          </cell>
          <cell r="U75">
            <v>1.3006156247290384E-3</v>
          </cell>
          <cell r="V75">
            <v>1</v>
          </cell>
          <cell r="W75" t="str">
            <v>JPY</v>
          </cell>
          <cell r="X75">
            <v>0.15</v>
          </cell>
          <cell r="Y75">
            <v>1.3006156247290384E-3</v>
          </cell>
          <cell r="Z75">
            <v>1</v>
          </cell>
          <cell r="AA75" t="str">
            <v>JPY</v>
          </cell>
          <cell r="AB75">
            <v>0.15</v>
          </cell>
          <cell r="AC75">
            <v>1.3006156247290384E-3</v>
          </cell>
          <cell r="AD75">
            <v>49</v>
          </cell>
          <cell r="AE75">
            <v>28</v>
          </cell>
          <cell r="AI75" t="str">
            <v>EUR/AFR</v>
          </cell>
          <cell r="AJ75" t="str">
            <v>JPY</v>
          </cell>
          <cell r="AK75">
            <v>0.15</v>
          </cell>
        </row>
        <row r="76">
          <cell r="C76" t="str">
            <v>1430865</v>
          </cell>
          <cell r="D76" t="str">
            <v>CHIPRES 0W06 5K6 J 0402</v>
          </cell>
          <cell r="E76" t="str">
            <v>ROHM</v>
          </cell>
          <cell r="F76">
            <v>1</v>
          </cell>
          <cell r="G76" t="str">
            <v>JPY</v>
          </cell>
          <cell r="H76">
            <v>0.28499999999999998</v>
          </cell>
          <cell r="I76">
            <v>2.4711696869851728E-3</v>
          </cell>
          <cell r="J76">
            <v>1</v>
          </cell>
          <cell r="K76" t="str">
            <v>JPY</v>
          </cell>
          <cell r="L76">
            <v>0.28499999999999998</v>
          </cell>
          <cell r="M76">
            <v>2.4711696869851728E-3</v>
          </cell>
          <cell r="N76">
            <v>1</v>
          </cell>
          <cell r="O76" t="str">
            <v>JPY</v>
          </cell>
          <cell r="P76">
            <v>0.27</v>
          </cell>
          <cell r="Q76">
            <v>2.3411081245122691E-3</v>
          </cell>
          <cell r="R76">
            <v>1</v>
          </cell>
          <cell r="S76" t="str">
            <v>JPY</v>
          </cell>
          <cell r="T76">
            <v>0.27</v>
          </cell>
          <cell r="U76">
            <v>2.3411081245122691E-3</v>
          </cell>
          <cell r="V76">
            <v>1</v>
          </cell>
          <cell r="W76" t="str">
            <v>JPY</v>
          </cell>
          <cell r="X76">
            <v>0.27</v>
          </cell>
          <cell r="Y76">
            <v>2.3411081245122691E-3</v>
          </cell>
          <cell r="Z76">
            <v>1</v>
          </cell>
          <cell r="AA76" t="str">
            <v>JPY</v>
          </cell>
          <cell r="AB76">
            <v>0.27</v>
          </cell>
          <cell r="AC76">
            <v>2.3411081245122691E-3</v>
          </cell>
          <cell r="AD76">
            <v>49</v>
          </cell>
          <cell r="AE76">
            <v>28</v>
          </cell>
          <cell r="AI76" t="str">
            <v>EUR/AFR</v>
          </cell>
          <cell r="AJ76" t="str">
            <v>JPY</v>
          </cell>
          <cell r="AK76">
            <v>0.28499999999999998</v>
          </cell>
        </row>
        <row r="77">
          <cell r="C77" t="str">
            <v>1430873</v>
          </cell>
          <cell r="D77" t="str">
            <v>CHIPRES 0W06 27K F 0402</v>
          </cell>
          <cell r="E77" t="str">
            <v>ROHM</v>
          </cell>
          <cell r="F77">
            <v>1</v>
          </cell>
          <cell r="G77" t="str">
            <v>JPY</v>
          </cell>
          <cell r="H77">
            <v>0.28000000000000003</v>
          </cell>
          <cell r="I77">
            <v>2.4278158328275385E-3</v>
          </cell>
          <cell r="J77">
            <v>1</v>
          </cell>
          <cell r="K77" t="str">
            <v>JPY</v>
          </cell>
          <cell r="L77">
            <v>0.28000000000000003</v>
          </cell>
          <cell r="M77">
            <v>2.4278158328275385E-3</v>
          </cell>
          <cell r="N77">
            <v>1</v>
          </cell>
          <cell r="O77" t="str">
            <v>JPY</v>
          </cell>
          <cell r="P77">
            <v>0.27500000000000002</v>
          </cell>
          <cell r="Q77">
            <v>2.3844619786699038E-3</v>
          </cell>
          <cell r="R77">
            <v>1</v>
          </cell>
          <cell r="S77" t="str">
            <v>JPY</v>
          </cell>
          <cell r="T77">
            <v>0.27500000000000002</v>
          </cell>
          <cell r="U77">
            <v>2.3844619786699038E-3</v>
          </cell>
          <cell r="V77">
            <v>1</v>
          </cell>
          <cell r="W77" t="str">
            <v>JPY</v>
          </cell>
          <cell r="X77">
            <v>0.27500000000000002</v>
          </cell>
          <cell r="Y77">
            <v>2.3844619786699038E-3</v>
          </cell>
          <cell r="Z77">
            <v>1</v>
          </cell>
          <cell r="AA77" t="str">
            <v>JPY</v>
          </cell>
          <cell r="AB77">
            <v>0.27500000000000002</v>
          </cell>
          <cell r="AC77">
            <v>2.3844619786699038E-3</v>
          </cell>
          <cell r="AD77">
            <v>49</v>
          </cell>
          <cell r="AE77">
            <v>28</v>
          </cell>
          <cell r="AI77" t="str">
            <v>EUR/AFR</v>
          </cell>
          <cell r="AJ77" t="str">
            <v>JPY</v>
          </cell>
          <cell r="AK77">
            <v>0.28000000000000003</v>
          </cell>
        </row>
        <row r="78">
          <cell r="C78" t="str">
            <v>143R001</v>
          </cell>
          <cell r="D78" t="str">
            <v>CHIPRES 0W25 OR22</v>
          </cell>
          <cell r="E78" t="str">
            <v>ROHM</v>
          </cell>
          <cell r="F78">
            <v>1</v>
          </cell>
          <cell r="G78" t="str">
            <v>JPY</v>
          </cell>
          <cell r="H78">
            <v>1.4970000000000001</v>
          </cell>
          <cell r="I78">
            <v>1.2980143934795805E-2</v>
          </cell>
          <cell r="J78">
            <v>1</v>
          </cell>
          <cell r="K78" t="str">
            <v>JPY</v>
          </cell>
          <cell r="L78">
            <v>1.4970000000000001</v>
          </cell>
          <cell r="M78">
            <v>1.2980143934795805E-2</v>
          </cell>
          <cell r="N78">
            <v>1</v>
          </cell>
          <cell r="O78" t="str">
            <v>JPY</v>
          </cell>
          <cell r="P78">
            <v>1.48</v>
          </cell>
          <cell r="Q78">
            <v>1.2832740830659845E-2</v>
          </cell>
          <cell r="R78">
            <v>1</v>
          </cell>
          <cell r="S78" t="str">
            <v>JPY</v>
          </cell>
          <cell r="T78">
            <v>1.48</v>
          </cell>
          <cell r="U78">
            <v>1.2832740830659845E-2</v>
          </cell>
          <cell r="V78">
            <v>1</v>
          </cell>
          <cell r="W78" t="str">
            <v>JPY</v>
          </cell>
          <cell r="X78">
            <v>1.48</v>
          </cell>
          <cell r="Y78">
            <v>1.2832740830659845E-2</v>
          </cell>
          <cell r="Z78">
            <v>1</v>
          </cell>
          <cell r="AA78" t="str">
            <v>JPY</v>
          </cell>
          <cell r="AB78">
            <v>1.48</v>
          </cell>
          <cell r="AC78">
            <v>1.2832740830659845E-2</v>
          </cell>
          <cell r="AD78">
            <v>49</v>
          </cell>
          <cell r="AE78">
            <v>28</v>
          </cell>
          <cell r="AI78" t="str">
            <v>EUR/AFR</v>
          </cell>
        </row>
        <row r="79">
          <cell r="C79" t="str">
            <v>1620105</v>
          </cell>
          <cell r="D79" t="str">
            <v>RES NETWORK 0W06 2X2K2 J</v>
          </cell>
          <cell r="E79" t="str">
            <v>ROHM</v>
          </cell>
          <cell r="F79">
            <v>1</v>
          </cell>
          <cell r="G79" t="str">
            <v>JPY</v>
          </cell>
          <cell r="H79">
            <v>0.6</v>
          </cell>
          <cell r="I79">
            <v>5.2024624989161538E-3</v>
          </cell>
          <cell r="J79">
            <v>1</v>
          </cell>
          <cell r="K79" t="str">
            <v>JPY</v>
          </cell>
          <cell r="L79">
            <v>0.6</v>
          </cell>
          <cell r="M79">
            <v>5.2024624989161538E-3</v>
          </cell>
          <cell r="N79">
            <v>1</v>
          </cell>
          <cell r="O79" t="str">
            <v>JPY</v>
          </cell>
          <cell r="P79">
            <v>0.57999999999999996</v>
          </cell>
          <cell r="Q79">
            <v>5.029047082285615E-3</v>
          </cell>
          <cell r="R79">
            <v>1</v>
          </cell>
          <cell r="S79" t="str">
            <v>JPY</v>
          </cell>
          <cell r="T79">
            <v>0.57999999999999996</v>
          </cell>
          <cell r="U79">
            <v>5.029047082285615E-3</v>
          </cell>
          <cell r="V79">
            <v>1</v>
          </cell>
          <cell r="W79" t="str">
            <v>JPY</v>
          </cell>
          <cell r="X79">
            <v>0.57999999999999996</v>
          </cell>
          <cell r="Y79">
            <v>5.029047082285615E-3</v>
          </cell>
          <cell r="Z79">
            <v>1</v>
          </cell>
          <cell r="AA79" t="str">
            <v>JPY</v>
          </cell>
          <cell r="AB79">
            <v>0.57999999999999996</v>
          </cell>
          <cell r="AC79">
            <v>5.029047082285615E-3</v>
          </cell>
          <cell r="AD79">
            <v>49</v>
          </cell>
          <cell r="AE79">
            <v>28</v>
          </cell>
          <cell r="AI79" t="str">
            <v>EUR/AFR</v>
          </cell>
          <cell r="AJ79" t="str">
            <v>JPY</v>
          </cell>
          <cell r="AK79">
            <v>0.6</v>
          </cell>
        </row>
        <row r="80">
          <cell r="C80" t="str">
            <v>1620507</v>
          </cell>
          <cell r="D80" t="str">
            <v>RES NETWORK 0W04 3DB ATT</v>
          </cell>
          <cell r="E80" t="str">
            <v>MATSUSHITA</v>
          </cell>
          <cell r="F80">
            <v>2</v>
          </cell>
          <cell r="G80" t="str">
            <v>JPY</v>
          </cell>
          <cell r="H80">
            <v>2</v>
          </cell>
          <cell r="I80">
            <v>3.4683083326107693E-2</v>
          </cell>
          <cell r="J80">
            <v>2</v>
          </cell>
          <cell r="K80" t="str">
            <v>JPY</v>
          </cell>
          <cell r="L80">
            <v>2</v>
          </cell>
          <cell r="M80">
            <v>3.4683083326107693E-2</v>
          </cell>
          <cell r="N80">
            <v>2</v>
          </cell>
          <cell r="O80" t="str">
            <v>JPY</v>
          </cell>
          <cell r="P80">
            <v>1.9</v>
          </cell>
          <cell r="Q80">
            <v>3.2948929159802305E-2</v>
          </cell>
          <cell r="R80">
            <v>2</v>
          </cell>
          <cell r="S80" t="str">
            <v>JPY</v>
          </cell>
          <cell r="T80">
            <v>1.9</v>
          </cell>
          <cell r="U80">
            <v>3.2948929159802305E-2</v>
          </cell>
          <cell r="V80">
            <v>2</v>
          </cell>
          <cell r="W80" t="str">
            <v>JPY</v>
          </cell>
          <cell r="X80">
            <v>1.9</v>
          </cell>
          <cell r="Y80">
            <v>3.2948929159802305E-2</v>
          </cell>
          <cell r="Z80">
            <v>2</v>
          </cell>
          <cell r="AA80" t="str">
            <v>JPY</v>
          </cell>
          <cell r="AB80">
            <v>1.9</v>
          </cell>
          <cell r="AC80">
            <v>3.2948929159802305E-2</v>
          </cell>
          <cell r="AD80">
            <v>28</v>
          </cell>
          <cell r="AE80">
            <v>14</v>
          </cell>
          <cell r="AI80" t="str">
            <v>EUR/AFR</v>
          </cell>
          <cell r="AJ80" t="str">
            <v>JPY</v>
          </cell>
          <cell r="AK80">
            <v>2</v>
          </cell>
        </row>
        <row r="81">
          <cell r="C81" t="str">
            <v>1620513</v>
          </cell>
          <cell r="D81" t="str">
            <v xml:space="preserve">RES NETWORK </v>
          </cell>
          <cell r="E81" t="str">
            <v>MATSUSHITA</v>
          </cell>
          <cell r="F81">
            <v>1</v>
          </cell>
          <cell r="G81" t="str">
            <v>JPY</v>
          </cell>
          <cell r="H81">
            <v>2</v>
          </cell>
          <cell r="I81">
            <v>1.7341541663053846E-2</v>
          </cell>
          <cell r="J81">
            <v>1</v>
          </cell>
          <cell r="K81" t="str">
            <v>JPY</v>
          </cell>
          <cell r="L81">
            <v>2</v>
          </cell>
          <cell r="M81">
            <v>1.7341541663053846E-2</v>
          </cell>
          <cell r="N81">
            <v>1</v>
          </cell>
          <cell r="O81" t="str">
            <v>JPY</v>
          </cell>
          <cell r="P81">
            <v>1.9</v>
          </cell>
          <cell r="Q81">
            <v>1.6474464579901153E-2</v>
          </cell>
          <cell r="R81">
            <v>1</v>
          </cell>
          <cell r="S81" t="str">
            <v>JPY</v>
          </cell>
          <cell r="T81">
            <v>1.9</v>
          </cell>
          <cell r="U81">
            <v>1.6474464579901153E-2</v>
          </cell>
          <cell r="V81">
            <v>1</v>
          </cell>
          <cell r="W81" t="str">
            <v>JPY</v>
          </cell>
          <cell r="X81">
            <v>1.9</v>
          </cell>
          <cell r="Y81">
            <v>1.6474464579901153E-2</v>
          </cell>
          <cell r="Z81">
            <v>1</v>
          </cell>
          <cell r="AA81" t="str">
            <v>JPY</v>
          </cell>
          <cell r="AB81">
            <v>1.9</v>
          </cell>
          <cell r="AC81">
            <v>1.6474464579901153E-2</v>
          </cell>
          <cell r="AD81">
            <v>28</v>
          </cell>
          <cell r="AE81">
            <v>14</v>
          </cell>
          <cell r="AI81" t="str">
            <v>EUR/AFR</v>
          </cell>
        </row>
        <row r="82">
          <cell r="C82" t="str">
            <v>1820039</v>
          </cell>
          <cell r="D82" t="str">
            <v>NTC RES 0W1 47K J</v>
          </cell>
          <cell r="E82" t="str">
            <v>Murata</v>
          </cell>
          <cell r="F82">
            <v>2</v>
          </cell>
          <cell r="G82" t="str">
            <v>JPY</v>
          </cell>
          <cell r="H82">
            <v>6</v>
          </cell>
          <cell r="I82">
            <v>0.10404924997832307</v>
          </cell>
          <cell r="J82">
            <v>2</v>
          </cell>
          <cell r="K82" t="str">
            <v>JPY</v>
          </cell>
          <cell r="L82">
            <v>6</v>
          </cell>
          <cell r="M82">
            <v>0.10404924997832307</v>
          </cell>
          <cell r="N82">
            <v>2</v>
          </cell>
          <cell r="O82" t="str">
            <v>JPY</v>
          </cell>
          <cell r="P82">
            <v>5.5</v>
          </cell>
          <cell r="Q82">
            <v>9.5378479146796147E-2</v>
          </cell>
          <cell r="R82">
            <v>2</v>
          </cell>
          <cell r="S82" t="str">
            <v>JPY</v>
          </cell>
          <cell r="T82">
            <v>5.5</v>
          </cell>
          <cell r="U82">
            <v>9.5378479146796147E-2</v>
          </cell>
          <cell r="V82">
            <v>2</v>
          </cell>
          <cell r="W82" t="str">
            <v>JPY</v>
          </cell>
          <cell r="X82">
            <v>5.5</v>
          </cell>
          <cell r="Y82">
            <v>9.5378479146796147E-2</v>
          </cell>
          <cell r="Z82">
            <v>2</v>
          </cell>
          <cell r="AA82" t="str">
            <v>JPY</v>
          </cell>
          <cell r="AB82">
            <v>5.5</v>
          </cell>
          <cell r="AC82">
            <v>9.5378479146796147E-2</v>
          </cell>
          <cell r="AD82">
            <v>42</v>
          </cell>
          <cell r="AE82">
            <v>42</v>
          </cell>
          <cell r="AI82" t="str">
            <v>EUR/AFR</v>
          </cell>
        </row>
        <row r="83">
          <cell r="C83" t="str">
            <v>1825027</v>
          </cell>
          <cell r="D83" t="str">
            <v>CHIP VARISTOR VWM5.6V VC15.5</v>
          </cell>
          <cell r="E83" t="str">
            <v>AVX/EPCOS</v>
          </cell>
          <cell r="F83">
            <v>13</v>
          </cell>
          <cell r="G83" t="str">
            <v>EUR</v>
          </cell>
          <cell r="H83">
            <v>0.03</v>
          </cell>
          <cell r="I83">
            <v>0.39</v>
          </cell>
          <cell r="J83">
            <v>13</v>
          </cell>
          <cell r="K83" t="str">
            <v>EUR</v>
          </cell>
          <cell r="L83">
            <v>0.03</v>
          </cell>
          <cell r="M83">
            <v>0.39</v>
          </cell>
          <cell r="N83">
            <v>13</v>
          </cell>
          <cell r="O83" t="str">
            <v>EUR</v>
          </cell>
          <cell r="P83">
            <v>2.8000000000000001E-2</v>
          </cell>
          <cell r="Q83">
            <v>0.36399999999999999</v>
          </cell>
          <cell r="R83">
            <v>13</v>
          </cell>
          <cell r="S83" t="str">
            <v>EUR</v>
          </cell>
          <cell r="T83">
            <v>2.8000000000000001E-2</v>
          </cell>
          <cell r="U83">
            <v>0.36399999999999999</v>
          </cell>
          <cell r="V83">
            <v>13</v>
          </cell>
          <cell r="W83" t="str">
            <v>EUR</v>
          </cell>
          <cell r="X83">
            <v>2.8000000000000001E-2</v>
          </cell>
          <cell r="Y83">
            <v>0.36399999999999999</v>
          </cell>
          <cell r="Z83">
            <v>13</v>
          </cell>
          <cell r="AA83" t="str">
            <v>EUR</v>
          </cell>
          <cell r="AB83">
            <v>2.8000000000000001E-2</v>
          </cell>
          <cell r="AC83">
            <v>0.36399999999999999</v>
          </cell>
          <cell r="AD83">
            <v>42</v>
          </cell>
          <cell r="AE83">
            <v>42</v>
          </cell>
          <cell r="AI83" t="str">
            <v>EUR/AFR</v>
          </cell>
          <cell r="AJ83" t="str">
            <v>EUR</v>
          </cell>
          <cell r="AK83">
            <v>0.03</v>
          </cell>
        </row>
        <row r="84">
          <cell r="C84" t="str">
            <v>2310037</v>
          </cell>
          <cell r="D84" t="str">
            <v>CHIPCAP X5R 10U M 6V3 0805</v>
          </cell>
          <cell r="E84" t="str">
            <v>MURATA</v>
          </cell>
          <cell r="F84">
            <v>7</v>
          </cell>
          <cell r="G84" t="str">
            <v>JPY</v>
          </cell>
          <cell r="H84">
            <v>7.5</v>
          </cell>
          <cell r="I84">
            <v>0.45521546865516344</v>
          </cell>
          <cell r="J84">
            <v>7</v>
          </cell>
          <cell r="K84" t="str">
            <v>JPY</v>
          </cell>
          <cell r="L84">
            <v>7.5</v>
          </cell>
          <cell r="M84">
            <v>0.45521546865516344</v>
          </cell>
          <cell r="N84">
            <v>7</v>
          </cell>
          <cell r="O84" t="str">
            <v>JPY</v>
          </cell>
          <cell r="P84">
            <v>7</v>
          </cell>
          <cell r="Q84">
            <v>0.42486777074481924</v>
          </cell>
          <cell r="R84">
            <v>7</v>
          </cell>
          <cell r="S84" t="str">
            <v>JPY</v>
          </cell>
          <cell r="T84">
            <v>7</v>
          </cell>
          <cell r="U84">
            <v>0.42486777074481924</v>
          </cell>
          <cell r="V84">
            <v>7</v>
          </cell>
          <cell r="W84" t="str">
            <v>JPY</v>
          </cell>
          <cell r="X84">
            <v>7</v>
          </cell>
          <cell r="Y84">
            <v>0.42486777074481924</v>
          </cell>
          <cell r="Z84">
            <v>7</v>
          </cell>
          <cell r="AA84" t="str">
            <v>JPY</v>
          </cell>
          <cell r="AB84">
            <v>7</v>
          </cell>
          <cell r="AC84">
            <v>0.42486777074481924</v>
          </cell>
          <cell r="AD84">
            <v>35</v>
          </cell>
          <cell r="AE84">
            <v>35</v>
          </cell>
          <cell r="AI84" t="str">
            <v>EUR/AFR</v>
          </cell>
          <cell r="AJ84" t="str">
            <v>JPY</v>
          </cell>
          <cell r="AK84">
            <v>7.5</v>
          </cell>
        </row>
        <row r="85">
          <cell r="C85" t="str">
            <v>2310793</v>
          </cell>
          <cell r="D85" t="str">
            <v>CHIPCAP X5R 2U2 K 10V 0805</v>
          </cell>
          <cell r="E85" t="str">
            <v>TAIYOYUDEN</v>
          </cell>
          <cell r="F85">
            <v>2</v>
          </cell>
          <cell r="G85" t="str">
            <v>JPY</v>
          </cell>
          <cell r="H85">
            <v>2.5</v>
          </cell>
          <cell r="I85">
            <v>4.3353854157634611E-2</v>
          </cell>
          <cell r="J85">
            <v>2</v>
          </cell>
          <cell r="K85" t="str">
            <v>JPY</v>
          </cell>
          <cell r="L85">
            <v>2.5</v>
          </cell>
          <cell r="M85">
            <v>4.3353854157634611E-2</v>
          </cell>
          <cell r="N85">
            <v>2</v>
          </cell>
          <cell r="O85" t="str">
            <v>JPY</v>
          </cell>
          <cell r="P85">
            <v>2.4</v>
          </cell>
          <cell r="Q85">
            <v>4.161969999132923E-2</v>
          </cell>
          <cell r="R85">
            <v>2</v>
          </cell>
          <cell r="S85" t="str">
            <v>JPY</v>
          </cell>
          <cell r="T85">
            <v>2.4</v>
          </cell>
          <cell r="U85">
            <v>4.161969999132923E-2</v>
          </cell>
          <cell r="V85">
            <v>2</v>
          </cell>
          <cell r="W85" t="str">
            <v>JPY</v>
          </cell>
          <cell r="X85">
            <v>2.4</v>
          </cell>
          <cell r="Y85">
            <v>4.161969999132923E-2</v>
          </cell>
          <cell r="Z85">
            <v>2</v>
          </cell>
          <cell r="AA85" t="str">
            <v>JPY</v>
          </cell>
          <cell r="AB85">
            <v>2.4</v>
          </cell>
          <cell r="AC85">
            <v>4.161969999132923E-2</v>
          </cell>
          <cell r="AD85">
            <v>42</v>
          </cell>
          <cell r="AE85">
            <v>42</v>
          </cell>
          <cell r="AI85" t="str">
            <v>EUR/AFR</v>
          </cell>
          <cell r="AJ85" t="str">
            <v>JPY</v>
          </cell>
          <cell r="AK85">
            <v>2.5</v>
          </cell>
        </row>
        <row r="86">
          <cell r="C86" t="str">
            <v>2312203</v>
          </cell>
          <cell r="D86" t="str">
            <v>CHIPCAP Y5V 1U Z</v>
          </cell>
          <cell r="E86" t="str">
            <v>TDK</v>
          </cell>
          <cell r="F86">
            <v>1</v>
          </cell>
          <cell r="G86" t="str">
            <v>JPY</v>
          </cell>
          <cell r="H86">
            <v>0.85</v>
          </cell>
          <cell r="I86">
            <v>7.3701552067978841E-3</v>
          </cell>
          <cell r="J86">
            <v>1</v>
          </cell>
          <cell r="K86" t="str">
            <v>JPY</v>
          </cell>
          <cell r="L86">
            <v>0.85</v>
          </cell>
          <cell r="M86">
            <v>7.3701552067978841E-3</v>
          </cell>
          <cell r="N86">
            <v>1</v>
          </cell>
          <cell r="O86" t="str">
            <v>JPY</v>
          </cell>
          <cell r="P86">
            <v>0.8</v>
          </cell>
          <cell r="Q86">
            <v>6.9366166652215389E-3</v>
          </cell>
          <cell r="R86">
            <v>1</v>
          </cell>
          <cell r="S86" t="str">
            <v>JPY</v>
          </cell>
          <cell r="T86">
            <v>0.8</v>
          </cell>
          <cell r="U86">
            <v>6.9366166652215389E-3</v>
          </cell>
          <cell r="V86">
            <v>1</v>
          </cell>
          <cell r="W86" t="str">
            <v>JPY</v>
          </cell>
          <cell r="X86">
            <v>0.8</v>
          </cell>
          <cell r="Y86">
            <v>6.9366166652215389E-3</v>
          </cell>
          <cell r="Z86">
            <v>1</v>
          </cell>
          <cell r="AA86" t="str">
            <v>JPY</v>
          </cell>
          <cell r="AB86">
            <v>0.8</v>
          </cell>
          <cell r="AC86">
            <v>6.9366166652215389E-3</v>
          </cell>
          <cell r="AD86">
            <v>42</v>
          </cell>
          <cell r="AE86">
            <v>21</v>
          </cell>
          <cell r="AI86" t="str">
            <v>EUR/AFR</v>
          </cell>
        </row>
        <row r="87">
          <cell r="C87" t="str">
            <v>2312211</v>
          </cell>
          <cell r="D87" t="str">
            <v>CHIPCAP BJ 3U3 K 6V3 0805</v>
          </cell>
          <cell r="E87" t="str">
            <v>TAIYO YUDEN</v>
          </cell>
          <cell r="F87">
            <v>2</v>
          </cell>
          <cell r="G87" t="str">
            <v>JPY</v>
          </cell>
          <cell r="H87">
            <v>3.1</v>
          </cell>
          <cell r="I87">
            <v>5.3758779155466924E-2</v>
          </cell>
          <cell r="J87">
            <v>2</v>
          </cell>
          <cell r="K87" t="str">
            <v>JPY</v>
          </cell>
          <cell r="L87">
            <v>3.1</v>
          </cell>
          <cell r="M87">
            <v>5.3758779155466924E-2</v>
          </cell>
          <cell r="N87">
            <v>2</v>
          </cell>
          <cell r="O87" t="str">
            <v>JPY</v>
          </cell>
          <cell r="P87">
            <v>3</v>
          </cell>
          <cell r="Q87">
            <v>5.2024624989161536E-2</v>
          </cell>
          <cell r="R87">
            <v>2</v>
          </cell>
          <cell r="S87" t="str">
            <v>JPY</v>
          </cell>
          <cell r="T87">
            <v>3</v>
          </cell>
          <cell r="U87">
            <v>5.2024624989161536E-2</v>
          </cell>
          <cell r="V87">
            <v>2</v>
          </cell>
          <cell r="W87" t="str">
            <v>JPY</v>
          </cell>
          <cell r="X87">
            <v>3</v>
          </cell>
          <cell r="Y87">
            <v>5.2024624989161536E-2</v>
          </cell>
          <cell r="Z87">
            <v>2</v>
          </cell>
          <cell r="AA87" t="str">
            <v>JPY</v>
          </cell>
          <cell r="AB87">
            <v>3</v>
          </cell>
          <cell r="AC87">
            <v>5.2024624989161536E-2</v>
          </cell>
          <cell r="AD87">
            <v>42</v>
          </cell>
          <cell r="AE87">
            <v>42</v>
          </cell>
          <cell r="AI87" t="str">
            <v>EUR/AFR</v>
          </cell>
          <cell r="AJ87" t="str">
            <v>JPY</v>
          </cell>
          <cell r="AK87">
            <v>3.1</v>
          </cell>
        </row>
        <row r="88">
          <cell r="C88" t="str">
            <v>2312243</v>
          </cell>
          <cell r="D88" t="str">
            <v>CHIPCAP X5R 4U7 K</v>
          </cell>
          <cell r="E88" t="str">
            <v>MURATA</v>
          </cell>
          <cell r="F88">
            <v>2</v>
          </cell>
          <cell r="G88" t="str">
            <v>JPY</v>
          </cell>
          <cell r="H88">
            <v>4</v>
          </cell>
          <cell r="I88">
            <v>6.9366166652215386E-2</v>
          </cell>
          <cell r="J88">
            <v>2</v>
          </cell>
          <cell r="K88" t="str">
            <v>JPY</v>
          </cell>
          <cell r="L88">
            <v>4</v>
          </cell>
          <cell r="M88">
            <v>6.9366166652215386E-2</v>
          </cell>
          <cell r="N88">
            <v>2</v>
          </cell>
          <cell r="O88" t="str">
            <v>JPY</v>
          </cell>
          <cell r="P88">
            <v>3.9</v>
          </cell>
          <cell r="Q88">
            <v>6.7632012485909998E-2</v>
          </cell>
          <cell r="R88">
            <v>2</v>
          </cell>
          <cell r="S88" t="str">
            <v>JPY</v>
          </cell>
          <cell r="T88">
            <v>3.9</v>
          </cell>
          <cell r="U88">
            <v>6.7632012485909998E-2</v>
          </cell>
          <cell r="V88">
            <v>2</v>
          </cell>
          <cell r="W88" t="str">
            <v>JPY</v>
          </cell>
          <cell r="X88">
            <v>3.9</v>
          </cell>
          <cell r="Y88">
            <v>6.7632012485909998E-2</v>
          </cell>
          <cell r="Z88">
            <v>2</v>
          </cell>
          <cell r="AA88" t="str">
            <v>JPY</v>
          </cell>
          <cell r="AB88">
            <v>3.9</v>
          </cell>
          <cell r="AC88">
            <v>6.7632012485909998E-2</v>
          </cell>
          <cell r="AD88">
            <v>35</v>
          </cell>
          <cell r="AE88">
            <v>35</v>
          </cell>
          <cell r="AI88" t="str">
            <v>EUR/AFR</v>
          </cell>
        </row>
        <row r="89">
          <cell r="C89" t="str">
            <v>2312243</v>
          </cell>
          <cell r="D89" t="str">
            <v>CHIPCAP X5R 4U7 K</v>
          </cell>
          <cell r="E89" t="str">
            <v>TAIYO YUDEN</v>
          </cell>
          <cell r="F89">
            <v>1</v>
          </cell>
          <cell r="G89" t="str">
            <v>JPY</v>
          </cell>
          <cell r="H89">
            <v>4</v>
          </cell>
          <cell r="I89">
            <v>3.4683083326107693E-2</v>
          </cell>
          <cell r="J89">
            <v>1</v>
          </cell>
          <cell r="K89" t="str">
            <v>JPY</v>
          </cell>
          <cell r="L89">
            <v>4</v>
          </cell>
          <cell r="M89">
            <v>3.4683083326107693E-2</v>
          </cell>
          <cell r="N89">
            <v>1</v>
          </cell>
          <cell r="O89" t="str">
            <v>JPY</v>
          </cell>
          <cell r="P89">
            <v>3.9</v>
          </cell>
          <cell r="Q89">
            <v>3.3816006242954999E-2</v>
          </cell>
          <cell r="R89">
            <v>1</v>
          </cell>
          <cell r="S89" t="str">
            <v>JPY</v>
          </cell>
          <cell r="T89">
            <v>3.9</v>
          </cell>
          <cell r="U89">
            <v>3.3816006242954999E-2</v>
          </cell>
          <cell r="V89">
            <v>1</v>
          </cell>
          <cell r="W89" t="str">
            <v>JPY</v>
          </cell>
          <cell r="X89">
            <v>3.9</v>
          </cell>
          <cell r="Y89">
            <v>3.3816006242954999E-2</v>
          </cell>
          <cell r="Z89">
            <v>1</v>
          </cell>
          <cell r="AA89" t="str">
            <v>JPY</v>
          </cell>
          <cell r="AB89">
            <v>3.9</v>
          </cell>
          <cell r="AC89">
            <v>3.3816006242954999E-2</v>
          </cell>
          <cell r="AD89">
            <v>42</v>
          </cell>
          <cell r="AE89">
            <v>42</v>
          </cell>
          <cell r="AI89" t="str">
            <v>EUR/AFR</v>
          </cell>
          <cell r="AJ89" t="str">
            <v>JPY</v>
          </cell>
          <cell r="AK89">
            <v>4</v>
          </cell>
        </row>
        <row r="90">
          <cell r="C90" t="str">
            <v>2312411</v>
          </cell>
          <cell r="D90" t="str">
            <v>CHIPCAP X5R 1U0 M</v>
          </cell>
          <cell r="E90" t="str">
            <v>TAIYOYUDEN</v>
          </cell>
          <cell r="F90">
            <v>2</v>
          </cell>
          <cell r="G90" t="str">
            <v>JPY</v>
          </cell>
          <cell r="H90">
            <v>2.9</v>
          </cell>
          <cell r="I90">
            <v>5.0290470822856148E-2</v>
          </cell>
          <cell r="J90">
            <v>2</v>
          </cell>
          <cell r="K90" t="str">
            <v>JPY</v>
          </cell>
          <cell r="L90">
            <v>2.9</v>
          </cell>
          <cell r="M90">
            <v>5.0290470822856148E-2</v>
          </cell>
          <cell r="N90">
            <v>2</v>
          </cell>
          <cell r="O90" t="str">
            <v>JPY</v>
          </cell>
          <cell r="P90">
            <v>2.8</v>
          </cell>
          <cell r="Q90">
            <v>4.8556316656550767E-2</v>
          </cell>
          <cell r="R90">
            <v>2</v>
          </cell>
          <cell r="S90" t="str">
            <v>JPY</v>
          </cell>
          <cell r="T90">
            <v>2.8</v>
          </cell>
          <cell r="U90">
            <v>4.8556316656550767E-2</v>
          </cell>
          <cell r="V90">
            <v>2</v>
          </cell>
          <cell r="W90" t="str">
            <v>JPY</v>
          </cell>
          <cell r="X90">
            <v>2.8</v>
          </cell>
          <cell r="Y90">
            <v>4.8556316656550767E-2</v>
          </cell>
          <cell r="Z90">
            <v>2</v>
          </cell>
          <cell r="AA90" t="str">
            <v>JPY</v>
          </cell>
          <cell r="AB90">
            <v>2.8</v>
          </cell>
          <cell r="AC90">
            <v>4.8556316656550767E-2</v>
          </cell>
          <cell r="AD90">
            <v>42</v>
          </cell>
          <cell r="AE90">
            <v>42</v>
          </cell>
          <cell r="AI90" t="str">
            <v>EUR/AFR</v>
          </cell>
        </row>
        <row r="91">
          <cell r="C91" t="str">
            <v>231P000</v>
          </cell>
          <cell r="D91" t="str">
            <v>CHIPCAP X7R 330N</v>
          </cell>
          <cell r="E91" t="str">
            <v>ROHM</v>
          </cell>
          <cell r="F91">
            <v>2</v>
          </cell>
          <cell r="G91" t="str">
            <v>JPY</v>
          </cell>
          <cell r="H91">
            <v>0.47</v>
          </cell>
          <cell r="I91">
            <v>8.1505245816353069E-3</v>
          </cell>
          <cell r="J91">
            <v>2</v>
          </cell>
          <cell r="K91" t="str">
            <v>JPY</v>
          </cell>
          <cell r="L91">
            <v>0.47</v>
          </cell>
          <cell r="M91">
            <v>8.1505245816353069E-3</v>
          </cell>
          <cell r="N91">
            <v>2</v>
          </cell>
          <cell r="O91" t="str">
            <v>JPY</v>
          </cell>
          <cell r="P91">
            <v>0.46</v>
          </cell>
          <cell r="Q91">
            <v>7.9771091650047699E-3</v>
          </cell>
          <cell r="R91">
            <v>2</v>
          </cell>
          <cell r="S91" t="str">
            <v>JPY</v>
          </cell>
          <cell r="T91">
            <v>0.46</v>
          </cell>
          <cell r="U91">
            <v>7.9771091650047699E-3</v>
          </cell>
          <cell r="V91">
            <v>2</v>
          </cell>
          <cell r="W91" t="str">
            <v>JPY</v>
          </cell>
          <cell r="X91">
            <v>0.45</v>
          </cell>
          <cell r="Y91">
            <v>7.8036937483742311E-3</v>
          </cell>
          <cell r="Z91">
            <v>2</v>
          </cell>
          <cell r="AA91" t="str">
            <v>JPY</v>
          </cell>
          <cell r="AB91">
            <v>0.45</v>
          </cell>
          <cell r="AC91">
            <v>7.8036937483742311E-3</v>
          </cell>
          <cell r="AI91" t="str">
            <v>EUR/AFR</v>
          </cell>
        </row>
        <row r="92">
          <cell r="C92" t="str">
            <v>2320107</v>
          </cell>
          <cell r="D92" t="str">
            <v>CHIPCAP X7R 10N J 50V</v>
          </cell>
          <cell r="E92" t="str">
            <v>ROHM</v>
          </cell>
          <cell r="F92">
            <v>2</v>
          </cell>
          <cell r="G92" t="str">
            <v>JPY</v>
          </cell>
          <cell r="H92">
            <v>0.42599999999999999</v>
          </cell>
          <cell r="I92">
            <v>7.3874967484609385E-3</v>
          </cell>
          <cell r="J92">
            <v>2</v>
          </cell>
          <cell r="K92" t="str">
            <v>JPY</v>
          </cell>
          <cell r="L92">
            <v>0.42599999999999999</v>
          </cell>
          <cell r="M92">
            <v>7.3874967484609385E-3</v>
          </cell>
          <cell r="N92">
            <v>2</v>
          </cell>
          <cell r="O92" t="str">
            <v>JPY</v>
          </cell>
          <cell r="P92">
            <v>0.42</v>
          </cell>
          <cell r="Q92">
            <v>7.2834474984826147E-3</v>
          </cell>
          <cell r="R92">
            <v>2</v>
          </cell>
          <cell r="S92" t="str">
            <v>JPY</v>
          </cell>
          <cell r="T92">
            <v>0.42</v>
          </cell>
          <cell r="U92">
            <v>7.2834474984826147E-3</v>
          </cell>
          <cell r="V92">
            <v>2</v>
          </cell>
          <cell r="W92" t="str">
            <v>JPY</v>
          </cell>
          <cell r="X92">
            <v>0.42</v>
          </cell>
          <cell r="Y92">
            <v>7.2834474984826147E-3</v>
          </cell>
          <cell r="Z92">
            <v>2</v>
          </cell>
          <cell r="AA92" t="str">
            <v>JPY</v>
          </cell>
          <cell r="AB92">
            <v>0.42</v>
          </cell>
          <cell r="AC92">
            <v>7.2834474984826147E-3</v>
          </cell>
          <cell r="AD92">
            <v>56</v>
          </cell>
          <cell r="AE92">
            <v>28</v>
          </cell>
          <cell r="AI92" t="str">
            <v>EUR/AFR</v>
          </cell>
          <cell r="AJ92" t="str">
            <v>JPY</v>
          </cell>
          <cell r="AK92">
            <v>0.42599999999999999</v>
          </cell>
        </row>
        <row r="93">
          <cell r="C93" t="str">
            <v>2320481</v>
          </cell>
          <cell r="D93" t="str">
            <v>CHIPCAP X5R 1U K 6V3</v>
          </cell>
          <cell r="E93" t="str">
            <v>TAIYOYUDEN</v>
          </cell>
          <cell r="F93">
            <v>38</v>
          </cell>
          <cell r="G93" t="str">
            <v>JPY</v>
          </cell>
          <cell r="H93">
            <v>1.4</v>
          </cell>
          <cell r="I93">
            <v>0.46128500823723229</v>
          </cell>
          <cell r="J93">
            <v>38</v>
          </cell>
          <cell r="K93" t="str">
            <v>JPY</v>
          </cell>
          <cell r="L93">
            <v>1.4</v>
          </cell>
          <cell r="M93">
            <v>0.46128500823723229</v>
          </cell>
          <cell r="N93">
            <v>38</v>
          </cell>
          <cell r="O93" t="str">
            <v>JPY</v>
          </cell>
          <cell r="P93">
            <v>1.3</v>
          </cell>
          <cell r="Q93">
            <v>0.42833607907742999</v>
          </cell>
          <cell r="R93">
            <v>38</v>
          </cell>
          <cell r="S93" t="str">
            <v>JPY</v>
          </cell>
          <cell r="T93">
            <v>1.3</v>
          </cell>
          <cell r="U93">
            <v>0.42833607907742999</v>
          </cell>
          <cell r="V93">
            <v>38</v>
          </cell>
          <cell r="W93" t="str">
            <v>JPY</v>
          </cell>
          <cell r="X93">
            <v>1.3</v>
          </cell>
          <cell r="Y93">
            <v>0.42833607907742999</v>
          </cell>
          <cell r="Z93">
            <v>38</v>
          </cell>
          <cell r="AA93" t="str">
            <v>JPY</v>
          </cell>
          <cell r="AB93">
            <v>1.3</v>
          </cell>
          <cell r="AC93">
            <v>0.42833607907742999</v>
          </cell>
          <cell r="AD93">
            <v>42</v>
          </cell>
          <cell r="AE93">
            <v>42</v>
          </cell>
          <cell r="AI93" t="str">
            <v>EUR/AFR</v>
          </cell>
          <cell r="AJ93" t="str">
            <v>JPY</v>
          </cell>
          <cell r="AK93">
            <v>1.4</v>
          </cell>
        </row>
        <row r="94">
          <cell r="C94" t="str">
            <v>2320481</v>
          </cell>
          <cell r="D94" t="str">
            <v>CHIPCAP X5R 1U K 6V3 0603</v>
          </cell>
          <cell r="E94" t="str">
            <v>TAIYO YUDEN</v>
          </cell>
          <cell r="F94">
            <v>1</v>
          </cell>
          <cell r="G94" t="str">
            <v>JPY</v>
          </cell>
          <cell r="H94">
            <v>1.4</v>
          </cell>
          <cell r="I94">
            <v>1.2139079164137692E-2</v>
          </cell>
          <cell r="J94">
            <v>1</v>
          </cell>
          <cell r="K94" t="str">
            <v>JPY</v>
          </cell>
          <cell r="L94">
            <v>1.4</v>
          </cell>
          <cell r="M94">
            <v>1.2139079164137692E-2</v>
          </cell>
          <cell r="N94">
            <v>1</v>
          </cell>
          <cell r="O94" t="str">
            <v>JPY</v>
          </cell>
          <cell r="P94">
            <v>1.3</v>
          </cell>
          <cell r="Q94">
            <v>1.1272002080985E-2</v>
          </cell>
          <cell r="R94">
            <v>1</v>
          </cell>
          <cell r="S94" t="str">
            <v>JPY</v>
          </cell>
          <cell r="T94">
            <v>1.3</v>
          </cell>
          <cell r="U94">
            <v>1.1272002080985E-2</v>
          </cell>
          <cell r="V94">
            <v>1</v>
          </cell>
          <cell r="W94" t="str">
            <v>JPY</v>
          </cell>
          <cell r="X94">
            <v>1.3</v>
          </cell>
          <cell r="Y94">
            <v>1.1272002080985E-2</v>
          </cell>
          <cell r="Z94">
            <v>1</v>
          </cell>
          <cell r="AA94" t="str">
            <v>JPY</v>
          </cell>
          <cell r="AB94">
            <v>1.3</v>
          </cell>
          <cell r="AC94">
            <v>1.1272002080985E-2</v>
          </cell>
          <cell r="AD94">
            <v>42</v>
          </cell>
          <cell r="AE94">
            <v>42</v>
          </cell>
          <cell r="AI94" t="str">
            <v>EUR/AFR</v>
          </cell>
          <cell r="AJ94" t="str">
            <v>JPY</v>
          </cell>
          <cell r="AK94">
            <v>1.4</v>
          </cell>
        </row>
        <row r="95">
          <cell r="C95" t="str">
            <v>2320491</v>
          </cell>
          <cell r="D95" t="str">
            <v>CHIPCAP X7R 220N K 10V</v>
          </cell>
          <cell r="E95" t="str">
            <v>AVX</v>
          </cell>
          <cell r="F95">
            <v>2</v>
          </cell>
          <cell r="G95" t="str">
            <v>USD</v>
          </cell>
          <cell r="H95">
            <v>1.2E-2</v>
          </cell>
          <cell r="I95">
            <v>2.658985153999557E-2</v>
          </cell>
          <cell r="J95">
            <v>2</v>
          </cell>
          <cell r="K95" t="str">
            <v>USD</v>
          </cell>
          <cell r="L95">
            <v>1.2E-2</v>
          </cell>
          <cell r="M95">
            <v>2.658985153999557E-2</v>
          </cell>
          <cell r="N95">
            <v>2</v>
          </cell>
          <cell r="O95" t="str">
            <v>USD</v>
          </cell>
          <cell r="P95">
            <v>1.0999999999999999E-2</v>
          </cell>
          <cell r="Q95">
            <v>2.4374030578329271E-2</v>
          </cell>
          <cell r="R95">
            <v>2</v>
          </cell>
          <cell r="S95" t="str">
            <v>USD</v>
          </cell>
          <cell r="T95">
            <v>1.0999999999999999E-2</v>
          </cell>
          <cell r="U95">
            <v>2.4374030578329271E-2</v>
          </cell>
          <cell r="V95">
            <v>2</v>
          </cell>
          <cell r="W95" t="str">
            <v>USD</v>
          </cell>
          <cell r="X95">
            <v>1.0999999999999999E-2</v>
          </cell>
          <cell r="Y95">
            <v>2.4374030578329271E-2</v>
          </cell>
          <cell r="Z95">
            <v>2</v>
          </cell>
          <cell r="AA95" t="str">
            <v>USD</v>
          </cell>
          <cell r="AB95">
            <v>1.0999999999999999E-2</v>
          </cell>
          <cell r="AC95">
            <v>2.4374030578329271E-2</v>
          </cell>
          <cell r="AD95">
            <v>77</v>
          </cell>
          <cell r="AE95">
            <v>14</v>
          </cell>
          <cell r="AI95" t="str">
            <v>EUR/AFR</v>
          </cell>
          <cell r="AJ95" t="str">
            <v>USD</v>
          </cell>
          <cell r="AK95">
            <v>1.2E-2</v>
          </cell>
        </row>
        <row r="96">
          <cell r="C96" t="str">
            <v>2320508</v>
          </cell>
          <cell r="D96" t="str">
            <v>CHIPCAP NP0 1P0 C 50V 0402</v>
          </cell>
          <cell r="E96" t="str">
            <v>ROHM</v>
          </cell>
          <cell r="F96">
            <v>1</v>
          </cell>
          <cell r="G96" t="str">
            <v>JPY</v>
          </cell>
          <cell r="H96">
            <v>0.28799999999999998</v>
          </cell>
          <cell r="I96">
            <v>2.4971819994797535E-3</v>
          </cell>
          <cell r="J96">
            <v>1</v>
          </cell>
          <cell r="K96" t="str">
            <v>JPY</v>
          </cell>
          <cell r="L96">
            <v>0.28799999999999998</v>
          </cell>
          <cell r="M96">
            <v>2.4971819994797535E-3</v>
          </cell>
          <cell r="N96">
            <v>1</v>
          </cell>
          <cell r="O96" t="str">
            <v>JPY</v>
          </cell>
          <cell r="P96">
            <v>0.28000000000000003</v>
          </cell>
          <cell r="Q96">
            <v>2.4278158328275385E-3</v>
          </cell>
          <cell r="R96">
            <v>1</v>
          </cell>
          <cell r="S96" t="str">
            <v>JPY</v>
          </cell>
          <cell r="T96">
            <v>0.28000000000000003</v>
          </cell>
          <cell r="U96">
            <v>2.4278158328275385E-3</v>
          </cell>
          <cell r="V96">
            <v>1</v>
          </cell>
          <cell r="W96" t="str">
            <v>JPY</v>
          </cell>
          <cell r="X96">
            <v>0.28000000000000003</v>
          </cell>
          <cell r="Y96">
            <v>2.4278158328275385E-3</v>
          </cell>
          <cell r="Z96">
            <v>1</v>
          </cell>
          <cell r="AA96" t="str">
            <v>JPY</v>
          </cell>
          <cell r="AB96">
            <v>0.28000000000000003</v>
          </cell>
          <cell r="AC96">
            <v>2.4278158328275385E-3</v>
          </cell>
          <cell r="AD96">
            <v>56</v>
          </cell>
          <cell r="AE96">
            <v>28</v>
          </cell>
          <cell r="AI96" t="str">
            <v>EUR/AFR</v>
          </cell>
          <cell r="AJ96" t="str">
            <v>JPY</v>
          </cell>
          <cell r="AK96">
            <v>0.28799999999999998</v>
          </cell>
        </row>
        <row r="97">
          <cell r="C97" t="str">
            <v>2320516</v>
          </cell>
          <cell r="D97" t="str">
            <v>CHIPCAP NP0 1P5 C</v>
          </cell>
          <cell r="E97" t="str">
            <v>ROHM</v>
          </cell>
          <cell r="F97">
            <v>1</v>
          </cell>
          <cell r="G97" t="str">
            <v>JPY</v>
          </cell>
          <cell r="H97">
            <v>0.28100000000000003</v>
          </cell>
          <cell r="I97">
            <v>2.4364866036590657E-3</v>
          </cell>
          <cell r="J97">
            <v>1</v>
          </cell>
          <cell r="K97" t="str">
            <v>JPY</v>
          </cell>
          <cell r="L97">
            <v>0.28100000000000003</v>
          </cell>
          <cell r="M97">
            <v>2.4364866036590657E-3</v>
          </cell>
          <cell r="N97">
            <v>1</v>
          </cell>
          <cell r="O97" t="str">
            <v>JPY</v>
          </cell>
          <cell r="P97">
            <v>0.28000000000000003</v>
          </cell>
          <cell r="Q97">
            <v>2.4278158328275385E-3</v>
          </cell>
          <cell r="R97">
            <v>1</v>
          </cell>
          <cell r="S97" t="str">
            <v>JPY</v>
          </cell>
          <cell r="T97">
            <v>0.28000000000000003</v>
          </cell>
          <cell r="U97">
            <v>2.4278158328275385E-3</v>
          </cell>
          <cell r="V97">
            <v>1</v>
          </cell>
          <cell r="W97" t="str">
            <v>JPY</v>
          </cell>
          <cell r="X97">
            <v>0.28000000000000003</v>
          </cell>
          <cell r="Y97">
            <v>2.4278158328275385E-3</v>
          </cell>
          <cell r="Z97">
            <v>1</v>
          </cell>
          <cell r="AA97" t="str">
            <v>JPY</v>
          </cell>
          <cell r="AB97">
            <v>0.28000000000000003</v>
          </cell>
          <cell r="AC97">
            <v>2.4278158328275385E-3</v>
          </cell>
          <cell r="AD97">
            <v>56</v>
          </cell>
          <cell r="AE97">
            <v>28</v>
          </cell>
          <cell r="AI97" t="str">
            <v>EUR/AFR</v>
          </cell>
        </row>
        <row r="98">
          <cell r="C98" t="str">
            <v>2320518</v>
          </cell>
          <cell r="D98" t="str">
            <v>CHIPCAP NP0 1P8</v>
          </cell>
          <cell r="E98" t="str">
            <v>ROHM</v>
          </cell>
          <cell r="F98">
            <v>1</v>
          </cell>
          <cell r="G98" t="str">
            <v>JPY</v>
          </cell>
          <cell r="H98">
            <v>0.28100000000000003</v>
          </cell>
          <cell r="I98">
            <v>2.4364866036590657E-3</v>
          </cell>
          <cell r="J98">
            <v>1</v>
          </cell>
          <cell r="K98" t="str">
            <v>JPY</v>
          </cell>
          <cell r="L98">
            <v>0.28100000000000003</v>
          </cell>
          <cell r="M98">
            <v>2.4364866036590657E-3</v>
          </cell>
          <cell r="N98">
            <v>1</v>
          </cell>
          <cell r="O98" t="str">
            <v>JPY</v>
          </cell>
          <cell r="P98">
            <v>0.28000000000000003</v>
          </cell>
          <cell r="Q98">
            <v>2.4278158328275385E-3</v>
          </cell>
          <cell r="R98">
            <v>1</v>
          </cell>
          <cell r="S98" t="str">
            <v>JPY</v>
          </cell>
          <cell r="T98">
            <v>0.28000000000000003</v>
          </cell>
          <cell r="U98">
            <v>2.4278158328275385E-3</v>
          </cell>
          <cell r="V98">
            <v>1</v>
          </cell>
          <cell r="W98" t="str">
            <v>JPY</v>
          </cell>
          <cell r="X98">
            <v>0.28000000000000003</v>
          </cell>
          <cell r="Y98">
            <v>2.4278158328275385E-3</v>
          </cell>
          <cell r="Z98">
            <v>1</v>
          </cell>
          <cell r="AA98" t="str">
            <v>JPY</v>
          </cell>
          <cell r="AB98">
            <v>0.28000000000000003</v>
          </cell>
          <cell r="AC98">
            <v>2.4278158328275385E-3</v>
          </cell>
          <cell r="AD98">
            <v>56</v>
          </cell>
          <cell r="AE98">
            <v>28</v>
          </cell>
          <cell r="AI98" t="str">
            <v>EUR/AFR</v>
          </cell>
          <cell r="AJ98" t="str">
            <v>JPY</v>
          </cell>
          <cell r="AK98">
            <v>0.28100000000000003</v>
          </cell>
        </row>
        <row r="99">
          <cell r="C99" t="str">
            <v>2320520</v>
          </cell>
          <cell r="D99" t="str">
            <v xml:space="preserve">CHIPCAP NP0 2P2 </v>
          </cell>
          <cell r="E99" t="str">
            <v>ROHM</v>
          </cell>
          <cell r="F99">
            <v>1</v>
          </cell>
          <cell r="G99" t="str">
            <v>JPY</v>
          </cell>
          <cell r="H99">
            <v>0.28100000000000003</v>
          </cell>
          <cell r="I99">
            <v>2.4364866036590657E-3</v>
          </cell>
          <cell r="J99">
            <v>1</v>
          </cell>
          <cell r="K99" t="str">
            <v>JPY</v>
          </cell>
          <cell r="L99">
            <v>0.28100000000000003</v>
          </cell>
          <cell r="M99">
            <v>2.4364866036590657E-3</v>
          </cell>
          <cell r="N99">
            <v>1</v>
          </cell>
          <cell r="O99" t="str">
            <v>JPY</v>
          </cell>
          <cell r="P99">
            <v>0.28000000000000003</v>
          </cell>
          <cell r="Q99">
            <v>2.4278158328275385E-3</v>
          </cell>
          <cell r="R99">
            <v>1</v>
          </cell>
          <cell r="S99" t="str">
            <v>JPY</v>
          </cell>
          <cell r="T99">
            <v>0.28000000000000003</v>
          </cell>
          <cell r="U99">
            <v>2.4278158328275385E-3</v>
          </cell>
          <cell r="V99">
            <v>1</v>
          </cell>
          <cell r="W99" t="str">
            <v>JPY</v>
          </cell>
          <cell r="X99">
            <v>0.28000000000000003</v>
          </cell>
          <cell r="Y99">
            <v>2.4278158328275385E-3</v>
          </cell>
          <cell r="Z99">
            <v>1</v>
          </cell>
          <cell r="AA99" t="str">
            <v>JPY</v>
          </cell>
          <cell r="AB99">
            <v>0.28000000000000003</v>
          </cell>
          <cell r="AC99">
            <v>2.4278158328275385E-3</v>
          </cell>
          <cell r="AD99">
            <v>56</v>
          </cell>
          <cell r="AE99">
            <v>28</v>
          </cell>
          <cell r="AI99" t="str">
            <v>EUR/AFR</v>
          </cell>
          <cell r="AJ99" t="str">
            <v>JPY</v>
          </cell>
          <cell r="AK99">
            <v>0.28100000000000003</v>
          </cell>
        </row>
        <row r="100">
          <cell r="C100" t="str">
            <v>2320522</v>
          </cell>
          <cell r="D100" t="str">
            <v>CHIPCAP NP0 2P7 C 50V 0402</v>
          </cell>
          <cell r="E100" t="str">
            <v>ROHM</v>
          </cell>
          <cell r="F100">
            <v>1</v>
          </cell>
          <cell r="G100" t="str">
            <v>JPY</v>
          </cell>
          <cell r="H100">
            <v>0.28100000000000003</v>
          </cell>
          <cell r="I100">
            <v>2.4364866036590657E-3</v>
          </cell>
          <cell r="J100">
            <v>1</v>
          </cell>
          <cell r="K100" t="str">
            <v>JPY</v>
          </cell>
          <cell r="L100">
            <v>0.28100000000000003</v>
          </cell>
          <cell r="M100">
            <v>2.4364866036590657E-3</v>
          </cell>
          <cell r="N100">
            <v>1</v>
          </cell>
          <cell r="O100" t="str">
            <v>JPY</v>
          </cell>
          <cell r="P100">
            <v>0.28000000000000003</v>
          </cell>
          <cell r="Q100">
            <v>2.4278158328275385E-3</v>
          </cell>
          <cell r="R100">
            <v>1</v>
          </cell>
          <cell r="S100" t="str">
            <v>JPY</v>
          </cell>
          <cell r="T100">
            <v>0.28000000000000003</v>
          </cell>
          <cell r="U100">
            <v>2.4278158328275385E-3</v>
          </cell>
          <cell r="V100">
            <v>1</v>
          </cell>
          <cell r="W100" t="str">
            <v>JPY</v>
          </cell>
          <cell r="X100">
            <v>0.28000000000000003</v>
          </cell>
          <cell r="Y100">
            <v>2.4278158328275385E-3</v>
          </cell>
          <cell r="Z100">
            <v>1</v>
          </cell>
          <cell r="AA100" t="str">
            <v>JPY</v>
          </cell>
          <cell r="AB100">
            <v>0.28000000000000003</v>
          </cell>
          <cell r="AC100">
            <v>2.4278158328275385E-3</v>
          </cell>
          <cell r="AD100">
            <v>56</v>
          </cell>
          <cell r="AE100">
            <v>28</v>
          </cell>
          <cell r="AI100" t="str">
            <v>EUR/AFR</v>
          </cell>
          <cell r="AJ100" t="str">
            <v>JPY</v>
          </cell>
          <cell r="AK100">
            <v>0.28100000000000003</v>
          </cell>
        </row>
        <row r="101">
          <cell r="C101" t="str">
            <v>2320534</v>
          </cell>
          <cell r="D101" t="str">
            <v>CHIPCAP NP0 8P2 C</v>
          </cell>
          <cell r="E101" t="str">
            <v>ROHM</v>
          </cell>
          <cell r="F101">
            <v>1</v>
          </cell>
          <cell r="G101" t="str">
            <v>JPY</v>
          </cell>
          <cell r="H101">
            <v>0.28999999999999998</v>
          </cell>
          <cell r="I101">
            <v>2.5145235411428075E-3</v>
          </cell>
          <cell r="J101">
            <v>1</v>
          </cell>
          <cell r="K101" t="str">
            <v>JPY</v>
          </cell>
          <cell r="L101">
            <v>0.28999999999999998</v>
          </cell>
          <cell r="M101">
            <v>2.5145235411428075E-3</v>
          </cell>
          <cell r="N101">
            <v>1</v>
          </cell>
          <cell r="O101" t="str">
            <v>JPY</v>
          </cell>
          <cell r="P101">
            <v>0.28000000000000003</v>
          </cell>
          <cell r="Q101">
            <v>2.4278158328275385E-3</v>
          </cell>
          <cell r="R101">
            <v>1</v>
          </cell>
          <cell r="S101" t="str">
            <v>JPY</v>
          </cell>
          <cell r="T101">
            <v>0.28000000000000003</v>
          </cell>
          <cell r="U101">
            <v>2.4278158328275385E-3</v>
          </cell>
          <cell r="V101">
            <v>1</v>
          </cell>
          <cell r="W101" t="str">
            <v>JPY</v>
          </cell>
          <cell r="X101">
            <v>0.28000000000000003</v>
          </cell>
          <cell r="Y101">
            <v>2.4278158328275385E-3</v>
          </cell>
          <cell r="Z101">
            <v>1</v>
          </cell>
          <cell r="AA101" t="str">
            <v>JPY</v>
          </cell>
          <cell r="AB101">
            <v>0.28000000000000003</v>
          </cell>
          <cell r="AC101">
            <v>2.4278158328275385E-3</v>
          </cell>
          <cell r="AD101">
            <v>56</v>
          </cell>
          <cell r="AE101">
            <v>28</v>
          </cell>
          <cell r="AI101" t="str">
            <v>EUR/AFR</v>
          </cell>
        </row>
        <row r="102">
          <cell r="C102" t="str">
            <v>2320536</v>
          </cell>
          <cell r="D102" t="str">
            <v>CHIPCAP NP0 10P J 50V 0402</v>
          </cell>
          <cell r="E102" t="str">
            <v>ROHM</v>
          </cell>
          <cell r="F102">
            <v>3</v>
          </cell>
          <cell r="G102" t="str">
            <v>JPY</v>
          </cell>
          <cell r="H102">
            <v>0.28100000000000003</v>
          </cell>
          <cell r="I102">
            <v>7.3094598109771968E-3</v>
          </cell>
          <cell r="J102">
            <v>3</v>
          </cell>
          <cell r="K102" t="str">
            <v>JPY</v>
          </cell>
          <cell r="L102">
            <v>0.28100000000000003</v>
          </cell>
          <cell r="M102">
            <v>7.3094598109771968E-3</v>
          </cell>
          <cell r="N102">
            <v>3</v>
          </cell>
          <cell r="O102" t="str">
            <v>JPY</v>
          </cell>
          <cell r="P102">
            <v>0.28000000000000003</v>
          </cell>
          <cell r="Q102">
            <v>7.2834474984826156E-3</v>
          </cell>
          <cell r="R102">
            <v>3</v>
          </cell>
          <cell r="S102" t="str">
            <v>JPY</v>
          </cell>
          <cell r="T102">
            <v>0.28000000000000003</v>
          </cell>
          <cell r="U102">
            <v>7.2834474984826156E-3</v>
          </cell>
          <cell r="V102">
            <v>3</v>
          </cell>
          <cell r="W102" t="str">
            <v>JPY</v>
          </cell>
          <cell r="X102">
            <v>0.28000000000000003</v>
          </cell>
          <cell r="Y102">
            <v>7.2834474984826156E-3</v>
          </cell>
          <cell r="Z102">
            <v>3</v>
          </cell>
          <cell r="AA102" t="str">
            <v>JPY</v>
          </cell>
          <cell r="AB102">
            <v>0.28000000000000003</v>
          </cell>
          <cell r="AC102">
            <v>7.2834474984826156E-3</v>
          </cell>
          <cell r="AD102">
            <v>56</v>
          </cell>
          <cell r="AE102">
            <v>28</v>
          </cell>
          <cell r="AI102" t="str">
            <v>EUR/AFR</v>
          </cell>
          <cell r="AJ102" t="str">
            <v>JPY</v>
          </cell>
          <cell r="AK102">
            <v>0.28100000000000003</v>
          </cell>
        </row>
        <row r="103">
          <cell r="C103" t="str">
            <v>2320538</v>
          </cell>
          <cell r="D103" t="str">
            <v>CHIPCAP NP0 12P J 50V 0402</v>
          </cell>
          <cell r="E103" t="str">
            <v>ROHM</v>
          </cell>
          <cell r="F103">
            <v>2</v>
          </cell>
          <cell r="G103" t="str">
            <v>JPY</v>
          </cell>
          <cell r="H103">
            <v>0.28100000000000003</v>
          </cell>
          <cell r="I103">
            <v>4.8729732073181315E-3</v>
          </cell>
          <cell r="J103">
            <v>2</v>
          </cell>
          <cell r="K103" t="str">
            <v>JPY</v>
          </cell>
          <cell r="L103">
            <v>0.28100000000000003</v>
          </cell>
          <cell r="M103">
            <v>4.8729732073181315E-3</v>
          </cell>
          <cell r="N103">
            <v>2</v>
          </cell>
          <cell r="O103" t="str">
            <v>JPY</v>
          </cell>
          <cell r="P103">
            <v>0.28000000000000003</v>
          </cell>
          <cell r="Q103">
            <v>4.8556316656550771E-3</v>
          </cell>
          <cell r="R103">
            <v>2</v>
          </cell>
          <cell r="S103" t="str">
            <v>JPY</v>
          </cell>
          <cell r="T103">
            <v>0.28000000000000003</v>
          </cell>
          <cell r="U103">
            <v>4.8556316656550771E-3</v>
          </cell>
          <cell r="V103">
            <v>2</v>
          </cell>
          <cell r="W103" t="str">
            <v>JPY</v>
          </cell>
          <cell r="X103">
            <v>0.28000000000000003</v>
          </cell>
          <cell r="Y103">
            <v>4.8556316656550771E-3</v>
          </cell>
          <cell r="Z103">
            <v>2</v>
          </cell>
          <cell r="AA103" t="str">
            <v>JPY</v>
          </cell>
          <cell r="AB103">
            <v>0.28000000000000003</v>
          </cell>
          <cell r="AC103">
            <v>4.8556316656550771E-3</v>
          </cell>
          <cell r="AD103">
            <v>56</v>
          </cell>
          <cell r="AE103">
            <v>28</v>
          </cell>
          <cell r="AI103" t="str">
            <v>EUR/AFR</v>
          </cell>
          <cell r="AJ103" t="str">
            <v>JPY</v>
          </cell>
          <cell r="AK103">
            <v>0.28100000000000003</v>
          </cell>
        </row>
        <row r="104">
          <cell r="C104" t="str">
            <v>2320544</v>
          </cell>
          <cell r="D104" t="str">
            <v>CHIPCAP NP0 22P J</v>
          </cell>
          <cell r="E104" t="str">
            <v>ROHM</v>
          </cell>
          <cell r="F104">
            <v>25</v>
          </cell>
          <cell r="G104" t="str">
            <v>JPY</v>
          </cell>
          <cell r="H104">
            <v>0.28100000000000003</v>
          </cell>
          <cell r="I104">
            <v>6.0912165091476636E-2</v>
          </cell>
          <cell r="J104">
            <v>25</v>
          </cell>
          <cell r="K104" t="str">
            <v>JPY</v>
          </cell>
          <cell r="L104">
            <v>0.28100000000000003</v>
          </cell>
          <cell r="M104">
            <v>6.0912165091476636E-2</v>
          </cell>
          <cell r="N104">
            <v>25</v>
          </cell>
          <cell r="O104" t="str">
            <v>JPY</v>
          </cell>
          <cell r="P104">
            <v>0.28000000000000003</v>
          </cell>
          <cell r="Q104">
            <v>6.0695395820688468E-2</v>
          </cell>
          <cell r="R104">
            <v>25</v>
          </cell>
          <cell r="S104" t="str">
            <v>JPY</v>
          </cell>
          <cell r="T104">
            <v>0.28000000000000003</v>
          </cell>
          <cell r="U104">
            <v>6.0695395820688468E-2</v>
          </cell>
          <cell r="V104">
            <v>25</v>
          </cell>
          <cell r="W104" t="str">
            <v>JPY</v>
          </cell>
          <cell r="X104">
            <v>0.28000000000000003</v>
          </cell>
          <cell r="Y104">
            <v>6.0695395820688468E-2</v>
          </cell>
          <cell r="Z104">
            <v>25</v>
          </cell>
          <cell r="AA104" t="str">
            <v>JPY</v>
          </cell>
          <cell r="AB104">
            <v>0.28000000000000003</v>
          </cell>
          <cell r="AC104">
            <v>6.0695395820688468E-2</v>
          </cell>
          <cell r="AD104">
            <v>56</v>
          </cell>
          <cell r="AE104">
            <v>28</v>
          </cell>
          <cell r="AI104" t="str">
            <v>EUR/AFR</v>
          </cell>
        </row>
        <row r="105">
          <cell r="C105" t="str">
            <v>2320552</v>
          </cell>
          <cell r="D105" t="str">
            <v>CHIPCAP NP0 47P J</v>
          </cell>
          <cell r="E105" t="str">
            <v>ROHM</v>
          </cell>
          <cell r="F105">
            <v>2</v>
          </cell>
          <cell r="G105" t="str">
            <v>JPY</v>
          </cell>
          <cell r="H105">
            <v>0.28000000000000003</v>
          </cell>
          <cell r="I105">
            <v>4.8556316656550771E-3</v>
          </cell>
          <cell r="J105">
            <v>2</v>
          </cell>
          <cell r="K105" t="str">
            <v>JPY</v>
          </cell>
          <cell r="L105">
            <v>0.28000000000000003</v>
          </cell>
          <cell r="M105">
            <v>4.8556316656550771E-3</v>
          </cell>
          <cell r="N105">
            <v>2</v>
          </cell>
          <cell r="O105" t="str">
            <v>JPY</v>
          </cell>
          <cell r="P105">
            <v>0.27500000000000002</v>
          </cell>
          <cell r="Q105">
            <v>4.7689239573398077E-3</v>
          </cell>
          <cell r="R105">
            <v>2</v>
          </cell>
          <cell r="S105" t="str">
            <v>JPY</v>
          </cell>
          <cell r="T105">
            <v>0.27500000000000002</v>
          </cell>
          <cell r="U105">
            <v>4.7689239573398077E-3</v>
          </cell>
          <cell r="V105">
            <v>2</v>
          </cell>
          <cell r="W105" t="str">
            <v>JPY</v>
          </cell>
          <cell r="X105">
            <v>0.27500000000000002</v>
          </cell>
          <cell r="Y105">
            <v>4.7689239573398077E-3</v>
          </cell>
          <cell r="Z105">
            <v>2</v>
          </cell>
          <cell r="AA105" t="str">
            <v>JPY</v>
          </cell>
          <cell r="AB105">
            <v>0.27500000000000002</v>
          </cell>
          <cell r="AC105">
            <v>4.7689239573398077E-3</v>
          </cell>
          <cell r="AD105">
            <v>56</v>
          </cell>
          <cell r="AE105">
            <v>28</v>
          </cell>
          <cell r="AI105" t="str">
            <v>EUR/AFR</v>
          </cell>
        </row>
        <row r="106">
          <cell r="C106" t="str">
            <v>2320556</v>
          </cell>
          <cell r="D106" t="str">
            <v>CHIPCAP NP0 68P J 50V 0402</v>
          </cell>
          <cell r="E106" t="str">
            <v>ROHM</v>
          </cell>
          <cell r="F106">
            <v>1</v>
          </cell>
          <cell r="G106" t="str">
            <v>JPY</v>
          </cell>
          <cell r="H106">
            <v>0.27900000000000003</v>
          </cell>
          <cell r="I106">
            <v>2.4191450619960118E-3</v>
          </cell>
          <cell r="J106">
            <v>1</v>
          </cell>
          <cell r="K106" t="str">
            <v>JPY</v>
          </cell>
          <cell r="L106">
            <v>0.27900000000000003</v>
          </cell>
          <cell r="M106">
            <v>2.4191450619960118E-3</v>
          </cell>
          <cell r="N106">
            <v>1</v>
          </cell>
          <cell r="O106" t="str">
            <v>JPY</v>
          </cell>
          <cell r="P106">
            <v>0.27</v>
          </cell>
          <cell r="Q106">
            <v>2.3411081245122691E-3</v>
          </cell>
          <cell r="R106">
            <v>1</v>
          </cell>
          <cell r="S106" t="str">
            <v>JPY</v>
          </cell>
          <cell r="T106">
            <v>0.27</v>
          </cell>
          <cell r="U106">
            <v>2.3411081245122691E-3</v>
          </cell>
          <cell r="V106">
            <v>1</v>
          </cell>
          <cell r="W106" t="str">
            <v>JPY</v>
          </cell>
          <cell r="X106">
            <v>0.27</v>
          </cell>
          <cell r="Y106">
            <v>2.3411081245122691E-3</v>
          </cell>
          <cell r="Z106">
            <v>1</v>
          </cell>
          <cell r="AA106" t="str">
            <v>JPY</v>
          </cell>
          <cell r="AB106">
            <v>0.27</v>
          </cell>
          <cell r="AC106">
            <v>2.3411081245122691E-3</v>
          </cell>
          <cell r="AD106">
            <v>56</v>
          </cell>
          <cell r="AE106">
            <v>28</v>
          </cell>
          <cell r="AI106" t="str">
            <v>EUR/AFR</v>
          </cell>
          <cell r="AJ106" t="str">
            <v>JPY</v>
          </cell>
          <cell r="AK106">
            <v>0.27900000000000003</v>
          </cell>
        </row>
        <row r="107">
          <cell r="C107" t="str">
            <v>2320560</v>
          </cell>
          <cell r="D107" t="str">
            <v>CHIPCAP NP0 100P</v>
          </cell>
          <cell r="E107" t="str">
            <v>ROHM</v>
          </cell>
          <cell r="F107">
            <v>8</v>
          </cell>
          <cell r="G107" t="str">
            <v>JPY</v>
          </cell>
          <cell r="H107">
            <v>0.30199999999999999</v>
          </cell>
          <cell r="I107">
            <v>2.0948582328969043E-2</v>
          </cell>
          <cell r="J107">
            <v>8</v>
          </cell>
          <cell r="K107" t="str">
            <v>JPY</v>
          </cell>
          <cell r="L107">
            <v>0.30199999999999999</v>
          </cell>
          <cell r="M107">
            <v>2.0948582328969043E-2</v>
          </cell>
          <cell r="N107">
            <v>8</v>
          </cell>
          <cell r="O107" t="str">
            <v>JPY</v>
          </cell>
          <cell r="P107">
            <v>0.3</v>
          </cell>
          <cell r="Q107">
            <v>2.0809849995664615E-2</v>
          </cell>
          <cell r="R107">
            <v>8</v>
          </cell>
          <cell r="S107" t="str">
            <v>JPY</v>
          </cell>
          <cell r="T107">
            <v>0.3</v>
          </cell>
          <cell r="U107">
            <v>2.0809849995664615E-2</v>
          </cell>
          <cell r="V107">
            <v>8</v>
          </cell>
          <cell r="W107" t="str">
            <v>JPY</v>
          </cell>
          <cell r="X107">
            <v>0.3</v>
          </cell>
          <cell r="Y107">
            <v>2.0809849995664615E-2</v>
          </cell>
          <cell r="Z107">
            <v>8</v>
          </cell>
          <cell r="AA107" t="str">
            <v>JPY</v>
          </cell>
          <cell r="AB107">
            <v>0.3</v>
          </cell>
          <cell r="AC107">
            <v>2.0809849995664615E-2</v>
          </cell>
          <cell r="AD107">
            <v>56</v>
          </cell>
          <cell r="AE107">
            <v>28</v>
          </cell>
          <cell r="AI107" t="str">
            <v>EUR/AFR</v>
          </cell>
        </row>
        <row r="108">
          <cell r="C108" t="str">
            <v>2320602</v>
          </cell>
          <cell r="D108" t="str">
            <v>CHIPCAP NP0 4P7 C 50V 0402</v>
          </cell>
          <cell r="E108" t="str">
            <v>ROHM</v>
          </cell>
          <cell r="F108">
            <v>3</v>
          </cell>
          <cell r="G108" t="str">
            <v>JPY</v>
          </cell>
          <cell r="H108">
            <v>0.28100000000000003</v>
          </cell>
          <cell r="I108">
            <v>7.3094598109771968E-3</v>
          </cell>
          <cell r="J108">
            <v>3</v>
          </cell>
          <cell r="K108" t="str">
            <v>JPY</v>
          </cell>
          <cell r="L108">
            <v>0.28100000000000003</v>
          </cell>
          <cell r="M108">
            <v>7.3094598109771968E-3</v>
          </cell>
          <cell r="N108">
            <v>3</v>
          </cell>
          <cell r="O108" t="str">
            <v>JPY</v>
          </cell>
          <cell r="P108">
            <v>0.28000000000000003</v>
          </cell>
          <cell r="Q108">
            <v>7.2834474984826156E-3</v>
          </cell>
          <cell r="R108">
            <v>3</v>
          </cell>
          <cell r="S108" t="str">
            <v>JPY</v>
          </cell>
          <cell r="T108">
            <v>0.28000000000000003</v>
          </cell>
          <cell r="U108">
            <v>7.2834474984826156E-3</v>
          </cell>
          <cell r="V108">
            <v>3</v>
          </cell>
          <cell r="W108" t="str">
            <v>JPY</v>
          </cell>
          <cell r="X108">
            <v>0.28000000000000003</v>
          </cell>
          <cell r="Y108">
            <v>7.2834474984826156E-3</v>
          </cell>
          <cell r="Z108">
            <v>3</v>
          </cell>
          <cell r="AA108" t="str">
            <v>JPY</v>
          </cell>
          <cell r="AB108">
            <v>0.28000000000000003</v>
          </cell>
          <cell r="AC108">
            <v>7.2834474984826156E-3</v>
          </cell>
          <cell r="AD108">
            <v>56</v>
          </cell>
          <cell r="AE108">
            <v>28</v>
          </cell>
          <cell r="AI108" t="str">
            <v>EUR/AFR</v>
          </cell>
          <cell r="AJ108" t="str">
            <v>JPY</v>
          </cell>
          <cell r="AK108">
            <v>0.28100000000000003</v>
          </cell>
        </row>
        <row r="109">
          <cell r="C109" t="str">
            <v>2320620</v>
          </cell>
          <cell r="D109" t="str">
            <v>CHIPCAP X7R 10N J 50V</v>
          </cell>
          <cell r="E109" t="str">
            <v>ROHM</v>
          </cell>
          <cell r="F109">
            <v>1</v>
          </cell>
          <cell r="G109" t="str">
            <v>JPY</v>
          </cell>
          <cell r="H109">
            <v>0.41499999999999998</v>
          </cell>
          <cell r="I109">
            <v>3.5983698950836727E-3</v>
          </cell>
          <cell r="J109">
            <v>1</v>
          </cell>
          <cell r="K109" t="str">
            <v>JPY</v>
          </cell>
          <cell r="L109">
            <v>0.41499999999999998</v>
          </cell>
          <cell r="M109">
            <v>3.5983698950836727E-3</v>
          </cell>
          <cell r="N109">
            <v>1</v>
          </cell>
          <cell r="O109" t="str">
            <v>JPY</v>
          </cell>
          <cell r="P109">
            <v>0.4</v>
          </cell>
          <cell r="Q109">
            <v>3.4683083326107695E-3</v>
          </cell>
          <cell r="R109">
            <v>1</v>
          </cell>
          <cell r="S109" t="str">
            <v>JPY</v>
          </cell>
          <cell r="T109">
            <v>0.4</v>
          </cell>
          <cell r="U109">
            <v>3.4683083326107695E-3</v>
          </cell>
          <cell r="V109">
            <v>1</v>
          </cell>
          <cell r="W109" t="str">
            <v>JPY</v>
          </cell>
          <cell r="X109">
            <v>0.4</v>
          </cell>
          <cell r="Y109">
            <v>3.4683083326107695E-3</v>
          </cell>
          <cell r="Z109">
            <v>1</v>
          </cell>
          <cell r="AA109" t="str">
            <v>JPY</v>
          </cell>
          <cell r="AB109">
            <v>0.4</v>
          </cell>
          <cell r="AC109">
            <v>3.4683083326107695E-3</v>
          </cell>
          <cell r="AD109">
            <v>56</v>
          </cell>
          <cell r="AE109">
            <v>28</v>
          </cell>
          <cell r="AI109" t="str">
            <v>EUR/AFR</v>
          </cell>
        </row>
        <row r="110">
          <cell r="C110" t="str">
            <v>2320620</v>
          </cell>
          <cell r="D110" t="str">
            <v>CHIPCAP X7R 10N J 16V 0402</v>
          </cell>
          <cell r="E110" t="str">
            <v>ROHM</v>
          </cell>
          <cell r="F110">
            <v>3</v>
          </cell>
          <cell r="G110" t="str">
            <v>JPY</v>
          </cell>
          <cell r="H110">
            <v>0.41499999999999998</v>
          </cell>
          <cell r="I110">
            <v>1.0795109685251018E-2</v>
          </cell>
          <cell r="J110">
            <v>3</v>
          </cell>
          <cell r="K110" t="str">
            <v>JPY</v>
          </cell>
          <cell r="L110">
            <v>0.41499999999999998</v>
          </cell>
          <cell r="M110">
            <v>1.0795109685251018E-2</v>
          </cell>
          <cell r="N110">
            <v>3</v>
          </cell>
          <cell r="O110" t="str">
            <v>JPY</v>
          </cell>
          <cell r="P110">
            <v>0.41</v>
          </cell>
          <cell r="Q110">
            <v>1.0665048122778116E-2</v>
          </cell>
          <cell r="R110">
            <v>3</v>
          </cell>
          <cell r="S110" t="str">
            <v>JPY</v>
          </cell>
          <cell r="T110">
            <v>0.41</v>
          </cell>
          <cell r="U110">
            <v>1.0665048122778116E-2</v>
          </cell>
          <cell r="V110">
            <v>3</v>
          </cell>
          <cell r="W110" t="str">
            <v>JPY</v>
          </cell>
          <cell r="X110">
            <v>0.41</v>
          </cell>
          <cell r="Y110">
            <v>1.0665048122778116E-2</v>
          </cell>
          <cell r="Z110">
            <v>3</v>
          </cell>
          <cell r="AA110" t="str">
            <v>JPY</v>
          </cell>
          <cell r="AB110">
            <v>0.41</v>
          </cell>
          <cell r="AC110">
            <v>1.0665048122778116E-2</v>
          </cell>
          <cell r="AD110">
            <v>56</v>
          </cell>
          <cell r="AE110">
            <v>28</v>
          </cell>
          <cell r="AI110" t="str">
            <v>EUR/AFR</v>
          </cell>
          <cell r="AJ110" t="str">
            <v>JPY</v>
          </cell>
          <cell r="AK110">
            <v>0.41499999999999998</v>
          </cell>
        </row>
        <row r="111">
          <cell r="C111" t="str">
            <v>2320621</v>
          </cell>
          <cell r="D111" t="str">
            <v>CHIPCAP NP0 0P5 C 50V</v>
          </cell>
          <cell r="E111" t="str">
            <v>MURATA</v>
          </cell>
          <cell r="F111">
            <v>1</v>
          </cell>
          <cell r="G111" t="str">
            <v>JPY</v>
          </cell>
          <cell r="H111">
            <v>0.28000000000000003</v>
          </cell>
          <cell r="I111">
            <v>2.4278158328275385E-3</v>
          </cell>
          <cell r="J111">
            <v>1</v>
          </cell>
          <cell r="K111" t="str">
            <v>JPY</v>
          </cell>
          <cell r="L111">
            <v>0.28000000000000003</v>
          </cell>
          <cell r="M111">
            <v>2.4278158328275385E-3</v>
          </cell>
          <cell r="N111">
            <v>1</v>
          </cell>
          <cell r="O111" t="str">
            <v>JPY</v>
          </cell>
          <cell r="P111">
            <v>0.27500000000000002</v>
          </cell>
          <cell r="Q111">
            <v>2.3844619786699038E-3</v>
          </cell>
          <cell r="R111">
            <v>1</v>
          </cell>
          <cell r="S111" t="str">
            <v>JPY</v>
          </cell>
          <cell r="T111">
            <v>0.27500000000000002</v>
          </cell>
          <cell r="U111">
            <v>2.3844619786699038E-3</v>
          </cell>
          <cell r="V111">
            <v>1</v>
          </cell>
          <cell r="W111" t="str">
            <v>JPY</v>
          </cell>
          <cell r="X111">
            <v>0.27500000000000002</v>
          </cell>
          <cell r="Y111">
            <v>2.3844619786699038E-3</v>
          </cell>
          <cell r="Z111">
            <v>1</v>
          </cell>
          <cell r="AA111" t="str">
            <v>JPY</v>
          </cell>
          <cell r="AB111">
            <v>0.27500000000000002</v>
          </cell>
          <cell r="AC111">
            <v>2.3844619786699038E-3</v>
          </cell>
          <cell r="AD111">
            <v>35</v>
          </cell>
          <cell r="AE111">
            <v>35</v>
          </cell>
          <cell r="AI111" t="str">
            <v>EUR/AFR</v>
          </cell>
          <cell r="AJ111" t="str">
            <v>JPY</v>
          </cell>
          <cell r="AK111">
            <v>0.28000000000000003</v>
          </cell>
        </row>
        <row r="112">
          <cell r="C112" t="str">
            <v>2320629</v>
          </cell>
          <cell r="D112" t="str">
            <v>CHIPCAP NP0 1P0 B 50V 0402</v>
          </cell>
          <cell r="E112" t="str">
            <v>MURATA</v>
          </cell>
          <cell r="F112">
            <v>1</v>
          </cell>
          <cell r="G112" t="str">
            <v>JPY</v>
          </cell>
          <cell r="H112">
            <v>0.56000000000000005</v>
          </cell>
          <cell r="I112">
            <v>4.8556316656550771E-3</v>
          </cell>
          <cell r="J112">
            <v>1</v>
          </cell>
          <cell r="K112" t="str">
            <v>JPY</v>
          </cell>
          <cell r="L112">
            <v>0.56000000000000005</v>
          </cell>
          <cell r="M112">
            <v>4.8556316656550771E-3</v>
          </cell>
          <cell r="N112">
            <v>1</v>
          </cell>
          <cell r="O112" t="str">
            <v>JPY</v>
          </cell>
          <cell r="P112">
            <v>0.55000000000000004</v>
          </cell>
          <cell r="Q112">
            <v>4.7689239573398077E-3</v>
          </cell>
          <cell r="R112">
            <v>1</v>
          </cell>
          <cell r="S112" t="str">
            <v>JPY</v>
          </cell>
          <cell r="T112">
            <v>0.55000000000000004</v>
          </cell>
          <cell r="U112">
            <v>4.7689239573398077E-3</v>
          </cell>
          <cell r="V112">
            <v>1</v>
          </cell>
          <cell r="W112" t="str">
            <v>JPY</v>
          </cell>
          <cell r="X112">
            <v>0.55000000000000004</v>
          </cell>
          <cell r="Y112">
            <v>4.7689239573398077E-3</v>
          </cell>
          <cell r="Z112">
            <v>1</v>
          </cell>
          <cell r="AA112" t="str">
            <v>JPY</v>
          </cell>
          <cell r="AB112">
            <v>0.55000000000000004</v>
          </cell>
          <cell r="AC112">
            <v>4.7689239573398077E-3</v>
          </cell>
          <cell r="AD112">
            <v>35</v>
          </cell>
          <cell r="AE112">
            <v>35</v>
          </cell>
          <cell r="AI112" t="str">
            <v>EUR/AFR</v>
          </cell>
          <cell r="AJ112" t="str">
            <v>JPY</v>
          </cell>
          <cell r="AK112">
            <v>0.56000000000000005</v>
          </cell>
        </row>
        <row r="113">
          <cell r="C113" t="str">
            <v>2320631</v>
          </cell>
          <cell r="D113" t="str">
            <v>CHIPCAP NP0 180P</v>
          </cell>
          <cell r="E113" t="str">
            <v>MURATA</v>
          </cell>
          <cell r="F113">
            <v>2</v>
          </cell>
          <cell r="G113" t="str">
            <v>JPY</v>
          </cell>
          <cell r="H113">
            <v>0.46</v>
          </cell>
          <cell r="I113">
            <v>7.9771091650047699E-3</v>
          </cell>
          <cell r="J113">
            <v>2</v>
          </cell>
          <cell r="K113" t="str">
            <v>JPY</v>
          </cell>
          <cell r="L113">
            <v>0.46</v>
          </cell>
          <cell r="M113">
            <v>7.9771091650047699E-3</v>
          </cell>
          <cell r="N113">
            <v>2</v>
          </cell>
          <cell r="O113" t="str">
            <v>JPY</v>
          </cell>
          <cell r="P113">
            <v>0.45</v>
          </cell>
          <cell r="Q113">
            <v>7.8036937483742311E-3</v>
          </cell>
          <cell r="R113">
            <v>2</v>
          </cell>
          <cell r="S113" t="str">
            <v>JPY</v>
          </cell>
          <cell r="T113">
            <v>0.45</v>
          </cell>
          <cell r="U113">
            <v>7.8036937483742311E-3</v>
          </cell>
          <cell r="V113">
            <v>2</v>
          </cell>
          <cell r="W113" t="str">
            <v>JPY</v>
          </cell>
          <cell r="X113">
            <v>0.45</v>
          </cell>
          <cell r="Y113">
            <v>7.8036937483742311E-3</v>
          </cell>
          <cell r="Z113">
            <v>2</v>
          </cell>
          <cell r="AA113" t="str">
            <v>JPY</v>
          </cell>
          <cell r="AB113">
            <v>0.45</v>
          </cell>
          <cell r="AC113">
            <v>7.8036937483742311E-3</v>
          </cell>
          <cell r="AD113">
            <v>35</v>
          </cell>
          <cell r="AE113">
            <v>35</v>
          </cell>
          <cell r="AI113" t="str">
            <v>EUR/AFR</v>
          </cell>
          <cell r="AJ113" t="str">
            <v>JPY</v>
          </cell>
          <cell r="AK113">
            <v>0.46</v>
          </cell>
        </row>
        <row r="114">
          <cell r="C114" t="str">
            <v>2320744</v>
          </cell>
          <cell r="D114" t="str">
            <v>CHIPCAP X7R 1N0 K</v>
          </cell>
          <cell r="E114" t="str">
            <v>ROHM</v>
          </cell>
          <cell r="F114">
            <v>8</v>
          </cell>
          <cell r="G114" t="str">
            <v>JPY</v>
          </cell>
          <cell r="H114">
            <v>0.28100000000000003</v>
          </cell>
          <cell r="I114">
            <v>1.9491892829272526E-2</v>
          </cell>
          <cell r="J114">
            <v>8</v>
          </cell>
          <cell r="K114" t="str">
            <v>JPY</v>
          </cell>
          <cell r="L114">
            <v>0.28100000000000003</v>
          </cell>
          <cell r="M114">
            <v>1.9491892829272526E-2</v>
          </cell>
          <cell r="N114">
            <v>8</v>
          </cell>
          <cell r="O114" t="str">
            <v>JPY</v>
          </cell>
          <cell r="P114">
            <v>0.28000000000000003</v>
          </cell>
          <cell r="Q114">
            <v>1.9422526662620308E-2</v>
          </cell>
          <cell r="R114">
            <v>8</v>
          </cell>
          <cell r="S114" t="str">
            <v>JPY</v>
          </cell>
          <cell r="T114">
            <v>0.28000000000000003</v>
          </cell>
          <cell r="U114">
            <v>1.9422526662620308E-2</v>
          </cell>
          <cell r="V114">
            <v>8</v>
          </cell>
          <cell r="W114" t="str">
            <v>JPY</v>
          </cell>
          <cell r="X114">
            <v>0.28000000000000003</v>
          </cell>
          <cell r="Y114">
            <v>1.9422526662620308E-2</v>
          </cell>
          <cell r="Z114">
            <v>8</v>
          </cell>
          <cell r="AA114" t="str">
            <v>JPY</v>
          </cell>
          <cell r="AB114">
            <v>0.28000000000000003</v>
          </cell>
          <cell r="AC114">
            <v>1.9422526662620308E-2</v>
          </cell>
          <cell r="AD114">
            <v>56</v>
          </cell>
          <cell r="AE114">
            <v>28</v>
          </cell>
          <cell r="AI114" t="str">
            <v>EUR/AFR</v>
          </cell>
        </row>
        <row r="115">
          <cell r="C115" t="str">
            <v>2320744</v>
          </cell>
          <cell r="D115" t="str">
            <v>CHIPCAP X7R 1N0 K 50V 0402</v>
          </cell>
          <cell r="E115" t="str">
            <v>MURATA</v>
          </cell>
          <cell r="F115">
            <v>5</v>
          </cell>
          <cell r="G115" t="str">
            <v>JPY</v>
          </cell>
          <cell r="H115">
            <v>0.28000000000000003</v>
          </cell>
          <cell r="I115">
            <v>1.2139079164137694E-2</v>
          </cell>
          <cell r="J115">
            <v>5</v>
          </cell>
          <cell r="K115" t="str">
            <v>JPY</v>
          </cell>
          <cell r="L115">
            <v>0.28000000000000003</v>
          </cell>
          <cell r="M115">
            <v>1.2139079164137694E-2</v>
          </cell>
          <cell r="N115">
            <v>5</v>
          </cell>
          <cell r="O115" t="str">
            <v>JPY</v>
          </cell>
          <cell r="P115">
            <v>0.27500000000000002</v>
          </cell>
          <cell r="Q115">
            <v>1.1922309893349518E-2</v>
          </cell>
          <cell r="R115">
            <v>5</v>
          </cell>
          <cell r="S115" t="str">
            <v>JPY</v>
          </cell>
          <cell r="T115">
            <v>0.27500000000000002</v>
          </cell>
          <cell r="U115">
            <v>1.1922309893349518E-2</v>
          </cell>
          <cell r="V115">
            <v>5</v>
          </cell>
          <cell r="W115" t="str">
            <v>JPY</v>
          </cell>
          <cell r="X115">
            <v>0.27500000000000002</v>
          </cell>
          <cell r="Y115">
            <v>1.1922309893349518E-2</v>
          </cell>
          <cell r="Z115">
            <v>5</v>
          </cell>
          <cell r="AA115" t="str">
            <v>JPY</v>
          </cell>
          <cell r="AB115">
            <v>0.27500000000000002</v>
          </cell>
          <cell r="AC115">
            <v>1.1922309893349518E-2</v>
          </cell>
          <cell r="AD115">
            <v>35</v>
          </cell>
          <cell r="AE115">
            <v>35</v>
          </cell>
          <cell r="AI115" t="str">
            <v>EUR/AFR</v>
          </cell>
          <cell r="AJ115" t="str">
            <v>JPY</v>
          </cell>
          <cell r="AK115">
            <v>0.28000000000000003</v>
          </cell>
        </row>
        <row r="116">
          <cell r="C116" t="str">
            <v>2320778</v>
          </cell>
          <cell r="D116" t="str">
            <v>CHIPCAP X7R 10N K</v>
          </cell>
          <cell r="E116" t="str">
            <v>Murata</v>
          </cell>
          <cell r="F116">
            <v>16</v>
          </cell>
          <cell r="G116" t="str">
            <v>JPY</v>
          </cell>
          <cell r="H116">
            <v>0.28000000000000003</v>
          </cell>
          <cell r="I116">
            <v>3.8845053325240617E-2</v>
          </cell>
          <cell r="J116">
            <v>16</v>
          </cell>
          <cell r="K116" t="str">
            <v>JPY</v>
          </cell>
          <cell r="L116">
            <v>0.28000000000000003</v>
          </cell>
          <cell r="M116">
            <v>3.8845053325240617E-2</v>
          </cell>
          <cell r="N116">
            <v>16</v>
          </cell>
          <cell r="O116" t="str">
            <v>JPY</v>
          </cell>
          <cell r="P116">
            <v>0.27</v>
          </cell>
          <cell r="Q116">
            <v>3.7457729992196306E-2</v>
          </cell>
          <cell r="R116">
            <v>16</v>
          </cell>
          <cell r="S116" t="str">
            <v>JPY</v>
          </cell>
          <cell r="T116">
            <v>0.27</v>
          </cell>
          <cell r="U116">
            <v>3.7457729992196306E-2</v>
          </cell>
          <cell r="V116">
            <v>16</v>
          </cell>
          <cell r="W116" t="str">
            <v>JPY</v>
          </cell>
          <cell r="X116">
            <v>0.27</v>
          </cell>
          <cell r="Y116">
            <v>3.7457729992196306E-2</v>
          </cell>
          <cell r="Z116">
            <v>16</v>
          </cell>
          <cell r="AA116" t="str">
            <v>JPY</v>
          </cell>
          <cell r="AB116">
            <v>0.27</v>
          </cell>
          <cell r="AC116">
            <v>3.7457729992196306E-2</v>
          </cell>
          <cell r="AD116">
            <v>35</v>
          </cell>
          <cell r="AE116">
            <v>35</v>
          </cell>
          <cell r="AI116" t="str">
            <v>EUR/AFR</v>
          </cell>
        </row>
        <row r="117">
          <cell r="C117" t="str">
            <v>2320783</v>
          </cell>
          <cell r="D117" t="str">
            <v>CHIPCAP X7R 33N K 10V</v>
          </cell>
          <cell r="E117" t="str">
            <v>MURATA</v>
          </cell>
          <cell r="F117">
            <v>5</v>
          </cell>
          <cell r="G117" t="str">
            <v>JPY</v>
          </cell>
          <cell r="H117">
            <v>0.875</v>
          </cell>
          <cell r="I117">
            <v>3.7934622387930286E-2</v>
          </cell>
          <cell r="J117">
            <v>5</v>
          </cell>
          <cell r="K117" t="str">
            <v>JPY</v>
          </cell>
          <cell r="L117">
            <v>0.875</v>
          </cell>
          <cell r="M117">
            <v>3.7934622387930286E-2</v>
          </cell>
          <cell r="N117">
            <v>5</v>
          </cell>
          <cell r="O117" t="str">
            <v>JPY</v>
          </cell>
          <cell r="P117">
            <v>0.87</v>
          </cell>
          <cell r="Q117">
            <v>3.7717853117142111E-2</v>
          </cell>
          <cell r="R117">
            <v>5</v>
          </cell>
          <cell r="S117" t="str">
            <v>JPY</v>
          </cell>
          <cell r="T117">
            <v>0.87</v>
          </cell>
          <cell r="U117">
            <v>3.7717853117142111E-2</v>
          </cell>
          <cell r="V117">
            <v>5</v>
          </cell>
          <cell r="W117" t="str">
            <v>JPY</v>
          </cell>
          <cell r="X117">
            <v>0.87</v>
          </cell>
          <cell r="Y117">
            <v>3.7717853117142111E-2</v>
          </cell>
          <cell r="Z117">
            <v>5</v>
          </cell>
          <cell r="AA117" t="str">
            <v>JPY</v>
          </cell>
          <cell r="AB117">
            <v>0.87</v>
          </cell>
          <cell r="AC117">
            <v>3.7717853117142111E-2</v>
          </cell>
          <cell r="AD117">
            <v>35</v>
          </cell>
          <cell r="AE117">
            <v>35</v>
          </cell>
          <cell r="AI117" t="str">
            <v>EUR/AFR</v>
          </cell>
          <cell r="AJ117" t="str">
            <v>JPY</v>
          </cell>
          <cell r="AK117">
            <v>0.875</v>
          </cell>
        </row>
        <row r="118">
          <cell r="C118" t="str">
            <v>2320805</v>
          </cell>
          <cell r="D118" t="str">
            <v>CHIPCAP X5R 100N K 10V</v>
          </cell>
          <cell r="E118" t="str">
            <v>MURATA</v>
          </cell>
          <cell r="F118">
            <v>39</v>
          </cell>
          <cell r="G118" t="str">
            <v>JPY</v>
          </cell>
          <cell r="H118">
            <v>0.55000000000000004</v>
          </cell>
          <cell r="I118">
            <v>0.18598803433625252</v>
          </cell>
          <cell r="J118">
            <v>39</v>
          </cell>
          <cell r="K118" t="str">
            <v>JPY</v>
          </cell>
          <cell r="L118">
            <v>0.55000000000000004</v>
          </cell>
          <cell r="M118">
            <v>0.18598803433625252</v>
          </cell>
          <cell r="N118">
            <v>39</v>
          </cell>
          <cell r="O118" t="str">
            <v>JPY</v>
          </cell>
          <cell r="P118">
            <v>0.54</v>
          </cell>
          <cell r="Q118">
            <v>0.18260643371195701</v>
          </cell>
          <cell r="R118">
            <v>39</v>
          </cell>
          <cell r="S118" t="str">
            <v>JPY</v>
          </cell>
          <cell r="T118">
            <v>0.54</v>
          </cell>
          <cell r="U118">
            <v>0.18260643371195701</v>
          </cell>
          <cell r="V118">
            <v>39</v>
          </cell>
          <cell r="W118" t="str">
            <v>JPY</v>
          </cell>
          <cell r="X118">
            <v>0.54</v>
          </cell>
          <cell r="Y118">
            <v>0.18260643371195701</v>
          </cell>
          <cell r="Z118">
            <v>39</v>
          </cell>
          <cell r="AA118" t="str">
            <v>JPY</v>
          </cell>
          <cell r="AB118">
            <v>0.54</v>
          </cell>
          <cell r="AC118">
            <v>0.18260643371195701</v>
          </cell>
          <cell r="AD118">
            <v>35</v>
          </cell>
          <cell r="AE118">
            <v>35</v>
          </cell>
          <cell r="AI118" t="str">
            <v>EUR/AFR</v>
          </cell>
          <cell r="AJ118" t="str">
            <v>JPY</v>
          </cell>
          <cell r="AK118">
            <v>0.55000000000000004</v>
          </cell>
        </row>
        <row r="119">
          <cell r="C119" t="str">
            <v>2322023</v>
          </cell>
          <cell r="D119" t="str">
            <v>CHIPCAP NP0 2N2 J</v>
          </cell>
          <cell r="E119" t="str">
            <v>EPCOS</v>
          </cell>
          <cell r="F119">
            <v>1</v>
          </cell>
          <cell r="G119" t="str">
            <v>EUR</v>
          </cell>
          <cell r="H119">
            <v>3.2000000000000001E-2</v>
          </cell>
          <cell r="I119">
            <v>3.2000000000000001E-2</v>
          </cell>
          <cell r="J119">
            <v>1</v>
          </cell>
          <cell r="K119" t="str">
            <v>EUR</v>
          </cell>
          <cell r="L119">
            <v>3.2000000000000001E-2</v>
          </cell>
          <cell r="M119">
            <v>3.2000000000000001E-2</v>
          </cell>
          <cell r="N119">
            <v>1</v>
          </cell>
          <cell r="O119" t="str">
            <v>EUR</v>
          </cell>
          <cell r="P119">
            <v>0.03</v>
          </cell>
          <cell r="Q119">
            <v>0.03</v>
          </cell>
          <cell r="R119">
            <v>1</v>
          </cell>
          <cell r="S119" t="str">
            <v>EUR</v>
          </cell>
          <cell r="T119">
            <v>0.03</v>
          </cell>
          <cell r="U119">
            <v>0.03</v>
          </cell>
          <cell r="V119">
            <v>1</v>
          </cell>
          <cell r="W119" t="str">
            <v>EUR</v>
          </cell>
          <cell r="X119">
            <v>0.03</v>
          </cell>
          <cell r="Y119">
            <v>0.03</v>
          </cell>
          <cell r="Z119">
            <v>1</v>
          </cell>
          <cell r="AA119" t="str">
            <v>EUR</v>
          </cell>
          <cell r="AB119">
            <v>0.03</v>
          </cell>
          <cell r="AC119">
            <v>0.03</v>
          </cell>
          <cell r="AD119">
            <v>49</v>
          </cell>
          <cell r="AE119">
            <v>21</v>
          </cell>
          <cell r="AI119" t="str">
            <v>EUR/AFR</v>
          </cell>
        </row>
        <row r="120">
          <cell r="C120" t="str">
            <v>232U000</v>
          </cell>
          <cell r="D120" t="str">
            <v>CHIPCAP Y5V 470N Z 6V3</v>
          </cell>
          <cell r="E120" t="str">
            <v>??</v>
          </cell>
          <cell r="F120">
            <v>1</v>
          </cell>
          <cell r="G120" t="str">
            <v>JPY</v>
          </cell>
          <cell r="H120">
            <v>5</v>
          </cell>
          <cell r="I120">
            <v>4.3353854157634611E-2</v>
          </cell>
          <cell r="J120">
            <v>1</v>
          </cell>
          <cell r="K120" t="str">
            <v>JPY</v>
          </cell>
          <cell r="L120">
            <v>5</v>
          </cell>
          <cell r="M120">
            <v>4.3353854157634611E-2</v>
          </cell>
          <cell r="N120">
            <v>1</v>
          </cell>
          <cell r="O120" t="str">
            <v>JPY</v>
          </cell>
          <cell r="P120">
            <v>4.5</v>
          </cell>
          <cell r="Q120">
            <v>3.9018468741871155E-2</v>
          </cell>
          <cell r="R120">
            <v>1</v>
          </cell>
          <cell r="S120" t="str">
            <v>JPY</v>
          </cell>
          <cell r="T120">
            <v>4.5</v>
          </cell>
          <cell r="U120">
            <v>3.9018468741871155E-2</v>
          </cell>
          <cell r="V120">
            <v>1</v>
          </cell>
          <cell r="W120" t="str">
            <v>JPY</v>
          </cell>
          <cell r="X120">
            <v>4.5</v>
          </cell>
          <cell r="Y120">
            <v>3.9018468741871155E-2</v>
          </cell>
          <cell r="Z120">
            <v>1</v>
          </cell>
          <cell r="AA120" t="str">
            <v>JPY</v>
          </cell>
          <cell r="AB120">
            <v>4.5</v>
          </cell>
          <cell r="AC120">
            <v>3.9018468741871155E-2</v>
          </cell>
          <cell r="AI120" t="str">
            <v>EUR/AFR</v>
          </cell>
          <cell r="AJ120" t="str">
            <v>JPY</v>
          </cell>
          <cell r="AK120">
            <v>5</v>
          </cell>
        </row>
        <row r="121">
          <cell r="C121" t="str">
            <v>232W524</v>
          </cell>
          <cell r="D121" t="str">
            <v>CHIPCAP NP0 270P</v>
          </cell>
          <cell r="E121" t="str">
            <v>MURATA</v>
          </cell>
          <cell r="F121">
            <v>1</v>
          </cell>
          <cell r="G121" t="str">
            <v>JPY</v>
          </cell>
          <cell r="H121">
            <v>0.46</v>
          </cell>
          <cell r="I121">
            <v>3.9885545825023849E-3</v>
          </cell>
          <cell r="J121">
            <v>1</v>
          </cell>
          <cell r="K121" t="str">
            <v>JPY</v>
          </cell>
          <cell r="L121">
            <v>0.46</v>
          </cell>
          <cell r="M121">
            <v>3.9885545825023849E-3</v>
          </cell>
          <cell r="N121">
            <v>1</v>
          </cell>
          <cell r="O121" t="str">
            <v>JPY</v>
          </cell>
          <cell r="P121">
            <v>0.45</v>
          </cell>
          <cell r="Q121">
            <v>3.9018468741871155E-3</v>
          </cell>
          <cell r="R121">
            <v>1</v>
          </cell>
          <cell r="S121" t="str">
            <v>JPY</v>
          </cell>
          <cell r="T121">
            <v>0.45</v>
          </cell>
          <cell r="U121">
            <v>3.9018468741871155E-3</v>
          </cell>
          <cell r="V121">
            <v>1</v>
          </cell>
          <cell r="W121" t="str">
            <v>JPY</v>
          </cell>
          <cell r="X121">
            <v>0.44</v>
          </cell>
          <cell r="Y121">
            <v>3.8151391658718461E-3</v>
          </cell>
          <cell r="Z121">
            <v>1</v>
          </cell>
          <cell r="AA121" t="str">
            <v>JPY</v>
          </cell>
          <cell r="AB121">
            <v>0.44</v>
          </cell>
          <cell r="AC121">
            <v>3.8151391658718461E-3</v>
          </cell>
          <cell r="AD121">
            <v>35</v>
          </cell>
          <cell r="AE121">
            <v>35</v>
          </cell>
          <cell r="AI121" t="str">
            <v>EUR/AFR</v>
          </cell>
        </row>
        <row r="122">
          <cell r="C122" t="str">
            <v>246J002</v>
          </cell>
          <cell r="D122" t="str">
            <v>CHIPCAP PPS 2N7</v>
          </cell>
          <cell r="E122" t="str">
            <v>MATSUSHITA</v>
          </cell>
          <cell r="F122">
            <v>1</v>
          </cell>
          <cell r="G122" t="str">
            <v>JPY</v>
          </cell>
          <cell r="H122">
            <v>5.5</v>
          </cell>
          <cell r="I122">
            <v>4.7689239573398073E-2</v>
          </cell>
          <cell r="J122">
            <v>1</v>
          </cell>
          <cell r="K122" t="str">
            <v>JPY</v>
          </cell>
          <cell r="L122">
            <v>5.5</v>
          </cell>
          <cell r="M122">
            <v>4.7689239573398073E-2</v>
          </cell>
          <cell r="N122">
            <v>1</v>
          </cell>
          <cell r="O122" t="str">
            <v>JPY</v>
          </cell>
          <cell r="P122">
            <v>5</v>
          </cell>
          <cell r="Q122">
            <v>4.3353854157634611E-2</v>
          </cell>
          <cell r="R122">
            <v>1</v>
          </cell>
          <cell r="S122" t="str">
            <v>JPY</v>
          </cell>
          <cell r="T122">
            <v>5</v>
          </cell>
          <cell r="U122">
            <v>4.3353854157634611E-2</v>
          </cell>
          <cell r="V122">
            <v>1</v>
          </cell>
          <cell r="W122" t="str">
            <v>JPY</v>
          </cell>
          <cell r="X122">
            <v>5</v>
          </cell>
          <cell r="Y122">
            <v>4.3353854157634611E-2</v>
          </cell>
          <cell r="Z122">
            <v>1</v>
          </cell>
          <cell r="AA122" t="str">
            <v>JPY</v>
          </cell>
          <cell r="AB122">
            <v>5</v>
          </cell>
          <cell r="AC122">
            <v>4.3353854157634611E-2</v>
          </cell>
          <cell r="AI122" t="str">
            <v>EUR/AFR</v>
          </cell>
          <cell r="AJ122" t="str">
            <v>JPY</v>
          </cell>
          <cell r="AK122">
            <v>5.5</v>
          </cell>
        </row>
        <row r="123">
          <cell r="C123" t="str">
            <v>2610041</v>
          </cell>
          <cell r="D123" t="str">
            <v>CHIPTCAP 220U M 10V 7.3X4.3X2.0</v>
          </cell>
          <cell r="E123" t="str">
            <v>AVX</v>
          </cell>
          <cell r="F123">
            <v>2</v>
          </cell>
          <cell r="G123" t="str">
            <v>USD</v>
          </cell>
          <cell r="H123">
            <v>0.42</v>
          </cell>
          <cell r="I123">
            <v>0.93064480389984494</v>
          </cell>
          <cell r="J123">
            <v>2</v>
          </cell>
          <cell r="K123" t="str">
            <v>USD</v>
          </cell>
          <cell r="L123">
            <v>0.42</v>
          </cell>
          <cell r="M123">
            <v>0.93064480389984494</v>
          </cell>
          <cell r="N123">
            <v>2</v>
          </cell>
          <cell r="O123" t="str">
            <v>USD</v>
          </cell>
          <cell r="P123">
            <v>0.4</v>
          </cell>
          <cell r="Q123">
            <v>0.88632838466651909</v>
          </cell>
          <cell r="R123">
            <v>2</v>
          </cell>
          <cell r="S123" t="str">
            <v>USD</v>
          </cell>
          <cell r="T123">
            <v>0.4</v>
          </cell>
          <cell r="U123">
            <v>0.88632838466651909</v>
          </cell>
          <cell r="V123">
            <v>2</v>
          </cell>
          <cell r="W123" t="str">
            <v>USD</v>
          </cell>
          <cell r="X123">
            <v>0.4</v>
          </cell>
          <cell r="Y123">
            <v>0.88632838466651909</v>
          </cell>
          <cell r="Z123">
            <v>2</v>
          </cell>
          <cell r="AA123" t="str">
            <v>USD</v>
          </cell>
          <cell r="AB123">
            <v>0.4</v>
          </cell>
          <cell r="AC123">
            <v>0.88632838466651909</v>
          </cell>
          <cell r="AD123">
            <v>28</v>
          </cell>
          <cell r="AE123">
            <v>21</v>
          </cell>
          <cell r="AI123" t="str">
            <v>EUR/AFR</v>
          </cell>
          <cell r="AJ123" t="str">
            <v>USD</v>
          </cell>
          <cell r="AK123">
            <v>0.42</v>
          </cell>
        </row>
        <row r="124">
          <cell r="C124" t="str">
            <v>2611753</v>
          </cell>
          <cell r="D124" t="str">
            <v>CHIPTCAP 33U M 16/8V 6.0X3.2X1.5</v>
          </cell>
          <cell r="E124" t="str">
            <v>EPCOS</v>
          </cell>
          <cell r="F124">
            <v>2</v>
          </cell>
          <cell r="G124" t="str">
            <v>EUR</v>
          </cell>
          <cell r="H124">
            <v>0.253</v>
          </cell>
          <cell r="I124">
            <v>0.50600000000000001</v>
          </cell>
          <cell r="J124">
            <v>2</v>
          </cell>
          <cell r="K124" t="str">
            <v>EUR</v>
          </cell>
          <cell r="L124">
            <v>0.253</v>
          </cell>
          <cell r="M124">
            <v>0.50600000000000001</v>
          </cell>
          <cell r="N124">
            <v>2</v>
          </cell>
          <cell r="O124" t="str">
            <v>EUR</v>
          </cell>
          <cell r="P124">
            <v>0.25</v>
          </cell>
          <cell r="Q124">
            <v>0.5</v>
          </cell>
          <cell r="R124">
            <v>2</v>
          </cell>
          <cell r="S124" t="str">
            <v>EUR</v>
          </cell>
          <cell r="T124">
            <v>0.25</v>
          </cell>
          <cell r="U124">
            <v>0.5</v>
          </cell>
          <cell r="V124">
            <v>2</v>
          </cell>
          <cell r="W124" t="str">
            <v>EUR</v>
          </cell>
          <cell r="X124">
            <v>0.25</v>
          </cell>
          <cell r="Y124">
            <v>0.5</v>
          </cell>
          <cell r="Z124">
            <v>2</v>
          </cell>
          <cell r="AA124" t="str">
            <v>EUR</v>
          </cell>
          <cell r="AB124">
            <v>0.25</v>
          </cell>
          <cell r="AC124">
            <v>0.5</v>
          </cell>
          <cell r="AD124">
            <v>49</v>
          </cell>
          <cell r="AE124">
            <v>28</v>
          </cell>
          <cell r="AI124" t="str">
            <v>EUR/AFR</v>
          </cell>
          <cell r="AJ124" t="str">
            <v>EUR</v>
          </cell>
          <cell r="AK124">
            <v>0.253</v>
          </cell>
        </row>
        <row r="125">
          <cell r="C125" t="str">
            <v>3203701</v>
          </cell>
          <cell r="D125" t="str">
            <v>FERRITE BEAD 33R/100MHZ</v>
          </cell>
          <cell r="E125" t="str">
            <v>TAIYOYUDEN</v>
          </cell>
          <cell r="F125">
            <v>1</v>
          </cell>
          <cell r="G125" t="str">
            <v>JPY</v>
          </cell>
          <cell r="H125">
            <v>1.4</v>
          </cell>
          <cell r="I125">
            <v>1.2139079164137692E-2</v>
          </cell>
          <cell r="J125">
            <v>1</v>
          </cell>
          <cell r="K125" t="str">
            <v>JPY</v>
          </cell>
          <cell r="L125">
            <v>1.4</v>
          </cell>
          <cell r="M125">
            <v>1.2139079164137692E-2</v>
          </cell>
          <cell r="N125">
            <v>1</v>
          </cell>
          <cell r="O125" t="str">
            <v>JPY</v>
          </cell>
          <cell r="P125">
            <v>1.3</v>
          </cell>
          <cell r="Q125">
            <v>1.1272002080985E-2</v>
          </cell>
          <cell r="R125">
            <v>1</v>
          </cell>
          <cell r="S125" t="str">
            <v>JPY</v>
          </cell>
          <cell r="T125">
            <v>1.3</v>
          </cell>
          <cell r="U125">
            <v>1.1272002080985E-2</v>
          </cell>
          <cell r="V125">
            <v>1</v>
          </cell>
          <cell r="W125" t="str">
            <v>JPY</v>
          </cell>
          <cell r="X125">
            <v>1.3</v>
          </cell>
          <cell r="Y125">
            <v>1.1272002080985E-2</v>
          </cell>
          <cell r="Z125">
            <v>1</v>
          </cell>
          <cell r="AA125" t="str">
            <v>JPY</v>
          </cell>
          <cell r="AB125">
            <v>1.3</v>
          </cell>
          <cell r="AC125">
            <v>1.1272002080985E-2</v>
          </cell>
          <cell r="AD125">
            <v>42</v>
          </cell>
          <cell r="AE125">
            <v>42</v>
          </cell>
          <cell r="AI125" t="str">
            <v>EUR/AFR</v>
          </cell>
          <cell r="AJ125" t="str">
            <v>JPY</v>
          </cell>
          <cell r="AK125">
            <v>1.4</v>
          </cell>
        </row>
        <row r="126">
          <cell r="C126" t="str">
            <v>3203705</v>
          </cell>
          <cell r="D126" t="str">
            <v>FERRITE BEAD 0.015R 42R/100M 0805</v>
          </cell>
          <cell r="E126" t="str">
            <v>TAIYOYUDEN</v>
          </cell>
          <cell r="F126">
            <v>1</v>
          </cell>
          <cell r="G126" t="str">
            <v>JPY</v>
          </cell>
          <cell r="H126">
            <v>1.4</v>
          </cell>
          <cell r="I126">
            <v>1.2139079164137692E-2</v>
          </cell>
          <cell r="J126">
            <v>1</v>
          </cell>
          <cell r="K126" t="str">
            <v>JPY</v>
          </cell>
          <cell r="L126">
            <v>1.4</v>
          </cell>
          <cell r="M126">
            <v>1.2139079164137692E-2</v>
          </cell>
          <cell r="N126">
            <v>1</v>
          </cell>
          <cell r="O126" t="str">
            <v>JPY</v>
          </cell>
          <cell r="P126">
            <v>1.3</v>
          </cell>
          <cell r="Q126">
            <v>1.1272002080985E-2</v>
          </cell>
          <cell r="R126">
            <v>1</v>
          </cell>
          <cell r="S126" t="str">
            <v>JPY</v>
          </cell>
          <cell r="T126">
            <v>1.3</v>
          </cell>
          <cell r="U126">
            <v>1.1272002080985E-2</v>
          </cell>
          <cell r="V126">
            <v>1</v>
          </cell>
          <cell r="W126" t="str">
            <v>JPY</v>
          </cell>
          <cell r="X126">
            <v>1.3</v>
          </cell>
          <cell r="Y126">
            <v>1.1272002080985E-2</v>
          </cell>
          <cell r="Z126">
            <v>1</v>
          </cell>
          <cell r="AA126" t="str">
            <v>JPY</v>
          </cell>
          <cell r="AB126">
            <v>1.3</v>
          </cell>
          <cell r="AC126">
            <v>1.1272002080985E-2</v>
          </cell>
          <cell r="AD126">
            <v>42</v>
          </cell>
          <cell r="AE126">
            <v>42</v>
          </cell>
          <cell r="AI126" t="str">
            <v>EUR/AFR</v>
          </cell>
          <cell r="AJ126" t="str">
            <v>JPY</v>
          </cell>
          <cell r="AK126">
            <v>1.4</v>
          </cell>
        </row>
        <row r="127">
          <cell r="C127" t="str">
            <v>3203719</v>
          </cell>
          <cell r="D127" t="str">
            <v xml:space="preserve">FERRITE BEAD 0R5   </v>
          </cell>
          <cell r="E127" t="str">
            <v>TAIYOYUDEN</v>
          </cell>
          <cell r="F127">
            <v>1</v>
          </cell>
          <cell r="G127" t="str">
            <v>JPY</v>
          </cell>
          <cell r="H127">
            <v>1.3</v>
          </cell>
          <cell r="I127">
            <v>1.1272002080985E-2</v>
          </cell>
          <cell r="J127">
            <v>1</v>
          </cell>
          <cell r="K127" t="str">
            <v>JPY</v>
          </cell>
          <cell r="L127">
            <v>1.3</v>
          </cell>
          <cell r="M127">
            <v>1.1272002080985E-2</v>
          </cell>
          <cell r="N127">
            <v>1</v>
          </cell>
          <cell r="O127" t="str">
            <v>JPY</v>
          </cell>
          <cell r="P127">
            <v>1.27</v>
          </cell>
          <cell r="Q127">
            <v>1.1011878956039192E-2</v>
          </cell>
          <cell r="R127">
            <v>1</v>
          </cell>
          <cell r="S127" t="str">
            <v>JPY</v>
          </cell>
          <cell r="T127">
            <v>1.27</v>
          </cell>
          <cell r="U127">
            <v>1.1011878956039192E-2</v>
          </cell>
          <cell r="V127">
            <v>1</v>
          </cell>
          <cell r="W127" t="str">
            <v>JPY</v>
          </cell>
          <cell r="X127">
            <v>1.27</v>
          </cell>
          <cell r="Y127">
            <v>1.1011878956039192E-2</v>
          </cell>
          <cell r="Z127">
            <v>1</v>
          </cell>
          <cell r="AA127" t="str">
            <v>JPY</v>
          </cell>
          <cell r="AB127">
            <v>1.27</v>
          </cell>
          <cell r="AC127">
            <v>1.1011878956039192E-2</v>
          </cell>
          <cell r="AD127">
            <v>42</v>
          </cell>
          <cell r="AE127">
            <v>42</v>
          </cell>
          <cell r="AI127" t="str">
            <v>EUR/AFR</v>
          </cell>
        </row>
        <row r="128">
          <cell r="C128" t="str">
            <v>3203725</v>
          </cell>
          <cell r="D128" t="str">
            <v>FERRITE BEAD 600R</v>
          </cell>
          <cell r="E128" t="str">
            <v>TAIYOYUDEN</v>
          </cell>
          <cell r="F128">
            <v>2</v>
          </cell>
          <cell r="G128" t="str">
            <v>JPY</v>
          </cell>
          <cell r="H128">
            <v>1</v>
          </cell>
          <cell r="I128">
            <v>1.7341541663053846E-2</v>
          </cell>
          <cell r="J128">
            <v>2</v>
          </cell>
          <cell r="K128" t="str">
            <v>JPY</v>
          </cell>
          <cell r="L128">
            <v>1</v>
          </cell>
          <cell r="M128">
            <v>1.7341541663053846E-2</v>
          </cell>
          <cell r="N128">
            <v>2</v>
          </cell>
          <cell r="O128" t="str">
            <v>JPY</v>
          </cell>
          <cell r="P128">
            <v>0.9</v>
          </cell>
          <cell r="Q128">
            <v>1.5607387496748462E-2</v>
          </cell>
          <cell r="R128">
            <v>2</v>
          </cell>
          <cell r="S128" t="str">
            <v>JPY</v>
          </cell>
          <cell r="T128">
            <v>0.9</v>
          </cell>
          <cell r="U128">
            <v>1.5607387496748462E-2</v>
          </cell>
          <cell r="V128">
            <v>2</v>
          </cell>
          <cell r="W128" t="str">
            <v>JPY</v>
          </cell>
          <cell r="X128">
            <v>0.9</v>
          </cell>
          <cell r="Y128">
            <v>1.5607387496748462E-2</v>
          </cell>
          <cell r="Z128">
            <v>2</v>
          </cell>
          <cell r="AA128" t="str">
            <v>JPY</v>
          </cell>
          <cell r="AB128">
            <v>0.9</v>
          </cell>
          <cell r="AC128">
            <v>1.5607387496748462E-2</v>
          </cell>
          <cell r="AD128">
            <v>42</v>
          </cell>
          <cell r="AE128">
            <v>42</v>
          </cell>
          <cell r="AI128" t="str">
            <v>EUR/AFR</v>
          </cell>
        </row>
        <row r="129">
          <cell r="C129" t="str">
            <v>3203741</v>
          </cell>
          <cell r="D129" t="str">
            <v>FERRITE BEAD 0R5 600R/100MHZ 0603</v>
          </cell>
          <cell r="E129" t="str">
            <v>TAIYOYUDEN</v>
          </cell>
          <cell r="F129">
            <v>3</v>
          </cell>
          <cell r="G129" t="str">
            <v>JPY</v>
          </cell>
          <cell r="H129">
            <v>0.7</v>
          </cell>
          <cell r="I129">
            <v>1.8208618746206533E-2</v>
          </cell>
          <cell r="J129">
            <v>3</v>
          </cell>
          <cell r="K129" t="str">
            <v>JPY</v>
          </cell>
          <cell r="L129">
            <v>0.7</v>
          </cell>
          <cell r="M129">
            <v>1.8208618746206533E-2</v>
          </cell>
          <cell r="N129">
            <v>3</v>
          </cell>
          <cell r="O129" t="str">
            <v>JPY</v>
          </cell>
          <cell r="P129">
            <v>0.65</v>
          </cell>
          <cell r="Q129">
            <v>1.69080031214775E-2</v>
          </cell>
          <cell r="R129">
            <v>3</v>
          </cell>
          <cell r="S129" t="str">
            <v>JPY</v>
          </cell>
          <cell r="T129">
            <v>0.65</v>
          </cell>
          <cell r="U129">
            <v>1.69080031214775E-2</v>
          </cell>
          <cell r="V129">
            <v>3</v>
          </cell>
          <cell r="W129" t="str">
            <v>JPY</v>
          </cell>
          <cell r="X129">
            <v>0.65</v>
          </cell>
          <cell r="Y129">
            <v>1.69080031214775E-2</v>
          </cell>
          <cell r="Z129">
            <v>3</v>
          </cell>
          <cell r="AA129" t="str">
            <v>JPY</v>
          </cell>
          <cell r="AB129">
            <v>0.65</v>
          </cell>
          <cell r="AC129">
            <v>1.69080031214775E-2</v>
          </cell>
          <cell r="AD129">
            <v>42</v>
          </cell>
          <cell r="AE129">
            <v>42</v>
          </cell>
          <cell r="AI129" t="str">
            <v>EUR/AFR</v>
          </cell>
          <cell r="AJ129" t="str">
            <v>JPY</v>
          </cell>
          <cell r="AK129">
            <v>0.7</v>
          </cell>
        </row>
        <row r="130">
          <cell r="C130" t="str">
            <v>3640035</v>
          </cell>
          <cell r="D130" t="str">
            <v>FILTZ&gt;450R/100M 0R7MAX0.2A 0603</v>
          </cell>
          <cell r="E130" t="str">
            <v>MURATA</v>
          </cell>
          <cell r="F130">
            <v>2</v>
          </cell>
          <cell r="G130" t="str">
            <v>JPY</v>
          </cell>
          <cell r="H130">
            <v>0.67</v>
          </cell>
          <cell r="I130">
            <v>1.1618832914246077E-2</v>
          </cell>
          <cell r="J130">
            <v>2</v>
          </cell>
          <cell r="K130" t="str">
            <v>JPY</v>
          </cell>
          <cell r="L130">
            <v>0.67</v>
          </cell>
          <cell r="M130">
            <v>1.1618832914246077E-2</v>
          </cell>
          <cell r="N130">
            <v>2</v>
          </cell>
          <cell r="O130" t="str">
            <v>JPY</v>
          </cell>
          <cell r="P130">
            <v>0.65</v>
          </cell>
          <cell r="Q130">
            <v>1.1272002080985E-2</v>
          </cell>
          <cell r="R130">
            <v>2</v>
          </cell>
          <cell r="S130" t="str">
            <v>JPY</v>
          </cell>
          <cell r="T130">
            <v>0.65</v>
          </cell>
          <cell r="U130">
            <v>1.1272002080985E-2</v>
          </cell>
          <cell r="V130">
            <v>2</v>
          </cell>
          <cell r="W130" t="str">
            <v>JPY</v>
          </cell>
          <cell r="X130">
            <v>0.65</v>
          </cell>
          <cell r="Y130">
            <v>1.1272002080985E-2</v>
          </cell>
          <cell r="Z130">
            <v>2</v>
          </cell>
          <cell r="AA130" t="str">
            <v>JPY</v>
          </cell>
          <cell r="AB130">
            <v>0.65</v>
          </cell>
          <cell r="AC130">
            <v>1.1272002080985E-2</v>
          </cell>
          <cell r="AD130">
            <v>49</v>
          </cell>
          <cell r="AE130">
            <v>35</v>
          </cell>
          <cell r="AI130" t="str">
            <v>EUR/AFR</v>
          </cell>
          <cell r="AJ130" t="str">
            <v>JPY</v>
          </cell>
          <cell r="AK130">
            <v>0.67</v>
          </cell>
        </row>
        <row r="131">
          <cell r="C131" t="str">
            <v>3646005</v>
          </cell>
          <cell r="D131" t="str">
            <v>CHIPCOIL 2N7</v>
          </cell>
          <cell r="E131" t="str">
            <v>TAIYO YUDEN</v>
          </cell>
          <cell r="F131">
            <v>2</v>
          </cell>
          <cell r="G131" t="str">
            <v>JPY</v>
          </cell>
          <cell r="H131">
            <v>1.4</v>
          </cell>
          <cell r="I131">
            <v>2.4278158328275384E-2</v>
          </cell>
          <cell r="J131">
            <v>2</v>
          </cell>
          <cell r="K131" t="str">
            <v>JPY</v>
          </cell>
          <cell r="L131">
            <v>1.4</v>
          </cell>
          <cell r="M131">
            <v>2.4278158328275384E-2</v>
          </cell>
          <cell r="N131">
            <v>2</v>
          </cell>
          <cell r="O131" t="str">
            <v>JPY</v>
          </cell>
          <cell r="P131">
            <v>1.35</v>
          </cell>
          <cell r="Q131">
            <v>2.3411081245122693E-2</v>
          </cell>
          <cell r="R131">
            <v>2</v>
          </cell>
          <cell r="S131" t="str">
            <v>JPY</v>
          </cell>
          <cell r="T131">
            <v>1.35</v>
          </cell>
          <cell r="U131">
            <v>2.3411081245122693E-2</v>
          </cell>
          <cell r="V131">
            <v>2</v>
          </cell>
          <cell r="W131" t="str">
            <v>JPY</v>
          </cell>
          <cell r="X131">
            <v>1.35</v>
          </cell>
          <cell r="Y131">
            <v>2.3411081245122693E-2</v>
          </cell>
          <cell r="Z131">
            <v>2</v>
          </cell>
          <cell r="AA131" t="str">
            <v>JPY</v>
          </cell>
          <cell r="AB131">
            <v>1.35</v>
          </cell>
          <cell r="AC131">
            <v>2.3411081245122693E-2</v>
          </cell>
          <cell r="AD131">
            <v>42</v>
          </cell>
          <cell r="AE131">
            <v>42</v>
          </cell>
          <cell r="AI131" t="str">
            <v>EUR/AFR</v>
          </cell>
          <cell r="AJ131" t="str">
            <v>JPY</v>
          </cell>
          <cell r="AK131">
            <v>1.4</v>
          </cell>
        </row>
        <row r="132">
          <cell r="C132" t="str">
            <v>3646009</v>
          </cell>
          <cell r="D132" t="str">
            <v>CHIPCOIL 10N J</v>
          </cell>
          <cell r="E132" t="str">
            <v>TAIYO YUDEN</v>
          </cell>
          <cell r="F132">
            <v>1</v>
          </cell>
          <cell r="G132" t="str">
            <v>JPY</v>
          </cell>
          <cell r="H132">
            <v>1.4</v>
          </cell>
          <cell r="I132">
            <v>1.2139079164137692E-2</v>
          </cell>
          <cell r="J132">
            <v>1</v>
          </cell>
          <cell r="K132" t="str">
            <v>JPY</v>
          </cell>
          <cell r="L132">
            <v>1.4</v>
          </cell>
          <cell r="M132">
            <v>1.2139079164137692E-2</v>
          </cell>
          <cell r="N132">
            <v>1</v>
          </cell>
          <cell r="O132" t="str">
            <v>JPY</v>
          </cell>
          <cell r="P132">
            <v>1.35</v>
          </cell>
          <cell r="Q132">
            <v>1.1705540622561347E-2</v>
          </cell>
          <cell r="R132">
            <v>1</v>
          </cell>
          <cell r="S132" t="str">
            <v>JPY</v>
          </cell>
          <cell r="T132">
            <v>1.35</v>
          </cell>
          <cell r="U132">
            <v>1.1705540622561347E-2</v>
          </cell>
          <cell r="V132">
            <v>1</v>
          </cell>
          <cell r="W132" t="str">
            <v>JPY</v>
          </cell>
          <cell r="X132">
            <v>1.35</v>
          </cell>
          <cell r="Y132">
            <v>1.1705540622561347E-2</v>
          </cell>
          <cell r="Z132">
            <v>1</v>
          </cell>
          <cell r="AA132" t="str">
            <v>JPY</v>
          </cell>
          <cell r="AB132">
            <v>1.35</v>
          </cell>
          <cell r="AC132">
            <v>1.1705540622561347E-2</v>
          </cell>
          <cell r="AD132">
            <v>42</v>
          </cell>
          <cell r="AE132">
            <v>42</v>
          </cell>
          <cell r="AI132" t="str">
            <v>EUR/AFR</v>
          </cell>
          <cell r="AJ132" t="str">
            <v>JPY</v>
          </cell>
          <cell r="AK132">
            <v>1.4</v>
          </cell>
        </row>
        <row r="133">
          <cell r="C133" t="str">
            <v>3646027</v>
          </cell>
          <cell r="D133" t="str">
            <v>CHIPCOIL 33N J</v>
          </cell>
          <cell r="E133" t="str">
            <v>MATSUSHITA</v>
          </cell>
          <cell r="F133">
            <v>2</v>
          </cell>
          <cell r="G133" t="str">
            <v>JPY</v>
          </cell>
          <cell r="H133">
            <v>1.4</v>
          </cell>
          <cell r="I133">
            <v>2.4278158328275384E-2</v>
          </cell>
          <cell r="J133">
            <v>2</v>
          </cell>
          <cell r="K133" t="str">
            <v>JPY</v>
          </cell>
          <cell r="L133">
            <v>1.4</v>
          </cell>
          <cell r="M133">
            <v>2.4278158328275384E-2</v>
          </cell>
          <cell r="N133">
            <v>2</v>
          </cell>
          <cell r="O133" t="str">
            <v>JPY</v>
          </cell>
          <cell r="P133">
            <v>1.35</v>
          </cell>
          <cell r="Q133">
            <v>2.3411081245122693E-2</v>
          </cell>
          <cell r="R133">
            <v>2</v>
          </cell>
          <cell r="S133" t="str">
            <v>JPY</v>
          </cell>
          <cell r="T133">
            <v>1.35</v>
          </cell>
          <cell r="U133">
            <v>2.3411081245122693E-2</v>
          </cell>
          <cell r="V133">
            <v>2</v>
          </cell>
          <cell r="W133" t="str">
            <v>JPY</v>
          </cell>
          <cell r="X133">
            <v>1.35</v>
          </cell>
          <cell r="Y133">
            <v>2.3411081245122693E-2</v>
          </cell>
          <cell r="Z133">
            <v>2</v>
          </cell>
          <cell r="AA133" t="str">
            <v>JPY</v>
          </cell>
          <cell r="AB133">
            <v>1.35</v>
          </cell>
          <cell r="AC133">
            <v>2.3411081245122693E-2</v>
          </cell>
          <cell r="AD133">
            <v>42</v>
          </cell>
          <cell r="AE133">
            <v>42</v>
          </cell>
          <cell r="AI133" t="str">
            <v>EUR/AFR</v>
          </cell>
          <cell r="AJ133" t="str">
            <v>JPY</v>
          </cell>
          <cell r="AK133">
            <v>1.4</v>
          </cell>
        </row>
        <row r="134">
          <cell r="C134" t="str">
            <v>3646047</v>
          </cell>
          <cell r="D134" t="str">
            <v>CHIPCOIL 3N3</v>
          </cell>
          <cell r="E134" t="str">
            <v>TAIYO YUDEN</v>
          </cell>
          <cell r="F134">
            <v>4</v>
          </cell>
          <cell r="G134" t="str">
            <v>JPY</v>
          </cell>
          <cell r="H134">
            <v>1.4</v>
          </cell>
          <cell r="I134">
            <v>4.8556316656550767E-2</v>
          </cell>
          <cell r="J134">
            <v>4</v>
          </cell>
          <cell r="K134" t="str">
            <v>JPY</v>
          </cell>
          <cell r="L134">
            <v>1.4</v>
          </cell>
          <cell r="M134">
            <v>4.8556316656550767E-2</v>
          </cell>
          <cell r="N134">
            <v>4</v>
          </cell>
          <cell r="O134" t="str">
            <v>JPY</v>
          </cell>
          <cell r="P134">
            <v>1.35</v>
          </cell>
          <cell r="Q134">
            <v>4.6822162490245386E-2</v>
          </cell>
          <cell r="R134">
            <v>4</v>
          </cell>
          <cell r="S134" t="str">
            <v>JPY</v>
          </cell>
          <cell r="T134">
            <v>1.35</v>
          </cell>
          <cell r="U134">
            <v>4.6822162490245386E-2</v>
          </cell>
          <cell r="V134">
            <v>4</v>
          </cell>
          <cell r="W134" t="str">
            <v>JPY</v>
          </cell>
          <cell r="X134">
            <v>1.35</v>
          </cell>
          <cell r="Y134">
            <v>4.6822162490245386E-2</v>
          </cell>
          <cell r="Z134">
            <v>4</v>
          </cell>
          <cell r="AA134" t="str">
            <v>JPY</v>
          </cell>
          <cell r="AB134">
            <v>1.35</v>
          </cell>
          <cell r="AC134">
            <v>4.6822162490245386E-2</v>
          </cell>
          <cell r="AD134">
            <v>42</v>
          </cell>
          <cell r="AE134">
            <v>42</v>
          </cell>
          <cell r="AI134" t="str">
            <v>EUR/AFR</v>
          </cell>
        </row>
        <row r="135">
          <cell r="C135" t="str">
            <v>3646055</v>
          </cell>
          <cell r="D135" t="str">
            <v>CHIPCOIL 8N2 J</v>
          </cell>
          <cell r="E135" t="str">
            <v>TAIYO YUDEN</v>
          </cell>
          <cell r="F135">
            <v>2</v>
          </cell>
          <cell r="G135" t="str">
            <v>JPY</v>
          </cell>
          <cell r="H135">
            <v>1.4</v>
          </cell>
          <cell r="I135">
            <v>2.4278158328275384E-2</v>
          </cell>
          <cell r="J135">
            <v>2</v>
          </cell>
          <cell r="K135" t="str">
            <v>JPY</v>
          </cell>
          <cell r="L135">
            <v>1.4</v>
          </cell>
          <cell r="M135">
            <v>2.4278158328275384E-2</v>
          </cell>
          <cell r="N135">
            <v>2</v>
          </cell>
          <cell r="O135" t="str">
            <v>JPY</v>
          </cell>
          <cell r="P135">
            <v>1.35</v>
          </cell>
          <cell r="Q135">
            <v>2.3411081245122693E-2</v>
          </cell>
          <cell r="R135">
            <v>2</v>
          </cell>
          <cell r="S135" t="str">
            <v>JPY</v>
          </cell>
          <cell r="T135">
            <v>1.35</v>
          </cell>
          <cell r="U135">
            <v>2.3411081245122693E-2</v>
          </cell>
          <cell r="V135">
            <v>2</v>
          </cell>
          <cell r="W135" t="str">
            <v>JPY</v>
          </cell>
          <cell r="X135">
            <v>1.35</v>
          </cell>
          <cell r="Y135">
            <v>2.3411081245122693E-2</v>
          </cell>
          <cell r="Z135">
            <v>2</v>
          </cell>
          <cell r="AA135" t="str">
            <v>JPY</v>
          </cell>
          <cell r="AB135">
            <v>1.35</v>
          </cell>
          <cell r="AC135">
            <v>2.3411081245122693E-2</v>
          </cell>
          <cell r="AD135">
            <v>42</v>
          </cell>
          <cell r="AE135">
            <v>42</v>
          </cell>
          <cell r="AI135" t="str">
            <v>EUR/AFR</v>
          </cell>
          <cell r="AJ135" t="str">
            <v>JPY</v>
          </cell>
          <cell r="AK135">
            <v>1.4</v>
          </cell>
        </row>
        <row r="136">
          <cell r="C136" t="str">
            <v>3646059</v>
          </cell>
          <cell r="D136" t="str">
            <v>CHIPCOIL 5N6</v>
          </cell>
          <cell r="E136" t="str">
            <v>TAIYO YUDEN</v>
          </cell>
          <cell r="F136">
            <v>1</v>
          </cell>
          <cell r="G136" t="str">
            <v>JPY</v>
          </cell>
          <cell r="H136">
            <v>1.4</v>
          </cell>
          <cell r="I136">
            <v>1.2139079164137692E-2</v>
          </cell>
          <cell r="J136">
            <v>1</v>
          </cell>
          <cell r="K136" t="str">
            <v>JPY</v>
          </cell>
          <cell r="L136">
            <v>1.4</v>
          </cell>
          <cell r="M136">
            <v>1.2139079164137692E-2</v>
          </cell>
          <cell r="N136">
            <v>1</v>
          </cell>
          <cell r="O136" t="str">
            <v>JPY</v>
          </cell>
          <cell r="P136">
            <v>1.35</v>
          </cell>
          <cell r="Q136">
            <v>1.1705540622561347E-2</v>
          </cell>
          <cell r="R136">
            <v>1</v>
          </cell>
          <cell r="S136" t="str">
            <v>JPY</v>
          </cell>
          <cell r="T136">
            <v>1.35</v>
          </cell>
          <cell r="U136">
            <v>1.1705540622561347E-2</v>
          </cell>
          <cell r="V136">
            <v>1</v>
          </cell>
          <cell r="W136" t="str">
            <v>JPY</v>
          </cell>
          <cell r="X136">
            <v>1.35</v>
          </cell>
          <cell r="Y136">
            <v>1.1705540622561347E-2</v>
          </cell>
          <cell r="Z136">
            <v>1</v>
          </cell>
          <cell r="AA136" t="str">
            <v>JPY</v>
          </cell>
          <cell r="AB136">
            <v>1.35</v>
          </cell>
          <cell r="AC136">
            <v>1.1705540622561347E-2</v>
          </cell>
          <cell r="AD136">
            <v>42</v>
          </cell>
          <cell r="AE136">
            <v>42</v>
          </cell>
          <cell r="AI136" t="str">
            <v>EUR/AFR</v>
          </cell>
          <cell r="AJ136" t="str">
            <v>JPY</v>
          </cell>
          <cell r="AK136">
            <v>1.4</v>
          </cell>
        </row>
        <row r="137">
          <cell r="C137" t="str">
            <v>3646087</v>
          </cell>
          <cell r="D137" t="str">
            <v>CHIP COIL 1N8 +/-0N3 Q31 800M 0402</v>
          </cell>
          <cell r="E137" t="str">
            <v>TAIYO YUDEN</v>
          </cell>
          <cell r="F137">
            <v>1</v>
          </cell>
          <cell r="G137" t="str">
            <v>JPY</v>
          </cell>
          <cell r="H137">
            <v>1.4</v>
          </cell>
          <cell r="I137">
            <v>1.2139079164137692E-2</v>
          </cell>
          <cell r="J137">
            <v>1</v>
          </cell>
          <cell r="K137" t="str">
            <v>JPY</v>
          </cell>
          <cell r="L137">
            <v>1.4</v>
          </cell>
          <cell r="M137">
            <v>1.2139079164137692E-2</v>
          </cell>
          <cell r="N137">
            <v>1</v>
          </cell>
          <cell r="O137" t="str">
            <v>JPY</v>
          </cell>
          <cell r="P137">
            <v>1.35</v>
          </cell>
          <cell r="Q137">
            <v>1.1705540622561347E-2</v>
          </cell>
          <cell r="R137">
            <v>1</v>
          </cell>
          <cell r="S137" t="str">
            <v>JPY</v>
          </cell>
          <cell r="T137">
            <v>1.35</v>
          </cell>
          <cell r="U137">
            <v>1.1705540622561347E-2</v>
          </cell>
          <cell r="V137">
            <v>1</v>
          </cell>
          <cell r="W137" t="str">
            <v>JPY</v>
          </cell>
          <cell r="X137">
            <v>1.35</v>
          </cell>
          <cell r="Y137">
            <v>1.1705540622561347E-2</v>
          </cell>
          <cell r="Z137">
            <v>1</v>
          </cell>
          <cell r="AA137" t="str">
            <v>JPY</v>
          </cell>
          <cell r="AB137">
            <v>1.35</v>
          </cell>
          <cell r="AC137">
            <v>1.1705540622561347E-2</v>
          </cell>
          <cell r="AD137">
            <v>42</v>
          </cell>
          <cell r="AE137">
            <v>42</v>
          </cell>
          <cell r="AI137" t="str">
            <v>EUR/AFR</v>
          </cell>
          <cell r="AJ137" t="str">
            <v>JPY</v>
          </cell>
          <cell r="AK137">
            <v>1.4</v>
          </cell>
        </row>
        <row r="138">
          <cell r="C138" t="str">
            <v>364W238</v>
          </cell>
          <cell r="D138" t="str">
            <v>CHOKE 10U M 0.69A</v>
          </cell>
          <cell r="E138" t="str">
            <v>COILCRAFT</v>
          </cell>
          <cell r="F138">
            <v>1</v>
          </cell>
          <cell r="G138" t="str">
            <v>USD</v>
          </cell>
          <cell r="H138">
            <v>0.28000000000000003</v>
          </cell>
          <cell r="I138">
            <v>0.31021493463328165</v>
          </cell>
          <cell r="J138">
            <v>1</v>
          </cell>
          <cell r="K138" t="str">
            <v>USD</v>
          </cell>
          <cell r="L138">
            <v>0.28000000000000003</v>
          </cell>
          <cell r="M138">
            <v>0.31021493463328165</v>
          </cell>
          <cell r="N138">
            <v>1</v>
          </cell>
          <cell r="O138" t="str">
            <v>USD</v>
          </cell>
          <cell r="P138">
            <v>0.27</v>
          </cell>
          <cell r="Q138">
            <v>0.29913582982495018</v>
          </cell>
          <cell r="R138">
            <v>1</v>
          </cell>
          <cell r="S138" t="str">
            <v>USD</v>
          </cell>
          <cell r="T138">
            <v>0.27</v>
          </cell>
          <cell r="U138">
            <v>0.29913582982495018</v>
          </cell>
          <cell r="V138">
            <v>1</v>
          </cell>
          <cell r="W138" t="str">
            <v>USD</v>
          </cell>
          <cell r="X138">
            <v>0.27</v>
          </cell>
          <cell r="Y138">
            <v>0.29913582982495018</v>
          </cell>
          <cell r="Z138">
            <v>1</v>
          </cell>
          <cell r="AA138" t="str">
            <v>USD</v>
          </cell>
          <cell r="AB138">
            <v>0.27</v>
          </cell>
          <cell r="AC138">
            <v>0.29913582982495018</v>
          </cell>
          <cell r="AD138">
            <v>56</v>
          </cell>
          <cell r="AE138">
            <v>42</v>
          </cell>
          <cell r="AI138" t="str">
            <v>EUR/AFR</v>
          </cell>
          <cell r="AJ138" t="str">
            <v>USD</v>
          </cell>
          <cell r="AK138">
            <v>0.28000000000000003</v>
          </cell>
        </row>
        <row r="139">
          <cell r="C139" t="str">
            <v>364W317</v>
          </cell>
          <cell r="D139" t="str">
            <v>CHOKE 15U +-30%</v>
          </cell>
          <cell r="E139" t="str">
            <v>SUMIDA</v>
          </cell>
          <cell r="F139">
            <v>1</v>
          </cell>
          <cell r="G139" t="str">
            <v>USD</v>
          </cell>
          <cell r="H139">
            <v>0.15</v>
          </cell>
          <cell r="I139">
            <v>0.16618657212497231</v>
          </cell>
          <cell r="J139">
            <v>1</v>
          </cell>
          <cell r="K139" t="str">
            <v>USD</v>
          </cell>
          <cell r="L139">
            <v>0.15</v>
          </cell>
          <cell r="M139">
            <v>0.16618657212497231</v>
          </cell>
          <cell r="N139">
            <v>1</v>
          </cell>
          <cell r="O139" t="str">
            <v>USD</v>
          </cell>
          <cell r="P139">
            <v>0.14000000000000001</v>
          </cell>
          <cell r="Q139">
            <v>0.15510746731664082</v>
          </cell>
          <cell r="R139">
            <v>1</v>
          </cell>
          <cell r="S139" t="str">
            <v>USD</v>
          </cell>
          <cell r="T139">
            <v>0.14000000000000001</v>
          </cell>
          <cell r="U139">
            <v>0.15510746731664082</v>
          </cell>
          <cell r="V139">
            <v>1</v>
          </cell>
          <cell r="W139" t="str">
            <v>USD</v>
          </cell>
          <cell r="X139">
            <v>0.14000000000000001</v>
          </cell>
          <cell r="Y139">
            <v>0.15510746731664082</v>
          </cell>
          <cell r="Z139">
            <v>1</v>
          </cell>
          <cell r="AA139" t="str">
            <v>USD</v>
          </cell>
          <cell r="AB139">
            <v>0.14000000000000001</v>
          </cell>
          <cell r="AC139">
            <v>0.15510746731664082</v>
          </cell>
          <cell r="AD139">
            <v>60</v>
          </cell>
          <cell r="AE139">
            <v>60</v>
          </cell>
          <cell r="AI139" t="str">
            <v>EUR/AFR</v>
          </cell>
        </row>
        <row r="140">
          <cell r="C140" t="str">
            <v>4110079</v>
          </cell>
          <cell r="D140" t="str">
            <v>SCHDIX 2 HSMS282C 15V &lt;1PF SOT323</v>
          </cell>
          <cell r="E140" t="str">
            <v>HEWLETT PACKARD</v>
          </cell>
          <cell r="F140">
            <v>1</v>
          </cell>
          <cell r="G140" t="str">
            <v>USD</v>
          </cell>
          <cell r="H140">
            <v>3.7999999999999999E-2</v>
          </cell>
          <cell r="I140">
            <v>4.2100598271659649E-2</v>
          </cell>
          <cell r="J140">
            <v>1</v>
          </cell>
          <cell r="K140" t="str">
            <v>USD</v>
          </cell>
          <cell r="L140">
            <v>3.7999999999999999E-2</v>
          </cell>
          <cell r="M140">
            <v>4.2100598271659649E-2</v>
          </cell>
          <cell r="N140">
            <v>1</v>
          </cell>
          <cell r="O140" t="str">
            <v>USD</v>
          </cell>
          <cell r="P140">
            <v>3.6999999999999998E-2</v>
          </cell>
          <cell r="Q140">
            <v>4.0992687790826501E-2</v>
          </cell>
          <cell r="R140">
            <v>1</v>
          </cell>
          <cell r="S140" t="str">
            <v>USD</v>
          </cell>
          <cell r="T140">
            <v>3.6999999999999998E-2</v>
          </cell>
          <cell r="U140">
            <v>4.0992687790826501E-2</v>
          </cell>
          <cell r="V140">
            <v>1</v>
          </cell>
          <cell r="W140" t="str">
            <v>USD</v>
          </cell>
          <cell r="X140">
            <v>3.6999999999999998E-2</v>
          </cell>
          <cell r="Y140">
            <v>4.0992687790826501E-2</v>
          </cell>
          <cell r="Z140">
            <v>1</v>
          </cell>
          <cell r="AA140" t="str">
            <v>USD</v>
          </cell>
          <cell r="AB140">
            <v>3.6999999999999998E-2</v>
          </cell>
          <cell r="AC140">
            <v>4.0992687790826501E-2</v>
          </cell>
          <cell r="AD140">
            <v>48</v>
          </cell>
          <cell r="AE140">
            <v>28</v>
          </cell>
          <cell r="AI140" t="str">
            <v>EUR/AFR</v>
          </cell>
          <cell r="AJ140" t="str">
            <v>USD</v>
          </cell>
          <cell r="AK140">
            <v>3.7999999999999999E-2</v>
          </cell>
        </row>
        <row r="141">
          <cell r="C141" t="str">
            <v>4110089</v>
          </cell>
          <cell r="D141" t="str">
            <v>DIX2 BAV70W CC 70V 0.5A 4NS SOT323</v>
          </cell>
          <cell r="E141" t="str">
            <v>PHILIPS</v>
          </cell>
          <cell r="F141">
            <v>2</v>
          </cell>
          <cell r="G141" t="str">
            <v>EUR</v>
          </cell>
          <cell r="H141">
            <v>1.0500000000000001E-2</v>
          </cell>
          <cell r="I141">
            <v>2.1000000000000001E-2</v>
          </cell>
          <cell r="J141">
            <v>2</v>
          </cell>
          <cell r="K141" t="str">
            <v>EUR</v>
          </cell>
          <cell r="L141">
            <v>1.0500000000000001E-2</v>
          </cell>
          <cell r="M141">
            <v>2.1000000000000001E-2</v>
          </cell>
          <cell r="N141">
            <v>2</v>
          </cell>
          <cell r="O141" t="str">
            <v>EUR</v>
          </cell>
          <cell r="P141">
            <v>0.01</v>
          </cell>
          <cell r="Q141">
            <v>0.02</v>
          </cell>
          <cell r="R141">
            <v>2</v>
          </cell>
          <cell r="S141" t="str">
            <v>EUR</v>
          </cell>
          <cell r="T141">
            <v>0.01</v>
          </cell>
          <cell r="U141">
            <v>0.02</v>
          </cell>
          <cell r="V141">
            <v>2</v>
          </cell>
          <cell r="W141" t="str">
            <v>EUR</v>
          </cell>
          <cell r="X141">
            <v>0.01</v>
          </cell>
          <cell r="Y141">
            <v>0.02</v>
          </cell>
          <cell r="Z141">
            <v>2</v>
          </cell>
          <cell r="AA141" t="str">
            <v>EUR</v>
          </cell>
          <cell r="AB141">
            <v>0.01</v>
          </cell>
          <cell r="AC141">
            <v>0.02</v>
          </cell>
          <cell r="AD141">
            <v>56</v>
          </cell>
          <cell r="AE141">
            <v>28</v>
          </cell>
          <cell r="AI141" t="str">
            <v>EUR/AFR</v>
          </cell>
          <cell r="AJ141" t="str">
            <v>EUR</v>
          </cell>
          <cell r="AK141">
            <v>1.0500000000000001E-2</v>
          </cell>
        </row>
        <row r="142">
          <cell r="C142" t="str">
            <v>4113721</v>
          </cell>
          <cell r="D142" t="str">
            <v>TVS DI 1PMT16AT3 16V 175W PWRMITE</v>
          </cell>
          <cell r="E142" t="str">
            <v>MOTOROLA</v>
          </cell>
          <cell r="F142">
            <v>1</v>
          </cell>
          <cell r="G142" t="str">
            <v>USD</v>
          </cell>
          <cell r="H142">
            <v>8.5000000000000006E-2</v>
          </cell>
          <cell r="I142">
            <v>9.4172390870817649E-2</v>
          </cell>
          <cell r="J142">
            <v>1</v>
          </cell>
          <cell r="K142" t="str">
            <v>USD</v>
          </cell>
          <cell r="L142">
            <v>8.5000000000000006E-2</v>
          </cell>
          <cell r="M142">
            <v>9.4172390870817649E-2</v>
          </cell>
          <cell r="N142">
            <v>1</v>
          </cell>
          <cell r="O142" t="str">
            <v>USD</v>
          </cell>
          <cell r="P142">
            <v>0.08</v>
          </cell>
          <cell r="Q142">
            <v>8.8632838466651903E-2</v>
          </cell>
          <cell r="R142">
            <v>1</v>
          </cell>
          <cell r="S142" t="str">
            <v>USD</v>
          </cell>
          <cell r="T142">
            <v>0.08</v>
          </cell>
          <cell r="U142">
            <v>8.8632838466651903E-2</v>
          </cell>
          <cell r="V142">
            <v>1</v>
          </cell>
          <cell r="W142" t="str">
            <v>USD</v>
          </cell>
          <cell r="X142">
            <v>0.08</v>
          </cell>
          <cell r="Y142">
            <v>8.8632838466651903E-2</v>
          </cell>
          <cell r="Z142">
            <v>1</v>
          </cell>
          <cell r="AA142" t="str">
            <v>USD</v>
          </cell>
          <cell r="AB142">
            <v>0.08</v>
          </cell>
          <cell r="AC142">
            <v>8.8632838466651903E-2</v>
          </cell>
          <cell r="AD142">
            <v>28</v>
          </cell>
          <cell r="AE142">
            <v>14</v>
          </cell>
          <cell r="AI142" t="str">
            <v>EUR/AFR</v>
          </cell>
          <cell r="AJ142" t="str">
            <v>USD</v>
          </cell>
          <cell r="AK142">
            <v>8.5000000000000006E-2</v>
          </cell>
        </row>
        <row r="143">
          <cell r="C143" t="str">
            <v>411C001</v>
          </cell>
          <cell r="D143" t="str">
            <v>SCH DI MBRM140T3</v>
          </cell>
          <cell r="E143" t="str">
            <v>INFINEON</v>
          </cell>
          <cell r="F143">
            <v>1</v>
          </cell>
          <cell r="G143" t="str">
            <v>USD</v>
          </cell>
          <cell r="H143">
            <v>8.5000000000000006E-2</v>
          </cell>
          <cell r="I143">
            <v>9.4172390870817649E-2</v>
          </cell>
          <cell r="J143">
            <v>1</v>
          </cell>
          <cell r="K143" t="str">
            <v>USD</v>
          </cell>
          <cell r="L143">
            <v>8.5000000000000006E-2</v>
          </cell>
          <cell r="M143">
            <v>9.4172390870817649E-2</v>
          </cell>
          <cell r="N143">
            <v>1</v>
          </cell>
          <cell r="O143" t="str">
            <v>USD</v>
          </cell>
          <cell r="P143">
            <v>0.08</v>
          </cell>
          <cell r="Q143">
            <v>8.8632838466651903E-2</v>
          </cell>
          <cell r="R143">
            <v>1</v>
          </cell>
          <cell r="S143" t="str">
            <v>USD</v>
          </cell>
          <cell r="T143">
            <v>0.08</v>
          </cell>
          <cell r="U143">
            <v>8.8632838466651903E-2</v>
          </cell>
          <cell r="V143">
            <v>1</v>
          </cell>
          <cell r="W143" t="str">
            <v>USD</v>
          </cell>
          <cell r="X143">
            <v>7.4999999999999997E-2</v>
          </cell>
          <cell r="Y143">
            <v>8.3093286062486157E-2</v>
          </cell>
          <cell r="Z143">
            <v>1</v>
          </cell>
          <cell r="AA143" t="str">
            <v>USD</v>
          </cell>
          <cell r="AB143">
            <v>7.4999999999999997E-2</v>
          </cell>
          <cell r="AC143">
            <v>8.3093286062486157E-2</v>
          </cell>
          <cell r="AD143">
            <v>21</v>
          </cell>
          <cell r="AE143">
            <v>21</v>
          </cell>
          <cell r="AI143" t="str">
            <v>EUR/AFR</v>
          </cell>
        </row>
        <row r="144">
          <cell r="C144" t="str">
            <v>411J295</v>
          </cell>
          <cell r="D144" t="str">
            <v>ASIP BI-TVS 4BIT VBR=6V1-14V BGA5</v>
          </cell>
          <cell r="E144" t="str">
            <v>SGST</v>
          </cell>
          <cell r="F144">
            <v>2</v>
          </cell>
          <cell r="G144" t="str">
            <v>USD</v>
          </cell>
          <cell r="H144">
            <v>0.16</v>
          </cell>
          <cell r="I144">
            <v>0.35453135386660761</v>
          </cell>
          <cell r="J144">
            <v>2</v>
          </cell>
          <cell r="K144" t="str">
            <v>USD</v>
          </cell>
          <cell r="L144">
            <v>0.16</v>
          </cell>
          <cell r="M144">
            <v>0.35453135386660761</v>
          </cell>
          <cell r="N144">
            <v>2</v>
          </cell>
          <cell r="O144" t="str">
            <v>USD</v>
          </cell>
          <cell r="P144">
            <v>0.15</v>
          </cell>
          <cell r="Q144">
            <v>0.33237314424994463</v>
          </cell>
          <cell r="R144">
            <v>2</v>
          </cell>
          <cell r="S144" t="str">
            <v>USD</v>
          </cell>
          <cell r="T144">
            <v>0.15</v>
          </cell>
          <cell r="U144">
            <v>0.33237314424994463</v>
          </cell>
          <cell r="V144">
            <v>2</v>
          </cell>
          <cell r="W144" t="str">
            <v>USD</v>
          </cell>
          <cell r="X144">
            <v>0.15</v>
          </cell>
          <cell r="Y144">
            <v>0.33237314424994463</v>
          </cell>
          <cell r="Z144">
            <v>2</v>
          </cell>
          <cell r="AA144" t="str">
            <v>USD</v>
          </cell>
          <cell r="AB144">
            <v>0.15</v>
          </cell>
          <cell r="AC144">
            <v>0.33237314424994463</v>
          </cell>
          <cell r="AD144">
            <v>84</v>
          </cell>
          <cell r="AE144">
            <v>28</v>
          </cell>
          <cell r="AI144" t="str">
            <v>EUR/AFR</v>
          </cell>
          <cell r="AJ144" t="str">
            <v>USD</v>
          </cell>
          <cell r="AK144">
            <v>0.16</v>
          </cell>
        </row>
        <row r="145">
          <cell r="C145" t="str">
            <v>411J296</v>
          </cell>
          <cell r="D145" t="str">
            <v>ASIP EMI/ESD10CH</v>
          </cell>
          <cell r="E145" t="str">
            <v>PHILIPS</v>
          </cell>
          <cell r="F145">
            <v>1</v>
          </cell>
          <cell r="G145" t="str">
            <v>USD</v>
          </cell>
          <cell r="H145">
            <v>0.5</v>
          </cell>
          <cell r="I145">
            <v>0.5539552404165744</v>
          </cell>
          <cell r="J145">
            <v>1</v>
          </cell>
          <cell r="K145" t="str">
            <v>USD</v>
          </cell>
          <cell r="L145">
            <v>0.5</v>
          </cell>
          <cell r="M145">
            <v>0.5539552404165744</v>
          </cell>
          <cell r="N145">
            <v>1</v>
          </cell>
          <cell r="O145" t="str">
            <v>USD</v>
          </cell>
          <cell r="P145">
            <v>0.48</v>
          </cell>
          <cell r="Q145">
            <v>0.53179703079991136</v>
          </cell>
          <cell r="R145">
            <v>1</v>
          </cell>
          <cell r="S145" t="str">
            <v>USD</v>
          </cell>
          <cell r="T145">
            <v>0.48</v>
          </cell>
          <cell r="U145">
            <v>0.53179703079991136</v>
          </cell>
          <cell r="V145">
            <v>1</v>
          </cell>
          <cell r="W145" t="str">
            <v>USD</v>
          </cell>
          <cell r="X145">
            <v>0.48</v>
          </cell>
          <cell r="Y145">
            <v>0.53179703079991136</v>
          </cell>
          <cell r="Z145">
            <v>1</v>
          </cell>
          <cell r="AA145" t="str">
            <v>USD</v>
          </cell>
          <cell r="AB145">
            <v>0.48</v>
          </cell>
          <cell r="AC145">
            <v>0.53179703079991136</v>
          </cell>
          <cell r="AD145">
            <v>56</v>
          </cell>
          <cell r="AE145">
            <v>28</v>
          </cell>
          <cell r="AI145" t="str">
            <v>EUR/AFR</v>
          </cell>
        </row>
        <row r="146">
          <cell r="C146" t="str">
            <v>4120031</v>
          </cell>
          <cell r="D146" t="str">
            <v>EMI/ESD FILT EMIF10-1K010F1 BGA24</v>
          </cell>
          <cell r="E146" t="str">
            <v>SGST</v>
          </cell>
          <cell r="F146">
            <v>2</v>
          </cell>
          <cell r="G146" t="str">
            <v>USD</v>
          </cell>
          <cell r="H146">
            <v>0.5</v>
          </cell>
          <cell r="I146">
            <v>1.1079104808331488</v>
          </cell>
          <cell r="J146">
            <v>2</v>
          </cell>
          <cell r="K146" t="str">
            <v>USD</v>
          </cell>
          <cell r="L146">
            <v>0.5</v>
          </cell>
          <cell r="M146">
            <v>1.1079104808331488</v>
          </cell>
          <cell r="N146">
            <v>2</v>
          </cell>
          <cell r="O146" t="str">
            <v>USD</v>
          </cell>
          <cell r="P146">
            <v>0.48</v>
          </cell>
          <cell r="Q146">
            <v>1.0635940615998227</v>
          </cell>
          <cell r="R146">
            <v>2</v>
          </cell>
          <cell r="S146" t="str">
            <v>USD</v>
          </cell>
          <cell r="T146">
            <v>0.48</v>
          </cell>
          <cell r="U146">
            <v>1.0635940615998227</v>
          </cell>
          <cell r="V146">
            <v>2</v>
          </cell>
          <cell r="W146" t="str">
            <v>USD</v>
          </cell>
          <cell r="X146">
            <v>0.48</v>
          </cell>
          <cell r="Y146">
            <v>1.0635940615998227</v>
          </cell>
          <cell r="Z146">
            <v>2</v>
          </cell>
          <cell r="AA146" t="str">
            <v>USD</v>
          </cell>
          <cell r="AB146">
            <v>0.48</v>
          </cell>
          <cell r="AC146">
            <v>1.0635940615998227</v>
          </cell>
          <cell r="AD146">
            <v>84</v>
          </cell>
          <cell r="AE146">
            <v>28</v>
          </cell>
          <cell r="AI146" t="str">
            <v>EUR/AFR</v>
          </cell>
          <cell r="AJ146" t="str">
            <v>USD</v>
          </cell>
          <cell r="AK146">
            <v>0.5</v>
          </cell>
        </row>
        <row r="147">
          <cell r="C147" t="str">
            <v>4120071</v>
          </cell>
          <cell r="D147" t="str">
            <v>ASIP EMIF03-SIM01 SIM FILTER BGA8</v>
          </cell>
          <cell r="E147" t="str">
            <v>SGST</v>
          </cell>
          <cell r="F147">
            <v>1</v>
          </cell>
          <cell r="G147" t="str">
            <v>USD</v>
          </cell>
          <cell r="H147">
            <v>0.24</v>
          </cell>
          <cell r="I147">
            <v>0.26589851539995568</v>
          </cell>
          <cell r="J147">
            <v>1</v>
          </cell>
          <cell r="K147" t="str">
            <v>USD</v>
          </cell>
          <cell r="L147">
            <v>0.24</v>
          </cell>
          <cell r="M147">
            <v>0.26589851539995568</v>
          </cell>
          <cell r="N147">
            <v>1</v>
          </cell>
          <cell r="O147" t="str">
            <v>USD</v>
          </cell>
          <cell r="P147">
            <v>0.23</v>
          </cell>
          <cell r="Q147">
            <v>0.25481941059162422</v>
          </cell>
          <cell r="R147">
            <v>1</v>
          </cell>
          <cell r="S147" t="str">
            <v>USD</v>
          </cell>
          <cell r="T147">
            <v>0.23</v>
          </cell>
          <cell r="U147">
            <v>0.25481941059162422</v>
          </cell>
          <cell r="V147">
            <v>1</v>
          </cell>
          <cell r="W147" t="str">
            <v>USD</v>
          </cell>
          <cell r="X147">
            <v>0.23</v>
          </cell>
          <cell r="Y147">
            <v>0.25481941059162422</v>
          </cell>
          <cell r="Z147">
            <v>1</v>
          </cell>
          <cell r="AA147" t="str">
            <v>USD</v>
          </cell>
          <cell r="AB147">
            <v>0.23</v>
          </cell>
          <cell r="AC147">
            <v>0.25481941059162422</v>
          </cell>
          <cell r="AD147">
            <v>84</v>
          </cell>
          <cell r="AE147">
            <v>28</v>
          </cell>
          <cell r="AI147" t="str">
            <v>EUR/AFR</v>
          </cell>
          <cell r="AJ147" t="str">
            <v>USD</v>
          </cell>
          <cell r="AK147">
            <v>0.24</v>
          </cell>
        </row>
        <row r="148">
          <cell r="C148" t="str">
            <v>412J050</v>
          </cell>
          <cell r="D148" t="str">
            <v>ASIP EMIF02-MMC02</v>
          </cell>
          <cell r="E148" t="str">
            <v>STM</v>
          </cell>
          <cell r="F148">
            <v>1</v>
          </cell>
          <cell r="G148" t="str">
            <v>USD</v>
          </cell>
          <cell r="H148">
            <v>0.2</v>
          </cell>
          <cell r="I148">
            <v>0.22158209616662977</v>
          </cell>
          <cell r="J148">
            <v>1</v>
          </cell>
          <cell r="K148" t="str">
            <v>USD</v>
          </cell>
          <cell r="L148">
            <v>0.2</v>
          </cell>
          <cell r="M148">
            <v>0.22158209616662977</v>
          </cell>
          <cell r="N148">
            <v>1</v>
          </cell>
          <cell r="O148" t="str">
            <v>USD</v>
          </cell>
          <cell r="P148">
            <v>0.18</v>
          </cell>
          <cell r="Q148">
            <v>0.19942388654996676</v>
          </cell>
          <cell r="R148">
            <v>1</v>
          </cell>
          <cell r="S148" t="str">
            <v>USD</v>
          </cell>
          <cell r="T148">
            <v>0.18</v>
          </cell>
          <cell r="U148">
            <v>0.19942388654996676</v>
          </cell>
          <cell r="V148">
            <v>1</v>
          </cell>
          <cell r="W148" t="str">
            <v>USD</v>
          </cell>
          <cell r="X148">
            <v>0.18</v>
          </cell>
          <cell r="Y148">
            <v>0.19942388654996676</v>
          </cell>
          <cell r="Z148">
            <v>1</v>
          </cell>
          <cell r="AA148" t="str">
            <v>USD</v>
          </cell>
          <cell r="AB148">
            <v>0.18</v>
          </cell>
          <cell r="AC148">
            <v>0.19942388654996676</v>
          </cell>
          <cell r="AI148" t="str">
            <v>EUR/AFR</v>
          </cell>
        </row>
        <row r="149">
          <cell r="C149" t="str">
            <v>412J085</v>
          </cell>
          <cell r="D149" t="str">
            <v>ASIP EMIF02-MIC02</v>
          </cell>
          <cell r="E149" t="str">
            <v>STM</v>
          </cell>
          <cell r="F149">
            <v>1</v>
          </cell>
          <cell r="G149" t="str">
            <v>USD</v>
          </cell>
          <cell r="H149">
            <v>0.2</v>
          </cell>
          <cell r="I149">
            <v>0.22158209616662977</v>
          </cell>
          <cell r="J149">
            <v>1</v>
          </cell>
          <cell r="K149" t="str">
            <v>USD</v>
          </cell>
          <cell r="L149">
            <v>0.2</v>
          </cell>
          <cell r="M149">
            <v>0.22158209616662977</v>
          </cell>
          <cell r="N149">
            <v>1</v>
          </cell>
          <cell r="O149" t="str">
            <v>USD</v>
          </cell>
          <cell r="P149">
            <v>0.18</v>
          </cell>
          <cell r="Q149">
            <v>0.19942388654996676</v>
          </cell>
          <cell r="R149">
            <v>1</v>
          </cell>
          <cell r="S149" t="str">
            <v>USD</v>
          </cell>
          <cell r="T149">
            <v>0.18</v>
          </cell>
          <cell r="U149">
            <v>0.19942388654996676</v>
          </cell>
          <cell r="V149">
            <v>1</v>
          </cell>
          <cell r="W149" t="str">
            <v>USD</v>
          </cell>
          <cell r="X149">
            <v>0.18</v>
          </cell>
          <cell r="Y149">
            <v>0.19942388654996676</v>
          </cell>
          <cell r="Z149">
            <v>1</v>
          </cell>
          <cell r="AA149" t="str">
            <v>USD</v>
          </cell>
          <cell r="AB149">
            <v>0.18</v>
          </cell>
          <cell r="AC149">
            <v>0.19942388654996676</v>
          </cell>
          <cell r="AI149" t="str">
            <v>EUR/AFR</v>
          </cell>
        </row>
        <row r="150">
          <cell r="C150" t="str">
            <v>4202671</v>
          </cell>
          <cell r="D150" t="str">
            <v>FET BSS123 N 100V</v>
          </cell>
          <cell r="E150" t="str">
            <v>FAIRCHILD</v>
          </cell>
          <cell r="F150">
            <v>2</v>
          </cell>
          <cell r="G150" t="str">
            <v>USD</v>
          </cell>
          <cell r="H150">
            <v>0.03</v>
          </cell>
          <cell r="I150">
            <v>6.647462884998892E-2</v>
          </cell>
          <cell r="J150">
            <v>2</v>
          </cell>
          <cell r="K150" t="str">
            <v>USD</v>
          </cell>
          <cell r="L150">
            <v>0.03</v>
          </cell>
          <cell r="M150">
            <v>6.647462884998892E-2</v>
          </cell>
          <cell r="N150">
            <v>2</v>
          </cell>
          <cell r="O150" t="str">
            <v>USD</v>
          </cell>
          <cell r="P150">
            <v>2.9000000000000001E-2</v>
          </cell>
          <cell r="Q150">
            <v>6.4258807888322625E-2</v>
          </cell>
          <cell r="R150">
            <v>2</v>
          </cell>
          <cell r="S150" t="str">
            <v>USD</v>
          </cell>
          <cell r="T150">
            <v>2.9000000000000001E-2</v>
          </cell>
          <cell r="U150">
            <v>6.4258807888322625E-2</v>
          </cell>
          <cell r="V150">
            <v>2</v>
          </cell>
          <cell r="W150" t="str">
            <v>USD</v>
          </cell>
          <cell r="X150">
            <v>2.9000000000000001E-2</v>
          </cell>
          <cell r="Y150">
            <v>6.4258807888322625E-2</v>
          </cell>
          <cell r="Z150">
            <v>2</v>
          </cell>
          <cell r="AA150" t="str">
            <v>USD</v>
          </cell>
          <cell r="AB150">
            <v>2.9000000000000001E-2</v>
          </cell>
          <cell r="AC150">
            <v>6.4258807888322625E-2</v>
          </cell>
          <cell r="AD150">
            <v>56</v>
          </cell>
          <cell r="AE150">
            <v>21</v>
          </cell>
          <cell r="AI150" t="str">
            <v>EUR/AFR</v>
          </cell>
        </row>
        <row r="151">
          <cell r="C151" t="str">
            <v>4210050</v>
          </cell>
          <cell r="D151" t="str">
            <v xml:space="preserve">TR DTA114EE P </v>
          </cell>
          <cell r="E151" t="str">
            <v>ROHM</v>
          </cell>
          <cell r="F151">
            <v>1</v>
          </cell>
          <cell r="G151" t="str">
            <v>JPY</v>
          </cell>
          <cell r="H151">
            <v>1.4</v>
          </cell>
          <cell r="I151">
            <v>1.2139079164137692E-2</v>
          </cell>
          <cell r="J151">
            <v>1</v>
          </cell>
          <cell r="K151" t="str">
            <v>JPY</v>
          </cell>
          <cell r="L151">
            <v>1.4</v>
          </cell>
          <cell r="M151">
            <v>1.2139079164137692E-2</v>
          </cell>
          <cell r="N151">
            <v>1</v>
          </cell>
          <cell r="O151" t="str">
            <v>JPY</v>
          </cell>
          <cell r="P151">
            <v>1.35</v>
          </cell>
          <cell r="Q151">
            <v>1.1705540622561347E-2</v>
          </cell>
          <cell r="R151">
            <v>1</v>
          </cell>
          <cell r="S151" t="str">
            <v>JPY</v>
          </cell>
          <cell r="T151">
            <v>1.35</v>
          </cell>
          <cell r="U151">
            <v>1.1705540622561347E-2</v>
          </cell>
          <cell r="V151">
            <v>1</v>
          </cell>
          <cell r="W151" t="str">
            <v>JPY</v>
          </cell>
          <cell r="X151">
            <v>1.35</v>
          </cell>
          <cell r="Y151">
            <v>1.1705540622561347E-2</v>
          </cell>
          <cell r="Z151">
            <v>1</v>
          </cell>
          <cell r="AA151" t="str">
            <v>JPY</v>
          </cell>
          <cell r="AB151">
            <v>1.35</v>
          </cell>
          <cell r="AC151">
            <v>1.1705540622561347E-2</v>
          </cell>
          <cell r="AD151">
            <v>56</v>
          </cell>
          <cell r="AE151">
            <v>56</v>
          </cell>
          <cell r="AI151" t="str">
            <v>EUR/AFR</v>
          </cell>
        </row>
        <row r="152">
          <cell r="C152" t="str">
            <v>4210197</v>
          </cell>
          <cell r="D152" t="str">
            <v>TR NE68119 N 7GHZ</v>
          </cell>
          <cell r="E152" t="str">
            <v>PHILIPS</v>
          </cell>
          <cell r="F152">
            <v>1</v>
          </cell>
          <cell r="G152" t="str">
            <v>EUR</v>
          </cell>
          <cell r="H152">
            <v>4.2999999999999997E-2</v>
          </cell>
          <cell r="I152">
            <v>4.2999999999999997E-2</v>
          </cell>
          <cell r="J152">
            <v>1</v>
          </cell>
          <cell r="K152" t="str">
            <v>EUR</v>
          </cell>
          <cell r="L152">
            <v>4.2999999999999997E-2</v>
          </cell>
          <cell r="M152">
            <v>4.2999999999999997E-2</v>
          </cell>
          <cell r="N152">
            <v>1</v>
          </cell>
          <cell r="O152" t="str">
            <v>EUR</v>
          </cell>
          <cell r="P152">
            <v>4.1000000000000002E-2</v>
          </cell>
          <cell r="Q152">
            <v>4.1000000000000002E-2</v>
          </cell>
          <cell r="R152">
            <v>1</v>
          </cell>
          <cell r="S152" t="str">
            <v>EUR</v>
          </cell>
          <cell r="T152">
            <v>4.1000000000000002E-2</v>
          </cell>
          <cell r="U152">
            <v>4.1000000000000002E-2</v>
          </cell>
          <cell r="V152">
            <v>1</v>
          </cell>
          <cell r="W152" t="str">
            <v>EUR</v>
          </cell>
          <cell r="X152">
            <v>4.1000000000000002E-2</v>
          </cell>
          <cell r="Y152">
            <v>4.1000000000000002E-2</v>
          </cell>
          <cell r="Z152">
            <v>1</v>
          </cell>
          <cell r="AA152" t="str">
            <v>EUR</v>
          </cell>
          <cell r="AB152">
            <v>4.1000000000000002E-2</v>
          </cell>
          <cell r="AC152">
            <v>4.1000000000000002E-2</v>
          </cell>
          <cell r="AD152">
            <v>56</v>
          </cell>
          <cell r="AE152">
            <v>56</v>
          </cell>
          <cell r="AI152" t="str">
            <v>EUR/AFR</v>
          </cell>
          <cell r="AJ152" t="str">
            <v>EUR</v>
          </cell>
          <cell r="AK152">
            <v>4.2999999999999997E-2</v>
          </cell>
        </row>
        <row r="153">
          <cell r="C153" t="str">
            <v>4219941</v>
          </cell>
          <cell r="D153" t="str">
            <v>TRX2+RX4 RN4906</v>
          </cell>
          <cell r="E153" t="str">
            <v>TOSHIBA</v>
          </cell>
          <cell r="F153">
            <v>1</v>
          </cell>
          <cell r="G153" t="str">
            <v>JPY</v>
          </cell>
          <cell r="H153">
            <v>2.85</v>
          </cell>
          <cell r="I153">
            <v>2.4711696869851731E-2</v>
          </cell>
          <cell r="J153">
            <v>1</v>
          </cell>
          <cell r="K153" t="str">
            <v>JPY</v>
          </cell>
          <cell r="L153">
            <v>2.85</v>
          </cell>
          <cell r="M153">
            <v>2.4711696869851731E-2</v>
          </cell>
          <cell r="N153">
            <v>1</v>
          </cell>
          <cell r="O153" t="str">
            <v>JPY</v>
          </cell>
          <cell r="P153">
            <v>2.75</v>
          </cell>
          <cell r="Q153">
            <v>2.3844619786699037E-2</v>
          </cell>
          <cell r="R153">
            <v>1</v>
          </cell>
          <cell r="S153" t="str">
            <v>JPY</v>
          </cell>
          <cell r="T153">
            <v>2.75</v>
          </cell>
          <cell r="U153">
            <v>2.3844619786699037E-2</v>
          </cell>
          <cell r="V153">
            <v>1</v>
          </cell>
          <cell r="W153" t="str">
            <v>JPY</v>
          </cell>
          <cell r="X153">
            <v>2.75</v>
          </cell>
          <cell r="Y153">
            <v>2.3844619786699037E-2</v>
          </cell>
          <cell r="Z153">
            <v>1</v>
          </cell>
          <cell r="AA153" t="str">
            <v>JPY</v>
          </cell>
          <cell r="AB153">
            <v>2.75</v>
          </cell>
          <cell r="AC153">
            <v>2.3844619786699037E-2</v>
          </cell>
          <cell r="AD153">
            <v>77</v>
          </cell>
          <cell r="AE153">
            <v>56</v>
          </cell>
          <cell r="AI153" t="str">
            <v>EUR/AFR</v>
          </cell>
        </row>
        <row r="154">
          <cell r="C154" t="str">
            <v>421J271</v>
          </cell>
          <cell r="D154" t="str">
            <v>TR BC848BL3 N 30V</v>
          </cell>
          <cell r="F154">
            <v>1</v>
          </cell>
          <cell r="G154" t="str">
            <v>EUR</v>
          </cell>
          <cell r="H154">
            <v>3.5000000000000003E-2</v>
          </cell>
          <cell r="I154">
            <v>3.5000000000000003E-2</v>
          </cell>
          <cell r="J154">
            <v>1</v>
          </cell>
          <cell r="K154" t="str">
            <v>EUR</v>
          </cell>
          <cell r="L154">
            <v>3.5000000000000003E-2</v>
          </cell>
          <cell r="M154">
            <v>3.5000000000000003E-2</v>
          </cell>
          <cell r="N154">
            <v>1</v>
          </cell>
          <cell r="O154" t="str">
            <v>EUR</v>
          </cell>
          <cell r="P154">
            <v>0.03</v>
          </cell>
          <cell r="Q154">
            <v>0.03</v>
          </cell>
          <cell r="R154">
            <v>1</v>
          </cell>
          <cell r="S154" t="str">
            <v>EUR</v>
          </cell>
          <cell r="T154">
            <v>0.03</v>
          </cell>
          <cell r="U154">
            <v>0.03</v>
          </cell>
          <cell r="V154">
            <v>1</v>
          </cell>
          <cell r="W154" t="str">
            <v>EUR</v>
          </cell>
          <cell r="X154">
            <v>0.03</v>
          </cell>
          <cell r="Y154">
            <v>0.03</v>
          </cell>
          <cell r="Z154">
            <v>1</v>
          </cell>
          <cell r="AA154" t="str">
            <v>EUR</v>
          </cell>
          <cell r="AB154">
            <v>0.03</v>
          </cell>
          <cell r="AC154">
            <v>0.03</v>
          </cell>
          <cell r="AI154" t="str">
            <v>EUR/AFR</v>
          </cell>
          <cell r="AJ154" t="str">
            <v>EUR</v>
          </cell>
          <cell r="AK154">
            <v>3.5000000000000003E-2</v>
          </cell>
        </row>
        <row r="155">
          <cell r="C155" t="str">
            <v>4341137</v>
          </cell>
          <cell r="D155" t="str">
            <v>DC/DC CONV 4.1V/80MA LM3353 MSOP1</v>
          </cell>
          <cell r="E155" t="str">
            <v>NSC</v>
          </cell>
          <cell r="F155">
            <v>1</v>
          </cell>
          <cell r="G155" t="str">
            <v>USD</v>
          </cell>
          <cell r="H155">
            <v>0.35</v>
          </cell>
          <cell r="I155">
            <v>0.38776866829160206</v>
          </cell>
          <cell r="J155">
            <v>1</v>
          </cell>
          <cell r="K155" t="str">
            <v>USD</v>
          </cell>
          <cell r="L155">
            <v>0.35</v>
          </cell>
          <cell r="M155">
            <v>0.38776866829160206</v>
          </cell>
          <cell r="N155">
            <v>1</v>
          </cell>
          <cell r="O155" t="str">
            <v>USD</v>
          </cell>
          <cell r="P155">
            <v>0.33</v>
          </cell>
          <cell r="Q155">
            <v>0.36561045867493908</v>
          </cell>
          <cell r="R155">
            <v>1</v>
          </cell>
          <cell r="S155" t="str">
            <v>USD</v>
          </cell>
          <cell r="T155">
            <v>0.33</v>
          </cell>
          <cell r="U155">
            <v>0.36561045867493908</v>
          </cell>
          <cell r="V155">
            <v>1</v>
          </cell>
          <cell r="W155" t="str">
            <v>USD</v>
          </cell>
          <cell r="X155">
            <v>0.31</v>
          </cell>
          <cell r="Y155">
            <v>0.34345224905827609</v>
          </cell>
          <cell r="Z155">
            <v>1</v>
          </cell>
          <cell r="AA155" t="str">
            <v>USD</v>
          </cell>
          <cell r="AB155">
            <v>0.31</v>
          </cell>
          <cell r="AC155">
            <v>0.34345224905827609</v>
          </cell>
          <cell r="AI155" t="str">
            <v>EUR/AFR</v>
          </cell>
        </row>
        <row r="156">
          <cell r="C156" t="str">
            <v>4341203</v>
          </cell>
          <cell r="D156" t="str">
            <v>FLASH 4MX16 100/14NS 1.8V  UBGA40</v>
          </cell>
          <cell r="E156" t="str">
            <v>AMD</v>
          </cell>
          <cell r="F156">
            <v>4</v>
          </cell>
          <cell r="G156" t="str">
            <v>USD</v>
          </cell>
          <cell r="H156">
            <v>6.2</v>
          </cell>
          <cell r="I156">
            <v>27.476179924662091</v>
          </cell>
          <cell r="J156">
            <v>4</v>
          </cell>
          <cell r="K156" t="str">
            <v>USD</v>
          </cell>
          <cell r="L156">
            <v>6.2</v>
          </cell>
          <cell r="M156">
            <v>27.476179924662091</v>
          </cell>
          <cell r="N156">
            <v>4</v>
          </cell>
          <cell r="O156" t="str">
            <v>USD</v>
          </cell>
          <cell r="P156">
            <v>6.2</v>
          </cell>
          <cell r="Q156">
            <v>27.476179924662091</v>
          </cell>
          <cell r="R156">
            <v>4</v>
          </cell>
          <cell r="S156" t="str">
            <v>USD</v>
          </cell>
          <cell r="T156">
            <v>6.2</v>
          </cell>
          <cell r="U156">
            <v>27.476179924662091</v>
          </cell>
          <cell r="V156">
            <v>4</v>
          </cell>
          <cell r="W156" t="str">
            <v>USD</v>
          </cell>
          <cell r="X156">
            <v>6.2</v>
          </cell>
          <cell r="Y156">
            <v>27.476179924662091</v>
          </cell>
          <cell r="Z156">
            <v>4</v>
          </cell>
          <cell r="AA156" t="str">
            <v>USD</v>
          </cell>
          <cell r="AB156">
            <v>6.2</v>
          </cell>
          <cell r="AC156">
            <v>27.476179924662091</v>
          </cell>
          <cell r="AD156">
            <v>112</v>
          </cell>
          <cell r="AE156">
            <v>112</v>
          </cell>
          <cell r="AI156" t="str">
            <v>EUR/AFR</v>
          </cell>
          <cell r="AJ156" t="str">
            <v>USD</v>
          </cell>
          <cell r="AK156">
            <v>6.2</v>
          </cell>
        </row>
        <row r="157">
          <cell r="C157" t="str">
            <v>4341221</v>
          </cell>
          <cell r="D157" t="str">
            <v>AF AMP 0.4W/2.6V</v>
          </cell>
          <cell r="E157" t="str">
            <v>NSC</v>
          </cell>
          <cell r="F157">
            <v>1</v>
          </cell>
          <cell r="G157" t="str">
            <v>USD</v>
          </cell>
          <cell r="H157">
            <v>0.42</v>
          </cell>
          <cell r="I157">
            <v>0.46532240194992247</v>
          </cell>
          <cell r="J157">
            <v>1</v>
          </cell>
          <cell r="K157" t="str">
            <v>USD</v>
          </cell>
          <cell r="L157">
            <v>0.42</v>
          </cell>
          <cell r="M157">
            <v>0.46532240194992247</v>
          </cell>
          <cell r="N157">
            <v>1</v>
          </cell>
          <cell r="O157" t="str">
            <v>USD</v>
          </cell>
          <cell r="P157">
            <v>0.4</v>
          </cell>
          <cell r="Q157">
            <v>0.44316419233325954</v>
          </cell>
          <cell r="R157">
            <v>1</v>
          </cell>
          <cell r="S157" t="str">
            <v>USD</v>
          </cell>
          <cell r="T157">
            <v>0.4</v>
          </cell>
          <cell r="U157">
            <v>0.44316419233325954</v>
          </cell>
          <cell r="V157">
            <v>1</v>
          </cell>
          <cell r="W157" t="str">
            <v>USD</v>
          </cell>
          <cell r="X157">
            <v>0.4</v>
          </cell>
          <cell r="Y157">
            <v>0.44316419233325954</v>
          </cell>
          <cell r="Z157">
            <v>1</v>
          </cell>
          <cell r="AA157" t="str">
            <v>USD</v>
          </cell>
          <cell r="AB157">
            <v>0.4</v>
          </cell>
          <cell r="AC157">
            <v>0.44316419233325954</v>
          </cell>
          <cell r="AD157">
            <v>42</v>
          </cell>
          <cell r="AE157">
            <v>42</v>
          </cell>
          <cell r="AI157" t="str">
            <v>EUR/AFR</v>
          </cell>
        </row>
        <row r="158">
          <cell r="C158" t="str">
            <v>434K686</v>
          </cell>
          <cell r="D158" t="str">
            <v>VREG &amp; LEVEL SHIFTER</v>
          </cell>
          <cell r="E158" t="str">
            <v>NATIONAL SEMICONDUCTOR</v>
          </cell>
          <cell r="F158">
            <v>1</v>
          </cell>
          <cell r="G158" t="str">
            <v>USD</v>
          </cell>
          <cell r="H158">
            <v>0.36</v>
          </cell>
          <cell r="I158">
            <v>0.39884777309993352</v>
          </cell>
          <cell r="J158">
            <v>1</v>
          </cell>
          <cell r="K158" t="str">
            <v>USD</v>
          </cell>
          <cell r="L158">
            <v>0.36</v>
          </cell>
          <cell r="M158">
            <v>0.39884777309993352</v>
          </cell>
          <cell r="N158">
            <v>1</v>
          </cell>
          <cell r="O158" t="str">
            <v>USD</v>
          </cell>
          <cell r="P158">
            <v>0.31</v>
          </cell>
          <cell r="Q158">
            <v>0.34345224905827609</v>
          </cell>
          <cell r="R158">
            <v>1</v>
          </cell>
          <cell r="S158" t="str">
            <v>USD</v>
          </cell>
          <cell r="T158">
            <v>0.31</v>
          </cell>
          <cell r="U158">
            <v>0.34345224905827609</v>
          </cell>
          <cell r="V158">
            <v>1</v>
          </cell>
          <cell r="W158" t="str">
            <v>USD</v>
          </cell>
          <cell r="X158">
            <v>0.31</v>
          </cell>
          <cell r="Y158">
            <v>0.34345224905827609</v>
          </cell>
          <cell r="Z158">
            <v>1</v>
          </cell>
          <cell r="AA158" t="str">
            <v>USD</v>
          </cell>
          <cell r="AB158">
            <v>0.31</v>
          </cell>
          <cell r="AC158">
            <v>0.34345224905827609</v>
          </cell>
          <cell r="AI158" t="str">
            <v>EUR/AFR</v>
          </cell>
          <cell r="AJ158" t="str">
            <v>USD</v>
          </cell>
          <cell r="AK158">
            <v>0.36</v>
          </cell>
        </row>
        <row r="159">
          <cell r="C159" t="str">
            <v>434K689</v>
          </cell>
          <cell r="D159" t="str">
            <v>DC/DC 1.8VADJ/400N</v>
          </cell>
          <cell r="E159" t="str">
            <v>NATIONAL SEMICONDUCTOR</v>
          </cell>
          <cell r="F159">
            <v>1</v>
          </cell>
          <cell r="G159" t="str">
            <v>USD</v>
          </cell>
          <cell r="H159">
            <v>0.77</v>
          </cell>
          <cell r="I159">
            <v>0.85309107024152453</v>
          </cell>
          <cell r="J159">
            <v>1</v>
          </cell>
          <cell r="K159" t="str">
            <v>USD</v>
          </cell>
          <cell r="L159">
            <v>0.77</v>
          </cell>
          <cell r="M159">
            <v>0.85309107024152453</v>
          </cell>
          <cell r="N159">
            <v>1</v>
          </cell>
          <cell r="O159" t="str">
            <v>USD</v>
          </cell>
          <cell r="P159">
            <v>0.75</v>
          </cell>
          <cell r="Q159">
            <v>0.8309328606248616</v>
          </cell>
          <cell r="R159">
            <v>1</v>
          </cell>
          <cell r="S159" t="str">
            <v>USD</v>
          </cell>
          <cell r="T159">
            <v>0.75</v>
          </cell>
          <cell r="U159">
            <v>0.8309328606248616</v>
          </cell>
          <cell r="V159">
            <v>1</v>
          </cell>
          <cell r="W159" t="str">
            <v>USD</v>
          </cell>
          <cell r="X159">
            <v>0.75</v>
          </cell>
          <cell r="Y159">
            <v>0.8309328606248616</v>
          </cell>
          <cell r="Z159">
            <v>1</v>
          </cell>
          <cell r="AA159" t="str">
            <v>USD</v>
          </cell>
          <cell r="AB159">
            <v>0.75</v>
          </cell>
          <cell r="AC159">
            <v>0.8309328606248616</v>
          </cell>
          <cell r="AI159" t="str">
            <v>EUR/AFR</v>
          </cell>
        </row>
        <row r="160">
          <cell r="C160" t="str">
            <v>434K711</v>
          </cell>
          <cell r="D160" t="str">
            <v>DC/DC CONV 350MA (TK11851) SSOP8</v>
          </cell>
          <cell r="E160" t="str">
            <v>TOKO</v>
          </cell>
          <cell r="F160">
            <v>1</v>
          </cell>
          <cell r="G160" t="str">
            <v>USD</v>
          </cell>
          <cell r="H160">
            <v>0.1</v>
          </cell>
          <cell r="I160">
            <v>0.11079104808331489</v>
          </cell>
          <cell r="J160">
            <v>1</v>
          </cell>
          <cell r="K160" t="str">
            <v>USD</v>
          </cell>
          <cell r="L160">
            <v>0.1</v>
          </cell>
          <cell r="M160">
            <v>0.11079104808331489</v>
          </cell>
          <cell r="N160">
            <v>1</v>
          </cell>
          <cell r="O160" t="str">
            <v>USD</v>
          </cell>
          <cell r="P160">
            <v>0.09</v>
          </cell>
          <cell r="Q160">
            <v>9.9711943274983381E-2</v>
          </cell>
          <cell r="R160">
            <v>1</v>
          </cell>
          <cell r="S160" t="str">
            <v>USD</v>
          </cell>
          <cell r="T160">
            <v>0.09</v>
          </cell>
          <cell r="U160">
            <v>9.9711943274983381E-2</v>
          </cell>
          <cell r="V160">
            <v>1</v>
          </cell>
          <cell r="W160" t="str">
            <v>USD</v>
          </cell>
          <cell r="X160">
            <v>0.09</v>
          </cell>
          <cell r="Y160">
            <v>9.9711943274983381E-2</v>
          </cell>
          <cell r="Z160">
            <v>1</v>
          </cell>
          <cell r="AA160" t="str">
            <v>USD</v>
          </cell>
          <cell r="AB160">
            <v>0.09</v>
          </cell>
          <cell r="AC160">
            <v>9.9711943274983381E-2</v>
          </cell>
          <cell r="AD160" t="str">
            <v xml:space="preserve"> </v>
          </cell>
          <cell r="AI160" t="str">
            <v>EUR/AFR</v>
          </cell>
        </row>
        <row r="161">
          <cell r="C161" t="str">
            <v>434L214</v>
          </cell>
          <cell r="D161" t="str">
            <v>SDRAM 4M16 133MHZ 2V7 UBGA52</v>
          </cell>
          <cell r="E161" t="str">
            <v>SAMSUNG</v>
          </cell>
          <cell r="F161">
            <v>1</v>
          </cell>
          <cell r="G161" t="str">
            <v>USD</v>
          </cell>
          <cell r="H161">
            <v>5.5</v>
          </cell>
          <cell r="I161">
            <v>6.093507644582318</v>
          </cell>
          <cell r="J161">
            <v>1</v>
          </cell>
          <cell r="K161" t="str">
            <v>USD</v>
          </cell>
          <cell r="L161">
            <v>5.5</v>
          </cell>
          <cell r="M161">
            <v>6.093507644582318</v>
          </cell>
          <cell r="N161">
            <v>1</v>
          </cell>
          <cell r="O161" t="str">
            <v>USD</v>
          </cell>
          <cell r="P161">
            <v>5</v>
          </cell>
          <cell r="Q161">
            <v>5.539552404165744</v>
          </cell>
          <cell r="R161">
            <v>1</v>
          </cell>
          <cell r="S161" t="str">
            <v>USD</v>
          </cell>
          <cell r="T161">
            <v>5</v>
          </cell>
          <cell r="U161">
            <v>5.539552404165744</v>
          </cell>
          <cell r="V161">
            <v>1</v>
          </cell>
          <cell r="W161" t="str">
            <v>USD</v>
          </cell>
          <cell r="X161">
            <v>5</v>
          </cell>
          <cell r="Y161">
            <v>5.539552404165744</v>
          </cell>
          <cell r="Z161">
            <v>1</v>
          </cell>
          <cell r="AA161" t="str">
            <v>USD</v>
          </cell>
          <cell r="AB161">
            <v>3.7</v>
          </cell>
          <cell r="AC161">
            <v>4.0992687790826503</v>
          </cell>
          <cell r="AD161">
            <v>42</v>
          </cell>
          <cell r="AE161">
            <v>42</v>
          </cell>
          <cell r="AI161" t="str">
            <v>EUR/AFR</v>
          </cell>
          <cell r="AJ161" t="str">
            <v>USD</v>
          </cell>
          <cell r="AK161">
            <v>5.5</v>
          </cell>
        </row>
        <row r="162">
          <cell r="C162" t="str">
            <v>434R010</v>
          </cell>
          <cell r="D162" t="str">
            <v>REG 2.8V/150MA (LP3985IBLX) USMD5</v>
          </cell>
          <cell r="E162" t="str">
            <v>NSC</v>
          </cell>
          <cell r="F162">
            <v>2</v>
          </cell>
          <cell r="G162" t="str">
            <v>USD</v>
          </cell>
          <cell r="H162">
            <v>0.4</v>
          </cell>
          <cell r="I162">
            <v>0.88632838466651909</v>
          </cell>
          <cell r="J162">
            <v>2</v>
          </cell>
          <cell r="K162" t="str">
            <v>USD</v>
          </cell>
          <cell r="L162">
            <v>0.4</v>
          </cell>
          <cell r="M162">
            <v>0.88632838466651909</v>
          </cell>
          <cell r="N162">
            <v>2</v>
          </cell>
          <cell r="O162" t="str">
            <v>USD</v>
          </cell>
          <cell r="P162">
            <v>0.38</v>
          </cell>
          <cell r="Q162">
            <v>0.84201196543319301</v>
          </cell>
          <cell r="R162">
            <v>2</v>
          </cell>
          <cell r="S162" t="str">
            <v>USD</v>
          </cell>
          <cell r="T162">
            <v>0.38</v>
          </cell>
          <cell r="U162">
            <v>0.84201196543319301</v>
          </cell>
          <cell r="V162">
            <v>2</v>
          </cell>
          <cell r="W162" t="str">
            <v>USD</v>
          </cell>
          <cell r="X162">
            <v>0.36</v>
          </cell>
          <cell r="Y162">
            <v>0.79769554619986704</v>
          </cell>
          <cell r="Z162">
            <v>2</v>
          </cell>
          <cell r="AA162" t="str">
            <v>USD</v>
          </cell>
          <cell r="AB162">
            <v>0.36</v>
          </cell>
          <cell r="AC162">
            <v>0.79769554619986704</v>
          </cell>
          <cell r="AI162" t="str">
            <v>EUR/AFR</v>
          </cell>
        </row>
        <row r="163">
          <cell r="C163" t="str">
            <v>0700079</v>
          </cell>
          <cell r="D163" t="str">
            <v xml:space="preserve">LRPF MODULE BT202 </v>
          </cell>
          <cell r="E163" t="str">
            <v>JABIL</v>
          </cell>
          <cell r="F163">
            <v>1</v>
          </cell>
          <cell r="G163" t="str">
            <v>USD</v>
          </cell>
          <cell r="H163">
            <v>10.14</v>
          </cell>
          <cell r="I163">
            <v>11.23421227564813</v>
          </cell>
          <cell r="J163">
            <v>1</v>
          </cell>
          <cell r="K163" t="str">
            <v>USD</v>
          </cell>
          <cell r="L163">
            <v>9.84</v>
          </cell>
          <cell r="M163">
            <v>10.901839131398184</v>
          </cell>
          <cell r="N163">
            <v>1</v>
          </cell>
          <cell r="O163" t="str">
            <v>USD</v>
          </cell>
          <cell r="P163">
            <v>10.14</v>
          </cell>
          <cell r="Q163">
            <v>11.23421227564813</v>
          </cell>
          <cell r="R163">
            <v>1</v>
          </cell>
          <cell r="S163" t="str">
            <v>USD</v>
          </cell>
          <cell r="T163">
            <v>9.84</v>
          </cell>
          <cell r="U163">
            <v>10.901839131398184</v>
          </cell>
          <cell r="V163">
            <v>1</v>
          </cell>
          <cell r="W163" t="str">
            <v>USD</v>
          </cell>
          <cell r="X163">
            <v>9.64</v>
          </cell>
          <cell r="Y163">
            <v>10.680257035231554</v>
          </cell>
          <cell r="Z163">
            <v>1</v>
          </cell>
          <cell r="AA163" t="str">
            <v>USD</v>
          </cell>
          <cell r="AB163">
            <v>9.64</v>
          </cell>
          <cell r="AC163">
            <v>10.680257035231554</v>
          </cell>
          <cell r="AI163" t="str">
            <v>EUR/AFR</v>
          </cell>
        </row>
        <row r="164">
          <cell r="C164" t="str">
            <v>4350315</v>
          </cell>
          <cell r="D164" t="str">
            <v xml:space="preserve">VCO 3420-3980MHZ 2.7V 20MA       </v>
          </cell>
          <cell r="E164" t="str">
            <v>FDK</v>
          </cell>
          <cell r="F164">
            <v>1</v>
          </cell>
          <cell r="G164" t="str">
            <v>JPY</v>
          </cell>
          <cell r="H164">
            <v>75</v>
          </cell>
          <cell r="I164">
            <v>0.65030781236451918</v>
          </cell>
          <cell r="J164">
            <v>1</v>
          </cell>
          <cell r="K164" t="str">
            <v>JPY</v>
          </cell>
          <cell r="L164">
            <v>75</v>
          </cell>
          <cell r="M164">
            <v>0.65030781236451918</v>
          </cell>
          <cell r="N164">
            <v>1</v>
          </cell>
          <cell r="O164" t="str">
            <v>JPY</v>
          </cell>
          <cell r="P164">
            <v>70</v>
          </cell>
          <cell r="Q164">
            <v>0.60695395820688458</v>
          </cell>
          <cell r="R164">
            <v>1</v>
          </cell>
          <cell r="S164" t="str">
            <v>JPY</v>
          </cell>
          <cell r="T164">
            <v>70</v>
          </cell>
          <cell r="U164">
            <v>0.60695395820688458</v>
          </cell>
          <cell r="V164">
            <v>1</v>
          </cell>
          <cell r="W164" t="str">
            <v>JPY</v>
          </cell>
          <cell r="X164">
            <v>70</v>
          </cell>
          <cell r="Y164">
            <v>0.60695395820688458</v>
          </cell>
          <cell r="Z164">
            <v>1</v>
          </cell>
          <cell r="AA164" t="str">
            <v>JPY</v>
          </cell>
          <cell r="AB164">
            <v>70</v>
          </cell>
          <cell r="AC164">
            <v>0.60695395820688458</v>
          </cell>
          <cell r="AD164">
            <v>70</v>
          </cell>
          <cell r="AE164">
            <v>56</v>
          </cell>
          <cell r="AI164" t="str">
            <v>EUR/AFR</v>
          </cell>
          <cell r="AJ164" t="str">
            <v>JPY</v>
          </cell>
          <cell r="AK164">
            <v>75</v>
          </cell>
        </row>
        <row r="165">
          <cell r="C165" t="str">
            <v>435H082</v>
          </cell>
          <cell r="D165" t="str">
            <v>PW AMP 900/1800/1900MHZ 3.5V</v>
          </cell>
          <cell r="E165" t="str">
            <v>HITACHI</v>
          </cell>
          <cell r="F165">
            <v>1</v>
          </cell>
          <cell r="G165" t="str">
            <v>JPY</v>
          </cell>
          <cell r="H165">
            <v>310</v>
          </cell>
          <cell r="I165">
            <v>2.6879389577733459</v>
          </cell>
          <cell r="J165">
            <v>1</v>
          </cell>
          <cell r="K165" t="str">
            <v>JPY</v>
          </cell>
          <cell r="L165">
            <v>300</v>
          </cell>
          <cell r="M165">
            <v>2.6012312494580767</v>
          </cell>
          <cell r="N165">
            <v>1</v>
          </cell>
          <cell r="O165" t="str">
            <v>JPY</v>
          </cell>
          <cell r="P165">
            <v>290</v>
          </cell>
          <cell r="Q165">
            <v>2.5145235411428075</v>
          </cell>
          <cell r="R165">
            <v>1</v>
          </cell>
          <cell r="S165" t="str">
            <v>JPY</v>
          </cell>
          <cell r="T165">
            <v>290</v>
          </cell>
          <cell r="U165">
            <v>2.5145235411428075</v>
          </cell>
          <cell r="V165">
            <v>1</v>
          </cell>
          <cell r="W165" t="str">
            <v>JPY</v>
          </cell>
          <cell r="X165">
            <v>280</v>
          </cell>
          <cell r="Y165">
            <v>2.4278158328275383</v>
          </cell>
          <cell r="Z165">
            <v>1</v>
          </cell>
          <cell r="AA165" t="str">
            <v>JPY</v>
          </cell>
          <cell r="AB165">
            <v>280</v>
          </cell>
          <cell r="AC165">
            <v>2.4278158328275383</v>
          </cell>
          <cell r="AD165">
            <v>84</v>
          </cell>
          <cell r="AE165">
            <v>56</v>
          </cell>
          <cell r="AI165" t="str">
            <v>EUR/AFR</v>
          </cell>
          <cell r="AJ165" t="str">
            <v>JPY</v>
          </cell>
          <cell r="AK165">
            <v>310</v>
          </cell>
        </row>
        <row r="166">
          <cell r="C166" t="str">
            <v>437E002</v>
          </cell>
          <cell r="D166" t="str">
            <v>Zocus Silicon</v>
          </cell>
          <cell r="E166" t="str">
            <v>NATIONAL?</v>
          </cell>
          <cell r="F166">
            <v>1</v>
          </cell>
          <cell r="G166" t="str">
            <v>USD</v>
          </cell>
          <cell r="H166">
            <v>0.59</v>
          </cell>
          <cell r="I166">
            <v>0.65366718369155774</v>
          </cell>
          <cell r="J166">
            <v>1</v>
          </cell>
          <cell r="K166" t="str">
            <v>USD</v>
          </cell>
          <cell r="L166">
            <v>0.59</v>
          </cell>
          <cell r="M166">
            <v>0.65366718369155774</v>
          </cell>
          <cell r="N166">
            <v>1</v>
          </cell>
          <cell r="O166" t="str">
            <v>USD</v>
          </cell>
          <cell r="P166">
            <v>0.48</v>
          </cell>
          <cell r="Q166">
            <v>0.53179703079991136</v>
          </cell>
          <cell r="R166">
            <v>1</v>
          </cell>
          <cell r="S166" t="str">
            <v>USD</v>
          </cell>
          <cell r="T166">
            <v>0.48</v>
          </cell>
          <cell r="U166">
            <v>0.53179703079991136</v>
          </cell>
          <cell r="V166">
            <v>1</v>
          </cell>
          <cell r="W166" t="str">
            <v>USD</v>
          </cell>
          <cell r="X166">
            <v>0.48</v>
          </cell>
          <cell r="Y166">
            <v>0.53179703079991136</v>
          </cell>
          <cell r="Z166">
            <v>1</v>
          </cell>
          <cell r="AA166" t="str">
            <v>USD</v>
          </cell>
          <cell r="AB166">
            <v>0.48</v>
          </cell>
          <cell r="AC166">
            <v>0.53179703079991136</v>
          </cell>
          <cell r="AI166" t="str">
            <v>EUR/AFR</v>
          </cell>
          <cell r="AJ166" t="str">
            <v>USD</v>
          </cell>
          <cell r="AK166">
            <v>0.59</v>
          </cell>
        </row>
        <row r="167">
          <cell r="C167" t="str">
            <v>4370871</v>
          </cell>
          <cell r="D167" t="str">
            <v>UPP_WD2-V2.2 F741973C UBGA240</v>
          </cell>
          <cell r="E167" t="str">
            <v>TI</v>
          </cell>
          <cell r="F167">
            <v>1</v>
          </cell>
          <cell r="G167" t="str">
            <v>USD</v>
          </cell>
          <cell r="H167">
            <v>17.399999999999999</v>
          </cell>
          <cell r="I167">
            <v>19.277642366496785</v>
          </cell>
          <cell r="J167">
            <v>1</v>
          </cell>
          <cell r="K167" t="str">
            <v>USD</v>
          </cell>
          <cell r="L167">
            <v>16.5</v>
          </cell>
          <cell r="M167">
            <v>18.280522933746955</v>
          </cell>
          <cell r="N167">
            <v>1</v>
          </cell>
          <cell r="O167" t="str">
            <v>USD</v>
          </cell>
          <cell r="P167">
            <v>16.04</v>
          </cell>
          <cell r="Q167">
            <v>17.770884112563706</v>
          </cell>
          <cell r="R167">
            <v>1</v>
          </cell>
          <cell r="S167" t="str">
            <v>USD</v>
          </cell>
          <cell r="T167">
            <v>15.28</v>
          </cell>
          <cell r="U167">
            <v>16.928872147130512</v>
          </cell>
          <cell r="V167">
            <v>1</v>
          </cell>
          <cell r="W167" t="str">
            <v>USD</v>
          </cell>
          <cell r="X167">
            <v>9.73</v>
          </cell>
          <cell r="Y167">
            <v>10.779968978506538</v>
          </cell>
          <cell r="Z167">
            <v>1</v>
          </cell>
          <cell r="AA167" t="str">
            <v>USD</v>
          </cell>
          <cell r="AB167">
            <v>9.51</v>
          </cell>
          <cell r="AC167">
            <v>10.536228672723244</v>
          </cell>
          <cell r="AD167">
            <v>98</v>
          </cell>
          <cell r="AE167">
            <v>98</v>
          </cell>
          <cell r="AI167" t="str">
            <v>EUR/AFR</v>
          </cell>
          <cell r="AJ167" t="str">
            <v>USD</v>
          </cell>
          <cell r="AK167">
            <v>17.399999999999999</v>
          </cell>
        </row>
        <row r="168">
          <cell r="C168" t="str">
            <v>437L513</v>
          </cell>
          <cell r="D168" t="str">
            <v>UEM V6.0 W-DOG DIS TO09L TFBGA168</v>
          </cell>
          <cell r="E168" t="str">
            <v>SGST</v>
          </cell>
          <cell r="F168">
            <v>1</v>
          </cell>
          <cell r="G168" t="str">
            <v>USD</v>
          </cell>
          <cell r="H168">
            <v>4.45</v>
          </cell>
          <cell r="I168">
            <v>4.9302016397075121</v>
          </cell>
          <cell r="J168">
            <v>1</v>
          </cell>
          <cell r="K168" t="str">
            <v>USD</v>
          </cell>
          <cell r="L168">
            <v>4.0999999999999996</v>
          </cell>
          <cell r="M168">
            <v>4.5424329714159093</v>
          </cell>
          <cell r="N168">
            <v>1</v>
          </cell>
          <cell r="O168" t="str">
            <v>USD</v>
          </cell>
          <cell r="P168">
            <v>4</v>
          </cell>
          <cell r="Q168">
            <v>4.4316419233325952</v>
          </cell>
          <cell r="R168">
            <v>1</v>
          </cell>
          <cell r="S168" t="str">
            <v>USD</v>
          </cell>
          <cell r="T168">
            <v>4</v>
          </cell>
          <cell r="U168">
            <v>4.4316419233325952</v>
          </cell>
          <cell r="V168">
            <v>1</v>
          </cell>
          <cell r="W168" t="str">
            <v>USD</v>
          </cell>
          <cell r="X168">
            <v>3.65</v>
          </cell>
          <cell r="Y168">
            <v>4.0438732550409924</v>
          </cell>
          <cell r="Z168">
            <v>1</v>
          </cell>
          <cell r="AA168" t="str">
            <v>USD</v>
          </cell>
          <cell r="AB168">
            <v>3.65</v>
          </cell>
          <cell r="AC168">
            <v>4.0438732550409924</v>
          </cell>
          <cell r="AI168" t="str">
            <v>EUR/AFR</v>
          </cell>
          <cell r="AJ168" t="str">
            <v>USD</v>
          </cell>
          <cell r="AK168">
            <v>4.45</v>
          </cell>
        </row>
        <row r="169">
          <cell r="C169" t="str">
            <v>4370867</v>
          </cell>
          <cell r="D169" t="str">
            <v>MJOELNER</v>
          </cell>
          <cell r="E169" t="str">
            <v>INFINEON</v>
          </cell>
          <cell r="F169">
            <v>1</v>
          </cell>
          <cell r="G169" t="str">
            <v>EUR</v>
          </cell>
          <cell r="H169">
            <v>3.93</v>
          </cell>
          <cell r="I169">
            <v>3.93</v>
          </cell>
          <cell r="J169">
            <v>1</v>
          </cell>
          <cell r="K169" t="str">
            <v>EUR</v>
          </cell>
          <cell r="L169">
            <v>3.64</v>
          </cell>
          <cell r="M169">
            <v>3.64</v>
          </cell>
          <cell r="N169">
            <v>1</v>
          </cell>
          <cell r="O169" t="str">
            <v>EUR</v>
          </cell>
          <cell r="P169">
            <v>3.35</v>
          </cell>
          <cell r="Q169">
            <v>3.35</v>
          </cell>
          <cell r="R169">
            <v>1</v>
          </cell>
          <cell r="S169">
            <v>3.35</v>
          </cell>
          <cell r="T169">
            <v>3.4</v>
          </cell>
          <cell r="U169">
            <v>3.4</v>
          </cell>
          <cell r="V169">
            <v>1</v>
          </cell>
          <cell r="W169" t="str">
            <v>EUR</v>
          </cell>
          <cell r="X169">
            <v>3.2</v>
          </cell>
          <cell r="Y169">
            <v>3.2</v>
          </cell>
          <cell r="Z169">
            <v>1</v>
          </cell>
          <cell r="AA169" t="str">
            <v>EUR</v>
          </cell>
          <cell r="AB169">
            <v>3.2</v>
          </cell>
          <cell r="AC169">
            <v>3.2</v>
          </cell>
          <cell r="AD169">
            <v>112</v>
          </cell>
          <cell r="AE169">
            <v>84</v>
          </cell>
          <cell r="AI169" t="str">
            <v>EUR/AFR</v>
          </cell>
          <cell r="AJ169" t="str">
            <v>EUR</v>
          </cell>
          <cell r="AK169">
            <v>3.93</v>
          </cell>
        </row>
        <row r="170">
          <cell r="C170" t="str">
            <v>4510219</v>
          </cell>
          <cell r="D170" t="str">
            <v>SMCRYST 32.786KHZ+-100PPM 5.2X2.0</v>
          </cell>
          <cell r="E170" t="str">
            <v>MICRO CRYSTAL</v>
          </cell>
          <cell r="F170">
            <v>1</v>
          </cell>
          <cell r="G170" t="str">
            <v>CHF</v>
          </cell>
          <cell r="H170">
            <v>0.57499999999999996</v>
          </cell>
          <cell r="I170">
            <v>0.3898040810792488</v>
          </cell>
          <cell r="J170">
            <v>1</v>
          </cell>
          <cell r="K170" t="str">
            <v>CHF</v>
          </cell>
          <cell r="L170">
            <v>0.57499999999999996</v>
          </cell>
          <cell r="M170">
            <v>0.3898040810792488</v>
          </cell>
          <cell r="N170">
            <v>1</v>
          </cell>
          <cell r="O170" t="str">
            <v>CHF</v>
          </cell>
          <cell r="P170">
            <v>0.56000000000000005</v>
          </cell>
          <cell r="Q170">
            <v>0.37963527896413807</v>
          </cell>
          <cell r="R170">
            <v>1</v>
          </cell>
          <cell r="S170" t="str">
            <v>CHF</v>
          </cell>
          <cell r="T170">
            <v>0.56000000000000005</v>
          </cell>
          <cell r="U170">
            <v>0.37963527896413807</v>
          </cell>
          <cell r="V170">
            <v>1</v>
          </cell>
          <cell r="W170" t="str">
            <v>CHF</v>
          </cell>
          <cell r="X170">
            <v>0.56000000000000005</v>
          </cell>
          <cell r="Y170">
            <v>0.37963527896413807</v>
          </cell>
          <cell r="Z170">
            <v>1</v>
          </cell>
          <cell r="AA170" t="str">
            <v>CHF</v>
          </cell>
          <cell r="AB170">
            <v>0.56000000000000005</v>
          </cell>
          <cell r="AC170">
            <v>0.37963527896413807</v>
          </cell>
          <cell r="AD170">
            <v>45</v>
          </cell>
          <cell r="AE170">
            <v>45</v>
          </cell>
          <cell r="AI170" t="str">
            <v>EUR/AFR</v>
          </cell>
          <cell r="AJ170" t="str">
            <v>CHF</v>
          </cell>
          <cell r="AK170">
            <v>0.57499999999999996</v>
          </cell>
        </row>
        <row r="171">
          <cell r="C171" t="str">
            <v>4511283</v>
          </cell>
          <cell r="D171" t="str">
            <v>SAW FILT 1842.5+-37.5MHZ 2.5X2.0</v>
          </cell>
          <cell r="E171" t="str">
            <v>MURATA</v>
          </cell>
          <cell r="F171">
            <v>1</v>
          </cell>
          <cell r="G171" t="str">
            <v>JPY</v>
          </cell>
          <cell r="H171">
            <v>37</v>
          </cell>
          <cell r="I171">
            <v>0.32081852076649614</v>
          </cell>
          <cell r="J171">
            <v>1</v>
          </cell>
          <cell r="K171" t="str">
            <v>JPY</v>
          </cell>
          <cell r="L171">
            <v>37</v>
          </cell>
          <cell r="M171">
            <v>0.32081852076649614</v>
          </cell>
          <cell r="N171">
            <v>1</v>
          </cell>
          <cell r="O171" t="str">
            <v>JPY</v>
          </cell>
          <cell r="P171">
            <v>35</v>
          </cell>
          <cell r="Q171">
            <v>0.30347697910344229</v>
          </cell>
          <cell r="R171">
            <v>1</v>
          </cell>
          <cell r="S171" t="str">
            <v>JPY</v>
          </cell>
          <cell r="T171">
            <v>35</v>
          </cell>
          <cell r="U171">
            <v>0.30347697910344229</v>
          </cell>
          <cell r="V171">
            <v>1</v>
          </cell>
          <cell r="W171" t="str">
            <v>JPY</v>
          </cell>
          <cell r="X171">
            <v>35</v>
          </cell>
          <cell r="Y171">
            <v>0.30347697910344229</v>
          </cell>
          <cell r="Z171">
            <v>1</v>
          </cell>
          <cell r="AA171" t="str">
            <v>JPY</v>
          </cell>
          <cell r="AB171">
            <v>35</v>
          </cell>
          <cell r="AC171">
            <v>0.30347697910344229</v>
          </cell>
          <cell r="AD171">
            <v>63</v>
          </cell>
          <cell r="AE171">
            <v>63</v>
          </cell>
          <cell r="AI171" t="str">
            <v>EUR/AFR</v>
          </cell>
          <cell r="AJ171" t="str">
            <v>JPY</v>
          </cell>
          <cell r="AK171">
            <v>37</v>
          </cell>
        </row>
        <row r="172">
          <cell r="C172" t="str">
            <v>4511287</v>
          </cell>
          <cell r="D172" t="str">
            <v>SAW FILT 942.5+-17.5MHZ/3.5 2.5X2.0</v>
          </cell>
          <cell r="E172" t="str">
            <v>MURATA</v>
          </cell>
          <cell r="F172">
            <v>1</v>
          </cell>
          <cell r="G172" t="str">
            <v>JPY</v>
          </cell>
          <cell r="H172">
            <v>28</v>
          </cell>
          <cell r="I172">
            <v>0.24278158328275384</v>
          </cell>
          <cell r="J172">
            <v>1</v>
          </cell>
          <cell r="K172" t="str">
            <v>JPY</v>
          </cell>
          <cell r="L172">
            <v>28</v>
          </cell>
          <cell r="M172">
            <v>0.24278158328275384</v>
          </cell>
          <cell r="N172">
            <v>1</v>
          </cell>
          <cell r="O172" t="str">
            <v>JPY</v>
          </cell>
          <cell r="P172">
            <v>27</v>
          </cell>
          <cell r="Q172">
            <v>0.23411081245122692</v>
          </cell>
          <cell r="R172">
            <v>1</v>
          </cell>
          <cell r="S172" t="str">
            <v>JPY</v>
          </cell>
          <cell r="T172">
            <v>27</v>
          </cell>
          <cell r="U172">
            <v>0.23411081245122692</v>
          </cell>
          <cell r="V172">
            <v>1</v>
          </cell>
          <cell r="W172" t="str">
            <v>JPY</v>
          </cell>
          <cell r="X172">
            <v>27</v>
          </cell>
          <cell r="Y172">
            <v>0.23411081245122692</v>
          </cell>
          <cell r="Z172">
            <v>1</v>
          </cell>
          <cell r="AA172" t="str">
            <v>JPY</v>
          </cell>
          <cell r="AB172">
            <v>27</v>
          </cell>
          <cell r="AC172">
            <v>0.23411081245122692</v>
          </cell>
          <cell r="AD172">
            <v>63</v>
          </cell>
          <cell r="AE172">
            <v>63</v>
          </cell>
          <cell r="AI172" t="str">
            <v>EUR/AFR</v>
          </cell>
          <cell r="AJ172" t="str">
            <v>JPY</v>
          </cell>
          <cell r="AK172">
            <v>28</v>
          </cell>
        </row>
        <row r="173">
          <cell r="C173" t="str">
            <v>4511289</v>
          </cell>
          <cell r="D173" t="str">
            <v>SAW FILT 897.5+-17.5MHZ/3.5 2.5X2.0</v>
          </cell>
          <cell r="E173" t="str">
            <v>MURATA</v>
          </cell>
          <cell r="F173">
            <v>1</v>
          </cell>
          <cell r="G173" t="str">
            <v>JPY</v>
          </cell>
          <cell r="H173">
            <v>28</v>
          </cell>
          <cell r="I173">
            <v>0.24278158328275384</v>
          </cell>
          <cell r="J173">
            <v>1</v>
          </cell>
          <cell r="K173" t="str">
            <v>JPY</v>
          </cell>
          <cell r="L173">
            <v>28</v>
          </cell>
          <cell r="M173">
            <v>0.24278158328275384</v>
          </cell>
          <cell r="N173">
            <v>1</v>
          </cell>
          <cell r="O173" t="str">
            <v>JPY</v>
          </cell>
          <cell r="P173">
            <v>27</v>
          </cell>
          <cell r="Q173">
            <v>0.23411081245122692</v>
          </cell>
          <cell r="R173">
            <v>1</v>
          </cell>
          <cell r="S173" t="str">
            <v>JPY</v>
          </cell>
          <cell r="T173">
            <v>27</v>
          </cell>
          <cell r="U173">
            <v>0.23411081245122692</v>
          </cell>
          <cell r="V173">
            <v>1</v>
          </cell>
          <cell r="W173" t="str">
            <v>JPY</v>
          </cell>
          <cell r="X173">
            <v>27</v>
          </cell>
          <cell r="Y173">
            <v>0.23411081245122692</v>
          </cell>
          <cell r="Z173">
            <v>1</v>
          </cell>
          <cell r="AA173" t="str">
            <v>JPY</v>
          </cell>
          <cell r="AB173">
            <v>27</v>
          </cell>
          <cell r="AC173">
            <v>0.23411081245122692</v>
          </cell>
          <cell r="AD173">
            <v>63</v>
          </cell>
          <cell r="AE173">
            <v>63</v>
          </cell>
          <cell r="AI173" t="str">
            <v>EUR/AFR</v>
          </cell>
          <cell r="AJ173" t="str">
            <v>JPY</v>
          </cell>
          <cell r="AK173">
            <v>28</v>
          </cell>
        </row>
        <row r="174">
          <cell r="C174" t="str">
            <v>451P348</v>
          </cell>
          <cell r="D174" t="str">
            <v>SAW FILT 1960+-30MHZ/4DB 2.0X2.5</v>
          </cell>
          <cell r="E174" t="str">
            <v>MURATA</v>
          </cell>
          <cell r="F174">
            <v>1</v>
          </cell>
          <cell r="G174" t="str">
            <v>JPY</v>
          </cell>
          <cell r="H174">
            <v>37</v>
          </cell>
          <cell r="I174">
            <v>0.32081852076649614</v>
          </cell>
          <cell r="J174">
            <v>1</v>
          </cell>
          <cell r="K174" t="str">
            <v>JPY</v>
          </cell>
          <cell r="L174">
            <v>37</v>
          </cell>
          <cell r="M174">
            <v>0.32081852076649614</v>
          </cell>
          <cell r="N174">
            <v>1</v>
          </cell>
          <cell r="O174" t="str">
            <v>JPY</v>
          </cell>
          <cell r="P174">
            <v>35</v>
          </cell>
          <cell r="Q174">
            <v>0.30347697910344229</v>
          </cell>
          <cell r="R174">
            <v>1</v>
          </cell>
          <cell r="S174" t="str">
            <v>JPY</v>
          </cell>
          <cell r="T174">
            <v>35</v>
          </cell>
          <cell r="U174">
            <v>0.30347697910344229</v>
          </cell>
          <cell r="V174">
            <v>1</v>
          </cell>
          <cell r="W174" t="str">
            <v>JPY</v>
          </cell>
          <cell r="X174">
            <v>35</v>
          </cell>
          <cell r="Y174">
            <v>0.30347697910344229</v>
          </cell>
          <cell r="Z174">
            <v>1</v>
          </cell>
          <cell r="AA174" t="str">
            <v>JPY</v>
          </cell>
          <cell r="AB174">
            <v>35</v>
          </cell>
          <cell r="AC174">
            <v>0.30347697910344229</v>
          </cell>
          <cell r="AD174">
            <v>63</v>
          </cell>
          <cell r="AE174">
            <v>63</v>
          </cell>
          <cell r="AI174" t="str">
            <v>EUR/AFR</v>
          </cell>
          <cell r="AJ174" t="str">
            <v>JPY</v>
          </cell>
          <cell r="AK174">
            <v>37</v>
          </cell>
        </row>
        <row r="175">
          <cell r="C175" t="str">
            <v>4510337</v>
          </cell>
          <cell r="D175" t="str">
            <v>CRYSTAL 26.0MHZ+-15PPM 9.5PF</v>
          </cell>
          <cell r="E175" t="str">
            <v>TOYOCOM</v>
          </cell>
          <cell r="F175">
            <v>1</v>
          </cell>
          <cell r="G175" t="str">
            <v>JPY</v>
          </cell>
          <cell r="H175">
            <v>50</v>
          </cell>
          <cell r="I175">
            <v>0.43353854157634614</v>
          </cell>
          <cell r="J175">
            <v>1</v>
          </cell>
          <cell r="K175" t="str">
            <v>JPY</v>
          </cell>
          <cell r="L175">
            <v>50</v>
          </cell>
          <cell r="M175">
            <v>0.43353854157634614</v>
          </cell>
          <cell r="N175">
            <v>1</v>
          </cell>
          <cell r="O175" t="str">
            <v>JPY</v>
          </cell>
          <cell r="P175">
            <v>48</v>
          </cell>
          <cell r="Q175">
            <v>0.41619699991329229</v>
          </cell>
          <cell r="R175">
            <v>1</v>
          </cell>
          <cell r="S175" t="str">
            <v>JPY</v>
          </cell>
          <cell r="T175">
            <v>48</v>
          </cell>
          <cell r="U175">
            <v>0.41619699991329229</v>
          </cell>
          <cell r="V175">
            <v>1</v>
          </cell>
          <cell r="W175" t="str">
            <v>JPY</v>
          </cell>
          <cell r="X175">
            <v>48</v>
          </cell>
          <cell r="Y175">
            <v>0.41619699991329229</v>
          </cell>
          <cell r="Z175">
            <v>1</v>
          </cell>
          <cell r="AA175" t="str">
            <v>JPY</v>
          </cell>
          <cell r="AB175">
            <v>48</v>
          </cell>
          <cell r="AC175">
            <v>0.41619699991329229</v>
          </cell>
          <cell r="AD175">
            <v>56</v>
          </cell>
          <cell r="AE175">
            <v>35</v>
          </cell>
          <cell r="AI175" t="str">
            <v>EUR/AFR</v>
          </cell>
          <cell r="AJ175" t="str">
            <v>JPY</v>
          </cell>
          <cell r="AK175">
            <v>50</v>
          </cell>
        </row>
        <row r="176">
          <cell r="C176" t="str">
            <v>4550177</v>
          </cell>
          <cell r="D176" t="str">
            <v>DIPL+3SW880-960/1710-1990MHZ6.7X5</v>
          </cell>
          <cell r="E176" t="str">
            <v>KYOCERA</v>
          </cell>
          <cell r="F176">
            <v>1</v>
          </cell>
          <cell r="G176" t="str">
            <v>JPY</v>
          </cell>
          <cell r="H176">
            <v>90</v>
          </cell>
          <cell r="I176">
            <v>0.78036937483742308</v>
          </cell>
          <cell r="J176">
            <v>1</v>
          </cell>
          <cell r="K176" t="str">
            <v>JPY</v>
          </cell>
          <cell r="L176">
            <v>90</v>
          </cell>
          <cell r="M176">
            <v>0.78036937483742308</v>
          </cell>
          <cell r="N176">
            <v>1</v>
          </cell>
          <cell r="O176" t="str">
            <v>JPY</v>
          </cell>
          <cell r="P176">
            <v>85</v>
          </cell>
          <cell r="Q176">
            <v>0.73701552067978848</v>
          </cell>
          <cell r="R176">
            <v>1</v>
          </cell>
          <cell r="S176" t="str">
            <v>JPY</v>
          </cell>
          <cell r="T176">
            <v>85</v>
          </cell>
          <cell r="U176">
            <v>0.73701552067978848</v>
          </cell>
          <cell r="V176">
            <v>1</v>
          </cell>
          <cell r="W176" t="str">
            <v>JPY</v>
          </cell>
          <cell r="X176">
            <v>85</v>
          </cell>
          <cell r="Y176">
            <v>0.73701552067978848</v>
          </cell>
          <cell r="Z176">
            <v>1</v>
          </cell>
          <cell r="AA176" t="str">
            <v>JPY</v>
          </cell>
          <cell r="AB176">
            <v>85</v>
          </cell>
          <cell r="AC176">
            <v>0.73701552067978848</v>
          </cell>
          <cell r="AD176">
            <v>56</v>
          </cell>
          <cell r="AE176">
            <v>35</v>
          </cell>
          <cell r="AI176" t="str">
            <v>EUR/AFR</v>
          </cell>
          <cell r="AJ176" t="str">
            <v>JPY</v>
          </cell>
          <cell r="AK176">
            <v>90</v>
          </cell>
        </row>
        <row r="177">
          <cell r="C177" t="str">
            <v>455P110</v>
          </cell>
          <cell r="D177" t="str">
            <v>TRANSF BALUN 1.8GHZ+/-100MHZ 1206</v>
          </cell>
          <cell r="E177" t="str">
            <v>MURATA</v>
          </cell>
          <cell r="F177">
            <v>1</v>
          </cell>
          <cell r="G177" t="str">
            <v>JPY</v>
          </cell>
          <cell r="H177">
            <v>13</v>
          </cell>
          <cell r="I177">
            <v>0.11272002080985</v>
          </cell>
          <cell r="J177">
            <v>1</v>
          </cell>
          <cell r="K177" t="str">
            <v>JPY</v>
          </cell>
          <cell r="L177">
            <v>13</v>
          </cell>
          <cell r="M177">
            <v>0.11272002080985</v>
          </cell>
          <cell r="N177">
            <v>1</v>
          </cell>
          <cell r="O177" t="str">
            <v>JPY</v>
          </cell>
          <cell r="P177">
            <v>12.5</v>
          </cell>
          <cell r="Q177">
            <v>0.10838463539408653</v>
          </cell>
          <cell r="R177">
            <v>1</v>
          </cell>
          <cell r="S177" t="str">
            <v>JPY</v>
          </cell>
          <cell r="T177">
            <v>12.5</v>
          </cell>
          <cell r="U177">
            <v>0.10838463539408653</v>
          </cell>
          <cell r="V177">
            <v>1</v>
          </cell>
          <cell r="W177" t="str">
            <v>JPY</v>
          </cell>
          <cell r="X177">
            <v>12.5</v>
          </cell>
          <cell r="Y177">
            <v>0.10838463539408653</v>
          </cell>
          <cell r="Z177">
            <v>1</v>
          </cell>
          <cell r="AA177" t="str">
            <v>JPY</v>
          </cell>
          <cell r="AB177">
            <v>12.5</v>
          </cell>
          <cell r="AC177">
            <v>0.10838463539408653</v>
          </cell>
          <cell r="AI177" t="str">
            <v>EUR/AFR</v>
          </cell>
          <cell r="AJ177" t="str">
            <v>JPY</v>
          </cell>
          <cell r="AK177">
            <v>13</v>
          </cell>
        </row>
        <row r="178">
          <cell r="C178" t="str">
            <v>4700129</v>
          </cell>
          <cell r="D178" t="str">
            <v>BATTERY LITHIUM 0.1MAH 3V</v>
          </cell>
          <cell r="E178" t="str">
            <v>SANYO</v>
          </cell>
          <cell r="F178">
            <v>1</v>
          </cell>
          <cell r="G178" t="str">
            <v>JPY</v>
          </cell>
          <cell r="H178">
            <v>50</v>
          </cell>
          <cell r="I178">
            <v>0.43353854157634614</v>
          </cell>
          <cell r="J178">
            <v>1</v>
          </cell>
          <cell r="K178" t="str">
            <v>JPY</v>
          </cell>
          <cell r="L178">
            <v>50</v>
          </cell>
          <cell r="M178">
            <v>0.43353854157634614</v>
          </cell>
          <cell r="N178">
            <v>1</v>
          </cell>
          <cell r="O178" t="str">
            <v>JPY</v>
          </cell>
          <cell r="P178">
            <v>48</v>
          </cell>
          <cell r="Q178">
            <v>0.41619699991329229</v>
          </cell>
          <cell r="R178">
            <v>1</v>
          </cell>
          <cell r="S178" t="str">
            <v>JPY</v>
          </cell>
          <cell r="T178">
            <v>48</v>
          </cell>
          <cell r="U178">
            <v>0.41619699991329229</v>
          </cell>
          <cell r="V178">
            <v>1</v>
          </cell>
          <cell r="W178" t="str">
            <v>JPY</v>
          </cell>
          <cell r="X178">
            <v>48</v>
          </cell>
          <cell r="Y178">
            <v>0.41619699991329229</v>
          </cell>
          <cell r="Z178">
            <v>1</v>
          </cell>
          <cell r="AA178" t="str">
            <v>JPY</v>
          </cell>
          <cell r="AB178">
            <v>48</v>
          </cell>
          <cell r="AC178">
            <v>0.41619699991329229</v>
          </cell>
          <cell r="AI178" t="str">
            <v>EUR/AFR</v>
          </cell>
          <cell r="AJ178" t="str">
            <v>JPY</v>
          </cell>
          <cell r="AK178">
            <v>50</v>
          </cell>
        </row>
        <row r="179">
          <cell r="C179" t="str">
            <v>485M026</v>
          </cell>
          <cell r="D179" t="str">
            <v>VGA Camera Module</v>
          </cell>
          <cell r="E179" t="str">
            <v>TOSHIBA</v>
          </cell>
          <cell r="F179">
            <v>1</v>
          </cell>
          <cell r="G179" t="str">
            <v>JPY</v>
          </cell>
          <cell r="H179">
            <v>1100</v>
          </cell>
          <cell r="I179">
            <v>9.5378479146796149</v>
          </cell>
          <cell r="J179">
            <v>1</v>
          </cell>
          <cell r="K179" t="str">
            <v>JPY</v>
          </cell>
          <cell r="L179">
            <v>1100</v>
          </cell>
          <cell r="M179">
            <v>9.5378479146796149</v>
          </cell>
          <cell r="N179">
            <v>1</v>
          </cell>
          <cell r="O179" t="str">
            <v>JPY</v>
          </cell>
          <cell r="P179">
            <v>1100</v>
          </cell>
          <cell r="Q179">
            <v>9.5378479146796149</v>
          </cell>
          <cell r="R179">
            <v>1</v>
          </cell>
          <cell r="S179" t="str">
            <v>JPY</v>
          </cell>
          <cell r="T179">
            <v>1100</v>
          </cell>
          <cell r="U179">
            <v>9.5378479146796149</v>
          </cell>
          <cell r="V179">
            <v>1</v>
          </cell>
          <cell r="W179" t="str">
            <v>JPY</v>
          </cell>
          <cell r="X179">
            <v>1100</v>
          </cell>
          <cell r="Y179">
            <v>9.5378479146796149</v>
          </cell>
          <cell r="Z179">
            <v>1</v>
          </cell>
          <cell r="AA179" t="str">
            <v>JPY</v>
          </cell>
          <cell r="AB179">
            <v>1100</v>
          </cell>
          <cell r="AC179">
            <v>9.5378479146796149</v>
          </cell>
          <cell r="AD179">
            <v>84</v>
          </cell>
          <cell r="AE179">
            <v>84</v>
          </cell>
          <cell r="AI179" t="str">
            <v>EUR/AFR</v>
          </cell>
          <cell r="AJ179" t="str">
            <v>JPY</v>
          </cell>
          <cell r="AK179">
            <v>1100</v>
          </cell>
        </row>
        <row r="180">
          <cell r="C180" t="str">
            <v>4864901</v>
          </cell>
          <cell r="D180" t="str">
            <v>TR PHOTO SFH3410 350-970NM SMD3</v>
          </cell>
          <cell r="E180" t="str">
            <v>SIEMENS</v>
          </cell>
          <cell r="F180">
            <v>1</v>
          </cell>
          <cell r="G180" t="str">
            <v>EUR</v>
          </cell>
          <cell r="H180">
            <v>0.2</v>
          </cell>
          <cell r="I180">
            <v>0.2</v>
          </cell>
          <cell r="J180">
            <v>1</v>
          </cell>
          <cell r="K180" t="str">
            <v>EUR</v>
          </cell>
          <cell r="L180">
            <v>0.2</v>
          </cell>
          <cell r="M180">
            <v>0.2</v>
          </cell>
          <cell r="N180">
            <v>1</v>
          </cell>
          <cell r="O180" t="str">
            <v>EUR</v>
          </cell>
          <cell r="P180">
            <v>0.19</v>
          </cell>
          <cell r="Q180">
            <v>0.19</v>
          </cell>
          <cell r="R180">
            <v>1</v>
          </cell>
          <cell r="S180" t="str">
            <v>EUR</v>
          </cell>
          <cell r="T180">
            <v>0.19</v>
          </cell>
          <cell r="U180">
            <v>0.19</v>
          </cell>
          <cell r="V180">
            <v>1</v>
          </cell>
          <cell r="W180" t="str">
            <v>EUR</v>
          </cell>
          <cell r="X180">
            <v>0.19</v>
          </cell>
          <cell r="Y180">
            <v>0.19</v>
          </cell>
          <cell r="Z180">
            <v>1</v>
          </cell>
          <cell r="AA180" t="str">
            <v>EUR</v>
          </cell>
          <cell r="AB180">
            <v>0.19</v>
          </cell>
          <cell r="AC180">
            <v>0.19</v>
          </cell>
          <cell r="AD180">
            <v>48</v>
          </cell>
          <cell r="AE180">
            <v>48</v>
          </cell>
          <cell r="AI180" t="str">
            <v>EUR/AFR</v>
          </cell>
          <cell r="AJ180" t="str">
            <v>EUR</v>
          </cell>
          <cell r="AK180">
            <v>0.2</v>
          </cell>
        </row>
        <row r="181">
          <cell r="C181" t="str">
            <v>486D003</v>
          </cell>
          <cell r="D181" t="str">
            <v>IRDA TFDU6108 4Mbit 2V6</v>
          </cell>
          <cell r="E181" t="str">
            <v>VISHAY</v>
          </cell>
          <cell r="F181">
            <v>1</v>
          </cell>
          <cell r="G181" t="str">
            <v>USD</v>
          </cell>
          <cell r="H181">
            <v>1.5</v>
          </cell>
          <cell r="I181">
            <v>1.6618657212497232</v>
          </cell>
          <cell r="J181">
            <v>1</v>
          </cell>
          <cell r="K181" t="str">
            <v>USD</v>
          </cell>
          <cell r="L181">
            <v>1.5</v>
          </cell>
          <cell r="M181">
            <v>1.6618657212497232</v>
          </cell>
          <cell r="N181">
            <v>1</v>
          </cell>
          <cell r="O181" t="str">
            <v>USD</v>
          </cell>
          <cell r="P181">
            <v>1.4</v>
          </cell>
          <cell r="Q181">
            <v>1.5510746731664082</v>
          </cell>
          <cell r="R181">
            <v>1</v>
          </cell>
          <cell r="S181" t="str">
            <v>USD</v>
          </cell>
          <cell r="T181">
            <v>1.4</v>
          </cell>
          <cell r="U181">
            <v>1.5510746731664082</v>
          </cell>
          <cell r="V181">
            <v>1</v>
          </cell>
          <cell r="W181" t="str">
            <v>USD</v>
          </cell>
          <cell r="X181">
            <v>1.3</v>
          </cell>
          <cell r="Y181">
            <v>1.4402836250830935</v>
          </cell>
          <cell r="Z181">
            <v>1</v>
          </cell>
          <cell r="AA181" t="str">
            <v>USD</v>
          </cell>
          <cell r="AB181">
            <v>1.3</v>
          </cell>
          <cell r="AC181">
            <v>1.4402836250830935</v>
          </cell>
          <cell r="AD181">
            <v>56</v>
          </cell>
          <cell r="AE181">
            <v>14</v>
          </cell>
          <cell r="AI181" t="str">
            <v>EUR/AFR</v>
          </cell>
          <cell r="AJ181" t="str">
            <v>USD</v>
          </cell>
          <cell r="AK181">
            <v>1.5</v>
          </cell>
        </row>
        <row r="182">
          <cell r="C182" t="str">
            <v>5119019</v>
          </cell>
          <cell r="D182" t="str">
            <v>SM FUSE F 1.5A 32V</v>
          </cell>
          <cell r="E182" t="str">
            <v>LITTLEFUSE</v>
          </cell>
          <cell r="F182">
            <v>1</v>
          </cell>
          <cell r="G182" t="str">
            <v>USD</v>
          </cell>
          <cell r="H182">
            <v>5.0999999999999997E-2</v>
          </cell>
          <cell r="I182">
            <v>5.6503434522490584E-2</v>
          </cell>
          <cell r="J182">
            <v>1</v>
          </cell>
          <cell r="K182" t="str">
            <v>USD</v>
          </cell>
          <cell r="L182">
            <v>5.0999999999999997E-2</v>
          </cell>
          <cell r="M182">
            <v>5.6503434522490584E-2</v>
          </cell>
          <cell r="N182">
            <v>1</v>
          </cell>
          <cell r="O182" t="str">
            <v>USD</v>
          </cell>
          <cell r="P182">
            <v>0.05</v>
          </cell>
          <cell r="Q182">
            <v>5.5395524041657443E-2</v>
          </cell>
          <cell r="R182">
            <v>1</v>
          </cell>
          <cell r="S182" t="str">
            <v>USD</v>
          </cell>
          <cell r="T182">
            <v>0.05</v>
          </cell>
          <cell r="U182">
            <v>5.5395524041657443E-2</v>
          </cell>
          <cell r="V182">
            <v>1</v>
          </cell>
          <cell r="W182" t="str">
            <v>USD</v>
          </cell>
          <cell r="X182">
            <v>0.05</v>
          </cell>
          <cell r="Y182">
            <v>5.5395524041657443E-2</v>
          </cell>
          <cell r="Z182">
            <v>1</v>
          </cell>
          <cell r="AA182" t="str">
            <v>USD</v>
          </cell>
          <cell r="AB182">
            <v>0.05</v>
          </cell>
          <cell r="AC182">
            <v>5.5395524041657443E-2</v>
          </cell>
          <cell r="AD182">
            <v>35</v>
          </cell>
          <cell r="AE182">
            <v>14</v>
          </cell>
          <cell r="AI182" t="str">
            <v>EUR/AFR</v>
          </cell>
          <cell r="AJ182" t="str">
            <v>USD</v>
          </cell>
          <cell r="AK182">
            <v>5.0999999999999997E-2</v>
          </cell>
        </row>
        <row r="183">
          <cell r="C183" t="str">
            <v>5209001</v>
          </cell>
          <cell r="D183" t="str">
            <v>SM SW TACT SPST 12V 50MA SIDEKEY</v>
          </cell>
          <cell r="E183" t="str">
            <v>MATSUSHITA</v>
          </cell>
          <cell r="F183">
            <v>1</v>
          </cell>
          <cell r="G183" t="str">
            <v>JPY</v>
          </cell>
          <cell r="H183">
            <v>7.23</v>
          </cell>
          <cell r="I183">
            <v>6.2689673111939653E-2</v>
          </cell>
          <cell r="J183">
            <v>1</v>
          </cell>
          <cell r="K183" t="str">
            <v>JPY</v>
          </cell>
          <cell r="L183">
            <v>7.23</v>
          </cell>
          <cell r="M183">
            <v>6.2689673111939653E-2</v>
          </cell>
          <cell r="N183">
            <v>1</v>
          </cell>
          <cell r="O183" t="str">
            <v>JPY</v>
          </cell>
          <cell r="P183">
            <v>7</v>
          </cell>
          <cell r="Q183">
            <v>6.0695395820688461E-2</v>
          </cell>
          <cell r="R183">
            <v>1</v>
          </cell>
          <cell r="S183" t="str">
            <v>JPY</v>
          </cell>
          <cell r="T183">
            <v>7</v>
          </cell>
          <cell r="U183">
            <v>6.0695395820688461E-2</v>
          </cell>
          <cell r="V183">
            <v>1</v>
          </cell>
          <cell r="W183" t="str">
            <v>JPY</v>
          </cell>
          <cell r="X183">
            <v>7</v>
          </cell>
          <cell r="Y183">
            <v>6.0695395820688461E-2</v>
          </cell>
          <cell r="Z183">
            <v>1</v>
          </cell>
          <cell r="AA183" t="str">
            <v>JPY</v>
          </cell>
          <cell r="AB183">
            <v>7</v>
          </cell>
          <cell r="AC183">
            <v>6.0695395820688461E-2</v>
          </cell>
          <cell r="AD183">
            <v>21</v>
          </cell>
          <cell r="AE183">
            <v>14</v>
          </cell>
          <cell r="AI183" t="str">
            <v>EUR/AFR</v>
          </cell>
          <cell r="AJ183" t="str">
            <v>JPY</v>
          </cell>
          <cell r="AK183">
            <v>7.23</v>
          </cell>
        </row>
        <row r="184">
          <cell r="C184" t="str">
            <v>434B036</v>
          </cell>
          <cell r="D184" t="str">
            <v xml:space="preserve">FLASH  </v>
          </cell>
          <cell r="E184" t="str">
            <v>AMD</v>
          </cell>
          <cell r="F184">
            <v>1</v>
          </cell>
          <cell r="G184" t="str">
            <v>USD</v>
          </cell>
          <cell r="H184">
            <v>5.75</v>
          </cell>
          <cell r="I184">
            <v>6.370485264790605</v>
          </cell>
          <cell r="J184">
            <v>1</v>
          </cell>
          <cell r="K184" t="str">
            <v>USD</v>
          </cell>
          <cell r="L184">
            <v>5.5</v>
          </cell>
          <cell r="M184">
            <v>6.093507644582318</v>
          </cell>
          <cell r="N184">
            <v>1</v>
          </cell>
          <cell r="O184" t="str">
            <v>USD</v>
          </cell>
          <cell r="P184">
            <v>4</v>
          </cell>
          <cell r="Q184">
            <v>4.4316419233325952</v>
          </cell>
          <cell r="R184">
            <v>1</v>
          </cell>
          <cell r="S184" t="str">
            <v>USD</v>
          </cell>
          <cell r="T184">
            <v>4</v>
          </cell>
          <cell r="U184">
            <v>4.4316419233325952</v>
          </cell>
          <cell r="V184">
            <v>1</v>
          </cell>
          <cell r="W184" t="str">
            <v>USD</v>
          </cell>
          <cell r="X184">
            <v>4</v>
          </cell>
          <cell r="Y184">
            <v>4.4316419233325952</v>
          </cell>
          <cell r="Z184">
            <v>1</v>
          </cell>
          <cell r="AA184" t="str">
            <v>USD</v>
          </cell>
          <cell r="AB184">
            <v>4</v>
          </cell>
          <cell r="AC184">
            <v>4.4316419233325952</v>
          </cell>
        </row>
        <row r="185">
          <cell r="C185" t="str">
            <v>2320805</v>
          </cell>
          <cell r="E185" t="str">
            <v>MURATA</v>
          </cell>
          <cell r="F185">
            <v>2</v>
          </cell>
          <cell r="G185" t="str">
            <v>JPY</v>
          </cell>
          <cell r="H185">
            <v>0.56000000000000005</v>
          </cell>
          <cell r="I185">
            <v>9.7112633313101542E-3</v>
          </cell>
          <cell r="J185">
            <v>2</v>
          </cell>
          <cell r="K185" t="str">
            <v>JPY</v>
          </cell>
          <cell r="L185">
            <v>0.56000000000000005</v>
          </cell>
          <cell r="M185">
            <v>9.7112633313101542E-3</v>
          </cell>
          <cell r="N185">
            <v>2</v>
          </cell>
          <cell r="O185" t="str">
            <v>JPY</v>
          </cell>
          <cell r="P185">
            <v>0.56000000000000005</v>
          </cell>
          <cell r="Q185">
            <v>9.7112633313101542E-3</v>
          </cell>
          <cell r="R185">
            <v>2</v>
          </cell>
          <cell r="S185" t="str">
            <v>JPY</v>
          </cell>
          <cell r="T185">
            <v>0.55000000000000004</v>
          </cell>
          <cell r="U185">
            <v>9.5378479146796154E-3</v>
          </cell>
          <cell r="V185">
            <v>2</v>
          </cell>
          <cell r="W185" t="str">
            <v>JPY</v>
          </cell>
          <cell r="X185">
            <v>0.55000000000000004</v>
          </cell>
          <cell r="Y185">
            <v>9.5378479146796154E-3</v>
          </cell>
          <cell r="Z185">
            <v>2</v>
          </cell>
          <cell r="AA185" t="str">
            <v>JPY</v>
          </cell>
          <cell r="AB185">
            <v>0.55000000000000004</v>
          </cell>
          <cell r="AC185">
            <v>9.5378479146796154E-3</v>
          </cell>
        </row>
        <row r="186">
          <cell r="C186" t="str">
            <v>2320779</v>
          </cell>
          <cell r="E186" t="str">
            <v>MURATA</v>
          </cell>
          <cell r="F186">
            <v>1</v>
          </cell>
          <cell r="G186" t="str">
            <v>JPY</v>
          </cell>
          <cell r="H186">
            <v>0.56999999999999995</v>
          </cell>
          <cell r="I186">
            <v>4.9423393739703456E-3</v>
          </cell>
          <cell r="J186">
            <v>1</v>
          </cell>
          <cell r="K186" t="str">
            <v>JPY</v>
          </cell>
          <cell r="L186">
            <v>0.56999999999999995</v>
          </cell>
          <cell r="M186">
            <v>4.9423393739703456E-3</v>
          </cell>
          <cell r="N186">
            <v>1</v>
          </cell>
          <cell r="O186" t="str">
            <v>JPY</v>
          </cell>
          <cell r="P186">
            <v>0.56000000000000005</v>
          </cell>
          <cell r="Q186">
            <v>4.8556316656550771E-3</v>
          </cell>
          <cell r="R186">
            <v>1</v>
          </cell>
          <cell r="S186" t="str">
            <v>JPY</v>
          </cell>
          <cell r="T186">
            <v>0.56000000000000005</v>
          </cell>
          <cell r="U186">
            <v>4.8556316656550771E-3</v>
          </cell>
          <cell r="V186">
            <v>1</v>
          </cell>
          <cell r="W186" t="str">
            <v>JPY</v>
          </cell>
          <cell r="X186">
            <v>0.56000000000000005</v>
          </cell>
          <cell r="Y186">
            <v>4.8556316656550771E-3</v>
          </cell>
          <cell r="Z186">
            <v>1</v>
          </cell>
          <cell r="AA186" t="str">
            <v>JPY</v>
          </cell>
          <cell r="AB186">
            <v>0.56000000000000005</v>
          </cell>
          <cell r="AC186">
            <v>4.8556316656550771E-3</v>
          </cell>
        </row>
        <row r="187">
          <cell r="C187" t="str">
            <v>421U005</v>
          </cell>
          <cell r="E187" t="str">
            <v>ROHM</v>
          </cell>
          <cell r="F187">
            <v>1</v>
          </cell>
          <cell r="G187" t="str">
            <v>JPY</v>
          </cell>
          <cell r="H187">
            <v>3</v>
          </cell>
          <cell r="I187">
            <v>2.6012312494580768E-2</v>
          </cell>
          <cell r="J187">
            <v>1</v>
          </cell>
          <cell r="K187" t="str">
            <v>JPY</v>
          </cell>
          <cell r="L187">
            <v>3</v>
          </cell>
          <cell r="M187">
            <v>2.6012312494580768E-2</v>
          </cell>
          <cell r="N187">
            <v>1</v>
          </cell>
          <cell r="O187" t="str">
            <v>JPY</v>
          </cell>
          <cell r="P187">
            <v>3</v>
          </cell>
          <cell r="Q187">
            <v>2.6012312494580768E-2</v>
          </cell>
          <cell r="R187">
            <v>1</v>
          </cell>
          <cell r="S187" t="str">
            <v>JPY</v>
          </cell>
          <cell r="T187">
            <v>3</v>
          </cell>
          <cell r="U187">
            <v>2.6012312494580768E-2</v>
          </cell>
          <cell r="V187">
            <v>1</v>
          </cell>
          <cell r="W187" t="str">
            <v>JPY</v>
          </cell>
          <cell r="X187">
            <v>3</v>
          </cell>
          <cell r="Y187">
            <v>2.6012312494580768E-2</v>
          </cell>
          <cell r="Z187">
            <v>1</v>
          </cell>
          <cell r="AA187" t="str">
            <v>JPY</v>
          </cell>
          <cell r="AB187">
            <v>3</v>
          </cell>
          <cell r="AC187">
            <v>2.6012312494580768E-2</v>
          </cell>
        </row>
        <row r="188">
          <cell r="C188" t="str">
            <v>421J246</v>
          </cell>
          <cell r="E188" t="str">
            <v>ROHM</v>
          </cell>
          <cell r="F188">
            <v>1</v>
          </cell>
          <cell r="G188" t="str">
            <v>JPY</v>
          </cell>
          <cell r="H188">
            <v>5.4</v>
          </cell>
          <cell r="I188">
            <v>4.6822162490245386E-2</v>
          </cell>
          <cell r="J188">
            <v>1</v>
          </cell>
          <cell r="K188" t="str">
            <v>JPY</v>
          </cell>
          <cell r="L188">
            <v>5.4</v>
          </cell>
          <cell r="M188">
            <v>4.6822162490245386E-2</v>
          </cell>
          <cell r="N188">
            <v>1</v>
          </cell>
          <cell r="O188" t="str">
            <v>JPY</v>
          </cell>
          <cell r="P188">
            <v>5.4</v>
          </cell>
          <cell r="Q188">
            <v>4.6822162490245386E-2</v>
          </cell>
          <cell r="R188">
            <v>1</v>
          </cell>
          <cell r="S188" t="str">
            <v>JPY</v>
          </cell>
          <cell r="T188">
            <v>5.4</v>
          </cell>
          <cell r="U188">
            <v>4.6822162490245386E-2</v>
          </cell>
          <cell r="V188">
            <v>1</v>
          </cell>
          <cell r="W188" t="str">
            <v>JPY</v>
          </cell>
          <cell r="X188">
            <v>5.4</v>
          </cell>
          <cell r="Y188">
            <v>4.6822162490245386E-2</v>
          </cell>
          <cell r="Z188">
            <v>1</v>
          </cell>
          <cell r="AA188" t="str">
            <v>JPY</v>
          </cell>
          <cell r="AB188">
            <v>5.4</v>
          </cell>
          <cell r="AC188">
            <v>4.6822162490245386E-2</v>
          </cell>
        </row>
        <row r="189">
          <cell r="C189" t="str">
            <v>1430804</v>
          </cell>
          <cell r="E189" t="str">
            <v>AVX</v>
          </cell>
          <cell r="F189">
            <v>1</v>
          </cell>
          <cell r="G189" t="str">
            <v>USD</v>
          </cell>
          <cell r="H189">
            <v>1.1000000000000001E-3</v>
          </cell>
          <cell r="I189">
            <v>1.2187015289164638E-3</v>
          </cell>
          <cell r="J189">
            <v>1</v>
          </cell>
          <cell r="K189" t="str">
            <v>USD</v>
          </cell>
          <cell r="L189">
            <v>1.1000000000000001E-3</v>
          </cell>
          <cell r="M189">
            <v>1.2187015289164638E-3</v>
          </cell>
          <cell r="N189">
            <v>1</v>
          </cell>
          <cell r="O189" t="str">
            <v>USD</v>
          </cell>
          <cell r="P189">
            <v>1.1000000000000001E-3</v>
          </cell>
          <cell r="Q189">
            <v>1.2187015289164638E-3</v>
          </cell>
          <cell r="R189">
            <v>1</v>
          </cell>
          <cell r="S189" t="str">
            <v>USD</v>
          </cell>
          <cell r="T189">
            <v>1.1000000000000001E-3</v>
          </cell>
          <cell r="U189">
            <v>1.2187015289164638E-3</v>
          </cell>
          <cell r="V189">
            <v>1</v>
          </cell>
          <cell r="W189" t="str">
            <v>USD</v>
          </cell>
          <cell r="X189">
            <v>1.1000000000000001E-3</v>
          </cell>
          <cell r="Y189">
            <v>1.2187015289164638E-3</v>
          </cell>
          <cell r="Z189">
            <v>1</v>
          </cell>
          <cell r="AA189" t="str">
            <v>USD</v>
          </cell>
          <cell r="AB189">
            <v>1.1000000000000001E-3</v>
          </cell>
          <cell r="AC189">
            <v>1.2187015289164638E-3</v>
          </cell>
        </row>
        <row r="190">
          <cell r="C190" t="str">
            <v>1430700</v>
          </cell>
          <cell r="E190" t="str">
            <v>AVX</v>
          </cell>
          <cell r="F190">
            <v>1</v>
          </cell>
          <cell r="G190" t="str">
            <v>USD</v>
          </cell>
          <cell r="H190">
            <v>1.1000000000000001E-3</v>
          </cell>
          <cell r="I190">
            <v>1.2187015289164638E-3</v>
          </cell>
          <cell r="J190">
            <v>1</v>
          </cell>
          <cell r="K190" t="str">
            <v>USD</v>
          </cell>
          <cell r="L190">
            <v>1.1000000000000001E-3</v>
          </cell>
          <cell r="M190">
            <v>1.2187015289164638E-3</v>
          </cell>
          <cell r="N190">
            <v>1</v>
          </cell>
          <cell r="O190" t="str">
            <v>USD</v>
          </cell>
          <cell r="P190">
            <v>1.1000000000000001E-3</v>
          </cell>
          <cell r="Q190">
            <v>1.2187015289164638E-3</v>
          </cell>
          <cell r="R190">
            <v>1</v>
          </cell>
          <cell r="S190" t="str">
            <v>USD</v>
          </cell>
          <cell r="T190">
            <v>1.1000000000000001E-3</v>
          </cell>
          <cell r="U190">
            <v>1.2187015289164638E-3</v>
          </cell>
          <cell r="V190">
            <v>1</v>
          </cell>
          <cell r="W190" t="str">
            <v>USD</v>
          </cell>
          <cell r="X190">
            <v>1.1000000000000001E-3</v>
          </cell>
          <cell r="Y190">
            <v>1.2187015289164638E-3</v>
          </cell>
          <cell r="Z190">
            <v>1</v>
          </cell>
          <cell r="AA190" t="str">
            <v>USD</v>
          </cell>
          <cell r="AB190">
            <v>1.1000000000000001E-3</v>
          </cell>
          <cell r="AC190">
            <v>1.2187015289164638E-3</v>
          </cell>
        </row>
        <row r="191">
          <cell r="C191" t="str">
            <v>1430690</v>
          </cell>
          <cell r="E191" t="str">
            <v>AVX</v>
          </cell>
          <cell r="F191">
            <v>1</v>
          </cell>
          <cell r="G191" t="str">
            <v>USD</v>
          </cell>
          <cell r="H191">
            <v>1.1000000000000001E-3</v>
          </cell>
          <cell r="I191">
            <v>1.2187015289164638E-3</v>
          </cell>
          <cell r="J191">
            <v>1</v>
          </cell>
          <cell r="K191" t="str">
            <v>USD</v>
          </cell>
          <cell r="L191">
            <v>1.1000000000000001E-3</v>
          </cell>
          <cell r="M191">
            <v>1.2187015289164638E-3</v>
          </cell>
          <cell r="N191">
            <v>1</v>
          </cell>
          <cell r="O191" t="str">
            <v>USD</v>
          </cell>
          <cell r="P191">
            <v>1.1000000000000001E-3</v>
          </cell>
          <cell r="Q191">
            <v>1.2187015289164638E-3</v>
          </cell>
          <cell r="R191">
            <v>1</v>
          </cell>
          <cell r="S191" t="str">
            <v>USD</v>
          </cell>
          <cell r="T191">
            <v>1.1000000000000001E-3</v>
          </cell>
          <cell r="U191">
            <v>1.2187015289164638E-3</v>
          </cell>
          <cell r="V191">
            <v>1</v>
          </cell>
          <cell r="W191" t="str">
            <v>USD</v>
          </cell>
          <cell r="X191">
            <v>1.1000000000000001E-3</v>
          </cell>
          <cell r="Y191">
            <v>1.2187015289164638E-3</v>
          </cell>
          <cell r="Z191">
            <v>1</v>
          </cell>
          <cell r="AA191" t="str">
            <v>USD</v>
          </cell>
          <cell r="AB191">
            <v>1.1000000000000001E-3</v>
          </cell>
          <cell r="AC191">
            <v>1.2187015289164638E-3</v>
          </cell>
        </row>
        <row r="192">
          <cell r="C192" t="str">
            <v>2320546</v>
          </cell>
          <cell r="E192" t="str">
            <v>ROHM</v>
          </cell>
          <cell r="F192">
            <v>1</v>
          </cell>
          <cell r="G192" t="str">
            <v>JPY</v>
          </cell>
          <cell r="H192">
            <v>0.28100000000000003</v>
          </cell>
          <cell r="I192">
            <v>2.4364866036590657E-3</v>
          </cell>
          <cell r="J192">
            <v>1</v>
          </cell>
          <cell r="K192" t="str">
            <v>JPY</v>
          </cell>
          <cell r="L192">
            <v>0.28100000000000003</v>
          </cell>
          <cell r="M192">
            <v>2.4364866036590657E-3</v>
          </cell>
          <cell r="N192">
            <v>1</v>
          </cell>
          <cell r="O192" t="str">
            <v>JPY</v>
          </cell>
          <cell r="P192">
            <v>0.28100000000000003</v>
          </cell>
          <cell r="Q192">
            <v>2.4364866036590657E-3</v>
          </cell>
          <cell r="R192">
            <v>1</v>
          </cell>
          <cell r="S192" t="str">
            <v>JPY</v>
          </cell>
          <cell r="T192">
            <v>0.28100000000000003</v>
          </cell>
          <cell r="U192">
            <v>2.4364866036590657E-3</v>
          </cell>
          <cell r="V192">
            <v>1</v>
          </cell>
          <cell r="W192" t="str">
            <v>JPY</v>
          </cell>
          <cell r="X192">
            <v>0.28100000000000003</v>
          </cell>
          <cell r="Y192">
            <v>2.4364866036590657E-3</v>
          </cell>
          <cell r="Z192">
            <v>1</v>
          </cell>
          <cell r="AA192" t="str">
            <v>JPY</v>
          </cell>
          <cell r="AB192">
            <v>0.28100000000000003</v>
          </cell>
          <cell r="AC192">
            <v>2.4364866036590657E-3</v>
          </cell>
        </row>
        <row r="193">
          <cell r="U193">
            <v>4.5249624690881642</v>
          </cell>
        </row>
        <row r="197">
          <cell r="C197" t="str">
            <v>5409177</v>
          </cell>
          <cell r="D197" t="str">
            <v>SIM CONNECTOR</v>
          </cell>
          <cell r="E197" t="str">
            <v>TYCO</v>
          </cell>
          <cell r="F197">
            <v>1</v>
          </cell>
          <cell r="G197" t="str">
            <v>EUR</v>
          </cell>
          <cell r="H197">
            <v>0.15</v>
          </cell>
          <cell r="I197">
            <v>0.15</v>
          </cell>
          <cell r="J197">
            <v>1</v>
          </cell>
          <cell r="K197" t="str">
            <v>EUR</v>
          </cell>
          <cell r="L197">
            <v>0</v>
          </cell>
          <cell r="M197">
            <v>0</v>
          </cell>
          <cell r="N197">
            <v>1</v>
          </cell>
          <cell r="O197" t="str">
            <v>EUR</v>
          </cell>
          <cell r="P197">
            <v>0.14000000000000001</v>
          </cell>
          <cell r="Q197">
            <v>0.14000000000000001</v>
          </cell>
          <cell r="R197">
            <v>1</v>
          </cell>
          <cell r="S197" t="str">
            <v>EUR</v>
          </cell>
          <cell r="T197">
            <v>0.14000000000000001</v>
          </cell>
          <cell r="U197">
            <v>0.14000000000000001</v>
          </cell>
          <cell r="V197">
            <v>1</v>
          </cell>
          <cell r="W197" t="str">
            <v>EUR</v>
          </cell>
          <cell r="X197">
            <v>0.14000000000000001</v>
          </cell>
          <cell r="Y197">
            <v>0.14000000000000001</v>
          </cell>
          <cell r="Z197">
            <v>1</v>
          </cell>
          <cell r="AA197" t="str">
            <v>EUR</v>
          </cell>
          <cell r="AB197">
            <v>0.14000000000000001</v>
          </cell>
          <cell r="AC197">
            <v>0.14000000000000001</v>
          </cell>
          <cell r="AD197">
            <v>84</v>
          </cell>
          <cell r="AE197">
            <v>28</v>
          </cell>
          <cell r="AI197" t="str">
            <v>EUR/AFR</v>
          </cell>
          <cell r="AJ197" t="str">
            <v>EUR</v>
          </cell>
          <cell r="AK197">
            <v>0.15</v>
          </cell>
        </row>
        <row r="198">
          <cell r="C198" t="str">
            <v>540Y334</v>
          </cell>
          <cell r="D198" t="str">
            <v>B-B Connector</v>
          </cell>
          <cell r="E198" t="str">
            <v>SMK</v>
          </cell>
          <cell r="F198">
            <v>1</v>
          </cell>
          <cell r="G198" t="str">
            <v>JPY</v>
          </cell>
          <cell r="H198">
            <v>17</v>
          </cell>
          <cell r="I198">
            <v>0.1474031041359577</v>
          </cell>
          <cell r="J198">
            <v>1</v>
          </cell>
          <cell r="K198" t="str">
            <v>JPY</v>
          </cell>
          <cell r="L198">
            <v>17</v>
          </cell>
          <cell r="M198">
            <v>0.1474031041359577</v>
          </cell>
          <cell r="N198">
            <v>1</v>
          </cell>
          <cell r="O198" t="str">
            <v>JPY</v>
          </cell>
          <cell r="P198">
            <v>16</v>
          </cell>
          <cell r="Q198">
            <v>0.13873233330443077</v>
          </cell>
          <cell r="R198">
            <v>1</v>
          </cell>
          <cell r="S198" t="str">
            <v>JPY</v>
          </cell>
          <cell r="T198">
            <v>16</v>
          </cell>
          <cell r="U198">
            <v>0.13873233330443077</v>
          </cell>
          <cell r="V198">
            <v>1</v>
          </cell>
          <cell r="W198" t="str">
            <v>JPY</v>
          </cell>
          <cell r="X198">
            <v>16</v>
          </cell>
          <cell r="Y198">
            <v>0.13873233330443077</v>
          </cell>
          <cell r="Z198">
            <v>1</v>
          </cell>
          <cell r="AA198" t="str">
            <v>JPY</v>
          </cell>
          <cell r="AB198">
            <v>17</v>
          </cell>
          <cell r="AC198">
            <v>0.1474031041359577</v>
          </cell>
          <cell r="AD198">
            <v>56</v>
          </cell>
          <cell r="AE198">
            <v>28</v>
          </cell>
          <cell r="AI198" t="str">
            <v>EUR/AFR</v>
          </cell>
          <cell r="AJ198" t="str">
            <v>JPY</v>
          </cell>
          <cell r="AK198">
            <v>17</v>
          </cell>
        </row>
        <row r="199">
          <cell r="C199" t="str">
            <v>540Y337</v>
          </cell>
          <cell r="D199" t="str">
            <v>LCD Connector (PLUG)</v>
          </cell>
          <cell r="E199" t="str">
            <v>HIROSE</v>
          </cell>
          <cell r="F199">
            <v>1</v>
          </cell>
          <cell r="G199" t="str">
            <v>JPY</v>
          </cell>
          <cell r="H199">
            <v>34.200000000000003</v>
          </cell>
          <cell r="I199">
            <v>0.29654036243822079</v>
          </cell>
          <cell r="J199">
            <v>1</v>
          </cell>
          <cell r="K199" t="str">
            <v>JPY</v>
          </cell>
          <cell r="L199">
            <v>34.200000000000003</v>
          </cell>
          <cell r="M199">
            <v>0.29654036243822079</v>
          </cell>
          <cell r="N199">
            <v>1</v>
          </cell>
          <cell r="O199" t="str">
            <v>JPY</v>
          </cell>
          <cell r="P199">
            <v>28.8</v>
          </cell>
          <cell r="Q199">
            <v>0.24971819994797539</v>
          </cell>
          <cell r="R199">
            <v>1</v>
          </cell>
          <cell r="S199" t="str">
            <v>JPY</v>
          </cell>
          <cell r="T199">
            <v>27</v>
          </cell>
          <cell r="U199">
            <v>0.23411081245122692</v>
          </cell>
          <cell r="V199">
            <v>1</v>
          </cell>
          <cell r="W199" t="str">
            <v>JPY</v>
          </cell>
          <cell r="X199">
            <v>27</v>
          </cell>
          <cell r="Y199">
            <v>0.23411081245122692</v>
          </cell>
          <cell r="Z199">
            <v>1</v>
          </cell>
          <cell r="AA199" t="str">
            <v>JPY</v>
          </cell>
          <cell r="AB199">
            <v>25.6</v>
          </cell>
          <cell r="AC199">
            <v>0.22197173328708925</v>
          </cell>
          <cell r="AI199" t="str">
            <v>EUR/AFR</v>
          </cell>
          <cell r="AJ199" t="str">
            <v>JPY</v>
          </cell>
          <cell r="AK199">
            <v>34.200000000000003</v>
          </cell>
        </row>
        <row r="200">
          <cell r="C200" t="str">
            <v>5429021</v>
          </cell>
          <cell r="D200" t="str">
            <v>RF TEST CONNECTOR</v>
          </cell>
          <cell r="E200" t="str">
            <v>SMK</v>
          </cell>
          <cell r="F200">
            <v>1</v>
          </cell>
          <cell r="G200" t="str">
            <v>JPY</v>
          </cell>
          <cell r="H200">
            <v>18.5</v>
          </cell>
          <cell r="I200">
            <v>0.16040926038324807</v>
          </cell>
          <cell r="J200">
            <v>1</v>
          </cell>
          <cell r="K200" t="str">
            <v>JPY</v>
          </cell>
          <cell r="L200">
            <v>18</v>
          </cell>
          <cell r="M200">
            <v>0.15607387496748462</v>
          </cell>
          <cell r="N200">
            <v>1</v>
          </cell>
          <cell r="O200" t="str">
            <v>JPY</v>
          </cell>
          <cell r="P200">
            <v>18</v>
          </cell>
          <cell r="Q200">
            <v>0.15607387496748462</v>
          </cell>
          <cell r="R200">
            <v>1</v>
          </cell>
          <cell r="S200" t="str">
            <v>JPY</v>
          </cell>
          <cell r="T200">
            <v>18</v>
          </cell>
          <cell r="U200">
            <v>0.15607387496748462</v>
          </cell>
          <cell r="V200">
            <v>1</v>
          </cell>
          <cell r="W200" t="str">
            <v>JPY</v>
          </cell>
          <cell r="X200">
            <v>17</v>
          </cell>
          <cell r="Y200">
            <v>0.1474031041359577</v>
          </cell>
          <cell r="Z200">
            <v>1</v>
          </cell>
          <cell r="AA200" t="str">
            <v>JPY</v>
          </cell>
          <cell r="AB200">
            <v>17</v>
          </cell>
          <cell r="AC200">
            <v>0.1474031041359577</v>
          </cell>
          <cell r="AI200" t="str">
            <v>EUR/AFR</v>
          </cell>
          <cell r="AJ200" t="str">
            <v>JPY</v>
          </cell>
          <cell r="AK200">
            <v>18.5</v>
          </cell>
        </row>
        <row r="201">
          <cell r="C201" t="str">
            <v>543B000</v>
          </cell>
          <cell r="D201" t="str">
            <v>Camera connector (14 way)</v>
          </cell>
          <cell r="E201" t="str">
            <v>MMMMM</v>
          </cell>
          <cell r="F201">
            <v>1</v>
          </cell>
          <cell r="G201" t="str">
            <v>JPY</v>
          </cell>
          <cell r="H201">
            <v>34.5</v>
          </cell>
          <cell r="I201">
            <v>0.29914159368767884</v>
          </cell>
          <cell r="J201">
            <v>1</v>
          </cell>
          <cell r="K201" t="str">
            <v>JPY</v>
          </cell>
          <cell r="L201">
            <v>34.5</v>
          </cell>
          <cell r="M201">
            <v>0.29914159368767884</v>
          </cell>
          <cell r="N201">
            <v>1</v>
          </cell>
          <cell r="O201" t="str">
            <v>JPY</v>
          </cell>
          <cell r="P201">
            <v>32</v>
          </cell>
          <cell r="Q201">
            <v>0.27746466660886154</v>
          </cell>
          <cell r="R201">
            <v>1</v>
          </cell>
          <cell r="S201" t="str">
            <v>JPY</v>
          </cell>
          <cell r="T201">
            <v>32</v>
          </cell>
          <cell r="U201">
            <v>0.27746466660886154</v>
          </cell>
          <cell r="V201">
            <v>1</v>
          </cell>
          <cell r="W201" t="str">
            <v>JPY</v>
          </cell>
          <cell r="X201">
            <v>32</v>
          </cell>
          <cell r="Y201">
            <v>0.27746466660886154</v>
          </cell>
          <cell r="Z201">
            <v>1</v>
          </cell>
          <cell r="AA201" t="str">
            <v>JPY</v>
          </cell>
          <cell r="AB201">
            <v>32</v>
          </cell>
          <cell r="AC201">
            <v>0.27746466660886154</v>
          </cell>
          <cell r="AI201" t="str">
            <v>EUR/AFR</v>
          </cell>
          <cell r="AJ201" t="str">
            <v>JPY</v>
          </cell>
          <cell r="AK201">
            <v>34.5</v>
          </cell>
        </row>
        <row r="202">
          <cell r="D202" t="str">
            <v>Sheild can for Camera</v>
          </cell>
        </row>
        <row r="203">
          <cell r="C203" t="str">
            <v>5460045</v>
          </cell>
          <cell r="D203" t="str">
            <v>MMC Connector</v>
          </cell>
          <cell r="E203" t="str">
            <v>TYCO</v>
          </cell>
          <cell r="F203">
            <v>1</v>
          </cell>
          <cell r="G203" t="str">
            <v>EUR</v>
          </cell>
          <cell r="H203">
            <v>0.19</v>
          </cell>
          <cell r="I203">
            <v>0.19</v>
          </cell>
          <cell r="J203">
            <v>1</v>
          </cell>
          <cell r="K203" t="str">
            <v>EUR</v>
          </cell>
          <cell r="L203">
            <v>0.19</v>
          </cell>
          <cell r="M203">
            <v>0.19</v>
          </cell>
          <cell r="N203">
            <v>1</v>
          </cell>
          <cell r="O203" t="str">
            <v>EUR</v>
          </cell>
          <cell r="P203">
            <v>0.18</v>
          </cell>
          <cell r="Q203">
            <v>0.18</v>
          </cell>
          <cell r="R203">
            <v>1</v>
          </cell>
          <cell r="S203" t="str">
            <v>EUR</v>
          </cell>
          <cell r="T203">
            <v>0.18</v>
          </cell>
          <cell r="U203">
            <v>0.18</v>
          </cell>
          <cell r="V203">
            <v>1</v>
          </cell>
          <cell r="W203" t="str">
            <v>EUR</v>
          </cell>
          <cell r="X203">
            <v>0.18</v>
          </cell>
          <cell r="Y203">
            <v>0.18</v>
          </cell>
          <cell r="Z203">
            <v>1</v>
          </cell>
          <cell r="AA203" t="str">
            <v>EUR</v>
          </cell>
          <cell r="AB203">
            <v>0.18</v>
          </cell>
          <cell r="AC203">
            <v>0.18</v>
          </cell>
          <cell r="AD203">
            <v>98</v>
          </cell>
          <cell r="AE203">
            <v>28</v>
          </cell>
          <cell r="AI203" t="str">
            <v>EUR/AFR</v>
          </cell>
          <cell r="AJ203" t="str">
            <v>EUR</v>
          </cell>
          <cell r="AK203">
            <v>0.19</v>
          </cell>
        </row>
        <row r="204">
          <cell r="C204" t="str">
            <v>9510434</v>
          </cell>
          <cell r="D204" t="str">
            <v>SPRING CLIP DMD</v>
          </cell>
          <cell r="E204" t="str">
            <v>??</v>
          </cell>
          <cell r="F204">
            <v>3</v>
          </cell>
          <cell r="G204" t="str">
            <v>EUR</v>
          </cell>
          <cell r="H204">
            <v>0.1</v>
          </cell>
          <cell r="I204">
            <v>0.30000000000000004</v>
          </cell>
          <cell r="J204">
            <v>3</v>
          </cell>
          <cell r="K204" t="str">
            <v>EUR</v>
          </cell>
          <cell r="L204">
            <v>0.1</v>
          </cell>
          <cell r="M204">
            <v>0.30000000000000004</v>
          </cell>
          <cell r="N204">
            <v>3</v>
          </cell>
          <cell r="O204" t="str">
            <v>EUR</v>
          </cell>
          <cell r="P204">
            <v>0.1</v>
          </cell>
          <cell r="Q204">
            <v>0.30000000000000004</v>
          </cell>
          <cell r="R204">
            <v>3</v>
          </cell>
          <cell r="S204" t="str">
            <v>EUR</v>
          </cell>
          <cell r="T204">
            <v>0.1</v>
          </cell>
          <cell r="U204">
            <v>0.30000000000000004</v>
          </cell>
          <cell r="V204">
            <v>3</v>
          </cell>
          <cell r="W204" t="str">
            <v>EUR</v>
          </cell>
          <cell r="X204">
            <v>0.1</v>
          </cell>
          <cell r="Y204">
            <v>0.30000000000000004</v>
          </cell>
          <cell r="Z204">
            <v>3</v>
          </cell>
          <cell r="AA204" t="str">
            <v>EUR</v>
          </cell>
          <cell r="AB204">
            <v>0.1</v>
          </cell>
          <cell r="AC204">
            <v>0.30000000000000004</v>
          </cell>
          <cell r="AI204" t="str">
            <v>EUR/AFR</v>
          </cell>
          <cell r="AJ204" t="str">
            <v>EUR</v>
          </cell>
          <cell r="AK204">
            <v>0.1</v>
          </cell>
        </row>
        <row r="205">
          <cell r="C205" t="str">
            <v>9560209</v>
          </cell>
          <cell r="D205" t="str">
            <v>Baseband Metal shield A</v>
          </cell>
          <cell r="E205" t="str">
            <v>Harter</v>
          </cell>
          <cell r="F205">
            <v>1</v>
          </cell>
          <cell r="G205" t="str">
            <v>FIM</v>
          </cell>
          <cell r="H205">
            <v>2.5</v>
          </cell>
          <cell r="I205">
            <v>0.4204698161537776</v>
          </cell>
          <cell r="J205">
            <v>1</v>
          </cell>
          <cell r="K205" t="str">
            <v>FIM</v>
          </cell>
          <cell r="L205">
            <v>2.5</v>
          </cell>
          <cell r="M205">
            <v>0.4204698161537776</v>
          </cell>
          <cell r="N205">
            <v>1</v>
          </cell>
          <cell r="O205" t="str">
            <v>FIM</v>
          </cell>
          <cell r="P205">
            <v>2.5</v>
          </cell>
          <cell r="Q205">
            <v>0.4204698161537776</v>
          </cell>
          <cell r="R205">
            <v>1</v>
          </cell>
          <cell r="S205" t="str">
            <v>FIM</v>
          </cell>
          <cell r="T205">
            <v>2.5</v>
          </cell>
          <cell r="U205">
            <v>0.4204698161537776</v>
          </cell>
          <cell r="V205">
            <v>1</v>
          </cell>
          <cell r="W205" t="str">
            <v>FIM</v>
          </cell>
          <cell r="X205">
            <v>2.5</v>
          </cell>
          <cell r="Y205">
            <v>0.4204698161537776</v>
          </cell>
          <cell r="Z205">
            <v>1</v>
          </cell>
          <cell r="AA205" t="str">
            <v>FIM</v>
          </cell>
          <cell r="AB205">
            <v>2.5</v>
          </cell>
          <cell r="AC205">
            <v>0.4204698161537776</v>
          </cell>
          <cell r="AI205" t="str">
            <v>EUR/AFR</v>
          </cell>
          <cell r="AJ205" t="str">
            <v>FIM</v>
          </cell>
          <cell r="AK205">
            <v>2.5</v>
          </cell>
        </row>
        <row r="206">
          <cell r="C206" t="str">
            <v>9560210</v>
          </cell>
          <cell r="D206" t="str">
            <v>RX-TX SHIELD ASSY</v>
          </cell>
          <cell r="E206" t="str">
            <v>Harter</v>
          </cell>
          <cell r="F206">
            <v>1</v>
          </cell>
          <cell r="G206" t="str">
            <v>FIM</v>
          </cell>
          <cell r="H206">
            <v>2.5</v>
          </cell>
          <cell r="I206">
            <v>0.4204698161537776</v>
          </cell>
          <cell r="J206">
            <v>1</v>
          </cell>
          <cell r="K206" t="str">
            <v>FIM</v>
          </cell>
          <cell r="L206">
            <v>2.5</v>
          </cell>
          <cell r="M206">
            <v>0.4204698161537776</v>
          </cell>
          <cell r="N206">
            <v>1</v>
          </cell>
          <cell r="O206" t="str">
            <v>FIM</v>
          </cell>
          <cell r="P206">
            <v>2.5</v>
          </cell>
          <cell r="Q206">
            <v>0.4204698161537776</v>
          </cell>
          <cell r="R206">
            <v>1</v>
          </cell>
          <cell r="S206" t="str">
            <v>FIM</v>
          </cell>
          <cell r="T206">
            <v>2.5</v>
          </cell>
          <cell r="U206">
            <v>0.4204698161537776</v>
          </cell>
          <cell r="V206">
            <v>1</v>
          </cell>
          <cell r="W206" t="str">
            <v>FIM</v>
          </cell>
          <cell r="X206">
            <v>2.5</v>
          </cell>
          <cell r="Y206">
            <v>0.4204698161537776</v>
          </cell>
          <cell r="Z206">
            <v>1</v>
          </cell>
          <cell r="AA206" t="str">
            <v>FIM</v>
          </cell>
          <cell r="AB206">
            <v>2.5</v>
          </cell>
          <cell r="AC206">
            <v>0.4204698161537776</v>
          </cell>
          <cell r="AI206" t="str">
            <v>EUR/AFR</v>
          </cell>
          <cell r="AJ206" t="str">
            <v>FIM</v>
          </cell>
          <cell r="AK206">
            <v>2.5</v>
          </cell>
        </row>
        <row r="207">
          <cell r="C207" t="str">
            <v>9560212</v>
          </cell>
          <cell r="D207" t="str">
            <v xml:space="preserve">PA SHIELD ASSY </v>
          </cell>
          <cell r="E207" t="str">
            <v>Harter</v>
          </cell>
          <cell r="F207">
            <v>1</v>
          </cell>
          <cell r="G207" t="str">
            <v>FIM</v>
          </cell>
          <cell r="H207">
            <v>2.5</v>
          </cell>
          <cell r="I207">
            <v>0.4204698161537776</v>
          </cell>
          <cell r="J207">
            <v>1</v>
          </cell>
          <cell r="K207" t="str">
            <v>FIM</v>
          </cell>
          <cell r="L207">
            <v>2.5</v>
          </cell>
          <cell r="M207">
            <v>0.4204698161537776</v>
          </cell>
          <cell r="N207">
            <v>1</v>
          </cell>
          <cell r="O207" t="str">
            <v>FIM</v>
          </cell>
          <cell r="P207">
            <v>2.5</v>
          </cell>
          <cell r="Q207">
            <v>0.4204698161537776</v>
          </cell>
          <cell r="R207">
            <v>1</v>
          </cell>
          <cell r="S207" t="str">
            <v>FIM</v>
          </cell>
          <cell r="T207">
            <v>2.5</v>
          </cell>
          <cell r="U207">
            <v>0.4204698161537776</v>
          </cell>
          <cell r="V207">
            <v>1</v>
          </cell>
          <cell r="W207" t="str">
            <v>FIM</v>
          </cell>
          <cell r="X207">
            <v>2.5</v>
          </cell>
          <cell r="Y207">
            <v>0.4204698161537776</v>
          </cell>
          <cell r="Z207">
            <v>1</v>
          </cell>
          <cell r="AA207" t="str">
            <v>FIM</v>
          </cell>
          <cell r="AB207">
            <v>2.5</v>
          </cell>
          <cell r="AC207">
            <v>0.4204698161537776</v>
          </cell>
          <cell r="AI207" t="str">
            <v>EUR/AFR</v>
          </cell>
          <cell r="AJ207" t="str">
            <v>FIM</v>
          </cell>
          <cell r="AK207">
            <v>2.5</v>
          </cell>
        </row>
        <row r="208">
          <cell r="C208" t="str">
            <v>9560221</v>
          </cell>
          <cell r="D208" t="str">
            <v>BLUETOOTH METAL SHIELD</v>
          </cell>
          <cell r="E208" t="str">
            <v>Harter</v>
          </cell>
          <cell r="F208">
            <v>1</v>
          </cell>
          <cell r="G208" t="str">
            <v>FIM</v>
          </cell>
          <cell r="H208">
            <v>2.5</v>
          </cell>
          <cell r="I208">
            <v>0.4204698161537776</v>
          </cell>
          <cell r="J208">
            <v>1</v>
          </cell>
          <cell r="K208" t="str">
            <v>FIM</v>
          </cell>
          <cell r="L208">
            <v>2.5</v>
          </cell>
          <cell r="M208">
            <v>0.4204698161537776</v>
          </cell>
          <cell r="N208">
            <v>1</v>
          </cell>
          <cell r="O208" t="str">
            <v>FIM</v>
          </cell>
          <cell r="P208">
            <v>2.5</v>
          </cell>
          <cell r="Q208">
            <v>0.4204698161537776</v>
          </cell>
          <cell r="R208">
            <v>1</v>
          </cell>
          <cell r="S208" t="str">
            <v>FIM</v>
          </cell>
          <cell r="T208">
            <v>2.5</v>
          </cell>
          <cell r="U208">
            <v>0.4204698161537776</v>
          </cell>
          <cell r="V208">
            <v>1</v>
          </cell>
          <cell r="W208" t="str">
            <v>FIM</v>
          </cell>
          <cell r="X208">
            <v>2.5</v>
          </cell>
          <cell r="Y208">
            <v>0.4204698161537776</v>
          </cell>
          <cell r="Z208">
            <v>1</v>
          </cell>
          <cell r="AA208" t="str">
            <v>FIM</v>
          </cell>
          <cell r="AB208">
            <v>2.5</v>
          </cell>
          <cell r="AC208">
            <v>0.4204698161537776</v>
          </cell>
          <cell r="AI208" t="str">
            <v>EUR/AFR</v>
          </cell>
          <cell r="AJ208" t="str">
            <v>FIM</v>
          </cell>
          <cell r="AK208">
            <v>2.5</v>
          </cell>
        </row>
        <row r="209">
          <cell r="C209" t="str">
            <v>9560234</v>
          </cell>
          <cell r="D209" t="str">
            <v>VGA Camera Shield</v>
          </cell>
          <cell r="E209" t="str">
            <v>SMK</v>
          </cell>
          <cell r="F209">
            <v>1</v>
          </cell>
          <cell r="G209" t="str">
            <v>JPY</v>
          </cell>
          <cell r="H209">
            <v>21</v>
          </cell>
          <cell r="I209">
            <v>0.18208618746206537</v>
          </cell>
          <cell r="J209">
            <v>1</v>
          </cell>
          <cell r="K209" t="str">
            <v>JPY</v>
          </cell>
          <cell r="L209">
            <v>21</v>
          </cell>
          <cell r="M209">
            <v>0.18208618746206537</v>
          </cell>
          <cell r="N209">
            <v>1</v>
          </cell>
          <cell r="O209" t="str">
            <v>JPY</v>
          </cell>
          <cell r="P209">
            <v>20</v>
          </cell>
          <cell r="Q209">
            <v>0.17341541663053844</v>
          </cell>
          <cell r="R209">
            <v>1</v>
          </cell>
          <cell r="S209" t="str">
            <v>JPY</v>
          </cell>
          <cell r="T209">
            <v>20</v>
          </cell>
          <cell r="U209">
            <v>0.17341541663053844</v>
          </cell>
          <cell r="V209">
            <v>1</v>
          </cell>
          <cell r="W209" t="str">
            <v>JPY</v>
          </cell>
          <cell r="X209">
            <v>20</v>
          </cell>
          <cell r="Y209">
            <v>0.17341541663053844</v>
          </cell>
          <cell r="Z209">
            <v>1</v>
          </cell>
          <cell r="AA209" t="str">
            <v>JPY</v>
          </cell>
          <cell r="AB209">
            <v>20</v>
          </cell>
          <cell r="AC209">
            <v>0.17341541663053844</v>
          </cell>
          <cell r="AD209">
            <v>84</v>
          </cell>
          <cell r="AE209">
            <v>84</v>
          </cell>
        </row>
        <row r="210">
          <cell r="D210" t="str">
            <v>PCB   (ab. 27,5 cm2) 8-layer FR4/RCC</v>
          </cell>
          <cell r="E210" t="str">
            <v>AT&amp;S</v>
          </cell>
          <cell r="F210">
            <v>1</v>
          </cell>
          <cell r="G210" t="str">
            <v>EUR</v>
          </cell>
          <cell r="H210">
            <v>8.14</v>
          </cell>
          <cell r="I210">
            <v>8.14</v>
          </cell>
          <cell r="J210">
            <v>1</v>
          </cell>
          <cell r="K210" t="str">
            <v>EUR</v>
          </cell>
          <cell r="L210">
            <v>8.14</v>
          </cell>
          <cell r="M210">
            <v>8.14</v>
          </cell>
          <cell r="N210">
            <v>1</v>
          </cell>
          <cell r="O210" t="str">
            <v>EUR</v>
          </cell>
          <cell r="P210">
            <v>8.14</v>
          </cell>
          <cell r="Q210">
            <v>8.14</v>
          </cell>
          <cell r="R210">
            <v>1</v>
          </cell>
          <cell r="S210" t="str">
            <v>EUR</v>
          </cell>
          <cell r="T210">
            <v>8.14</v>
          </cell>
          <cell r="U210">
            <v>8.14</v>
          </cell>
          <cell r="V210">
            <v>1</v>
          </cell>
          <cell r="W210" t="str">
            <v>EUR</v>
          </cell>
          <cell r="X210">
            <v>6.74</v>
          </cell>
          <cell r="Y210">
            <v>6.74</v>
          </cell>
          <cell r="Z210">
            <v>1</v>
          </cell>
          <cell r="AA210" t="str">
            <v>EUR</v>
          </cell>
          <cell r="AB210">
            <v>6.74</v>
          </cell>
          <cell r="AC210">
            <v>6.74</v>
          </cell>
          <cell r="AI210" t="str">
            <v>EUR/AFR</v>
          </cell>
          <cell r="AJ210" t="str">
            <v>EUR</v>
          </cell>
          <cell r="AK210">
            <v>8.14</v>
          </cell>
        </row>
        <row r="211">
          <cell r="C211" t="str">
            <v>0X0X0X0</v>
          </cell>
          <cell r="D211" t="str">
            <v>Baseband Total</v>
          </cell>
          <cell r="E211" t="str">
            <v>*</v>
          </cell>
          <cell r="F211">
            <v>202</v>
          </cell>
          <cell r="I211">
            <v>118.63455683920556</v>
          </cell>
          <cell r="J211">
            <v>202</v>
          </cell>
          <cell r="M211">
            <v>116.10927487997485</v>
          </cell>
          <cell r="N211">
            <v>202</v>
          </cell>
          <cell r="Q211">
            <v>112.39383750204934</v>
          </cell>
          <cell r="R211">
            <v>202</v>
          </cell>
          <cell r="U211">
            <v>115.778634058541</v>
          </cell>
          <cell r="V211">
            <v>202</v>
          </cell>
          <cell r="Y211">
            <v>102.61714724017806</v>
          </cell>
          <cell r="Z211">
            <v>202</v>
          </cell>
          <cell r="AC211">
            <v>100.92965500097905</v>
          </cell>
        </row>
        <row r="212">
          <cell r="C212" t="str">
            <v>0842006</v>
          </cell>
          <cell r="D212" t="str">
            <v>Epoc Software</v>
          </cell>
          <cell r="F212">
            <v>1</v>
          </cell>
          <cell r="G212" t="str">
            <v>USD</v>
          </cell>
          <cell r="H212">
            <v>4.55</v>
          </cell>
          <cell r="I212">
            <v>5.0409926877908262</v>
          </cell>
          <cell r="J212">
            <v>1</v>
          </cell>
          <cell r="K212" t="str">
            <v>USD</v>
          </cell>
          <cell r="L212">
            <v>4.55</v>
          </cell>
          <cell r="M212">
            <v>5.0409926877908262</v>
          </cell>
          <cell r="N212">
            <v>1</v>
          </cell>
          <cell r="O212" t="str">
            <v>USD</v>
          </cell>
          <cell r="P212">
            <v>4.55</v>
          </cell>
          <cell r="Q212">
            <v>5.0409926877908262</v>
          </cell>
          <cell r="R212">
            <v>1</v>
          </cell>
          <cell r="S212" t="str">
            <v>USD</v>
          </cell>
          <cell r="T212">
            <v>4.55</v>
          </cell>
          <cell r="U212">
            <v>5.0409926877908262</v>
          </cell>
          <cell r="V212">
            <v>1</v>
          </cell>
          <cell r="W212" t="str">
            <v>USD</v>
          </cell>
          <cell r="X212">
            <v>4.55</v>
          </cell>
          <cell r="Y212">
            <v>5.0409926877908262</v>
          </cell>
          <cell r="Z212">
            <v>1</v>
          </cell>
          <cell r="AA212" t="str">
            <v>USD</v>
          </cell>
          <cell r="AB212">
            <v>4.55</v>
          </cell>
          <cell r="AC212">
            <v>5.0409926877908262</v>
          </cell>
        </row>
        <row r="213">
          <cell r="D213" t="str">
            <v>Engine Total</v>
          </cell>
          <cell r="I213">
            <v>123.67554952699638</v>
          </cell>
          <cell r="M213">
            <v>121.15026756776567</v>
          </cell>
          <cell r="Q213">
            <v>117.43483018984017</v>
          </cell>
          <cell r="U213">
            <v>120.81962674633183</v>
          </cell>
          <cell r="Y213">
            <v>107.65813992796888</v>
          </cell>
          <cell r="AC213">
            <v>105.97064768876987</v>
          </cell>
        </row>
        <row r="214">
          <cell r="C214">
            <v>5.2080000000000002</v>
          </cell>
          <cell r="D214" t="str">
            <v>A Cover Assembly</v>
          </cell>
          <cell r="E214" t="str">
            <v>Perlos</v>
          </cell>
          <cell r="H214">
            <v>3.1030000000000002</v>
          </cell>
          <cell r="I214">
            <v>2.2679999999999998</v>
          </cell>
          <cell r="J214">
            <v>1</v>
          </cell>
          <cell r="K214" t="str">
            <v>EUR</v>
          </cell>
          <cell r="L214">
            <v>3.1030000000000002</v>
          </cell>
          <cell r="M214">
            <v>3.1030000000000002</v>
          </cell>
          <cell r="Q214">
            <v>2.2679999999999998</v>
          </cell>
          <cell r="U214">
            <v>2.2679999999999998</v>
          </cell>
          <cell r="Y214">
            <v>2.2679999999999998</v>
          </cell>
          <cell r="AC214">
            <v>2.2679999999999998</v>
          </cell>
        </row>
        <row r="215">
          <cell r="D215" t="str">
            <v>A Cover molding</v>
          </cell>
          <cell r="E215" t="str">
            <v>Perlos</v>
          </cell>
        </row>
        <row r="216">
          <cell r="D216" t="str">
            <v>Window Assembly</v>
          </cell>
          <cell r="E216" t="str">
            <v>Perlos</v>
          </cell>
        </row>
        <row r="217">
          <cell r="D217" t="str">
            <v>Window</v>
          </cell>
          <cell r="E217" t="str">
            <v>Perlos</v>
          </cell>
        </row>
        <row r="218">
          <cell r="D218" t="str">
            <v>Adhesive Tape (for Window)</v>
          </cell>
          <cell r="E218" t="str">
            <v>?</v>
          </cell>
        </row>
        <row r="219">
          <cell r="D219" t="str">
            <v>Gauze(for Pico)</v>
          </cell>
          <cell r="E219" t="str">
            <v>?</v>
          </cell>
        </row>
        <row r="220">
          <cell r="C220">
            <v>100100</v>
          </cell>
          <cell r="D220" t="str">
            <v>Numeric-Key Module</v>
          </cell>
          <cell r="E220" t="str">
            <v>Sunnarrow</v>
          </cell>
          <cell r="F220">
            <v>1</v>
          </cell>
          <cell r="G220" t="str">
            <v>JPY</v>
          </cell>
          <cell r="H220">
            <v>550</v>
          </cell>
          <cell r="I220">
            <v>5</v>
          </cell>
          <cell r="J220">
            <v>1</v>
          </cell>
          <cell r="K220" t="str">
            <v>JPY</v>
          </cell>
          <cell r="L220">
            <v>550</v>
          </cell>
          <cell r="M220">
            <v>4.7689239573398075</v>
          </cell>
          <cell r="Q220">
            <v>5</v>
          </cell>
          <cell r="U220">
            <v>5</v>
          </cell>
          <cell r="Y220">
            <v>5</v>
          </cell>
          <cell r="AC220">
            <v>5</v>
          </cell>
        </row>
        <row r="221">
          <cell r="D221" t="str">
            <v>Numeric-Key Module</v>
          </cell>
          <cell r="E221" t="str">
            <v>Sunnarrow</v>
          </cell>
        </row>
        <row r="222">
          <cell r="D222" t="str">
            <v>Send-Key Assy</v>
          </cell>
          <cell r="E222" t="str">
            <v>Sunnarrow</v>
          </cell>
          <cell r="H222">
            <v>0</v>
          </cell>
          <cell r="I222">
            <v>0.5</v>
          </cell>
          <cell r="L222">
            <v>0</v>
          </cell>
          <cell r="M222">
            <v>0</v>
          </cell>
          <cell r="Q222">
            <v>0.5</v>
          </cell>
          <cell r="U222">
            <v>0.5</v>
          </cell>
          <cell r="Y222">
            <v>0.5</v>
          </cell>
          <cell r="AC222">
            <v>0.5</v>
          </cell>
        </row>
        <row r="223">
          <cell r="D223" t="str">
            <v>Key-top1(Send)</v>
          </cell>
          <cell r="E223" t="str">
            <v>Sunnarrow</v>
          </cell>
        </row>
        <row r="224">
          <cell r="D224" t="str">
            <v>Key-top2</v>
          </cell>
          <cell r="E224" t="str">
            <v>Sunnarrow</v>
          </cell>
        </row>
        <row r="225">
          <cell r="D225" t="str">
            <v>Key-top3</v>
          </cell>
          <cell r="E225" t="str">
            <v>Sunnarrow</v>
          </cell>
        </row>
        <row r="226">
          <cell r="D226" t="str">
            <v>Rubber mat</v>
          </cell>
          <cell r="E226" t="str">
            <v>Sunnarrow</v>
          </cell>
        </row>
        <row r="227">
          <cell r="D227" t="str">
            <v>End-Key Assy</v>
          </cell>
          <cell r="E227" t="str">
            <v>Sunnarrow</v>
          </cell>
          <cell r="H227">
            <v>0</v>
          </cell>
          <cell r="I227">
            <v>0.5</v>
          </cell>
          <cell r="L227">
            <v>0</v>
          </cell>
          <cell r="M227">
            <v>0</v>
          </cell>
          <cell r="Q227">
            <v>0.5</v>
          </cell>
          <cell r="U227">
            <v>0.5</v>
          </cell>
          <cell r="Y227">
            <v>0.5</v>
          </cell>
          <cell r="AC227">
            <v>0.5</v>
          </cell>
        </row>
        <row r="228">
          <cell r="D228" t="str">
            <v>Key-top4(End)</v>
          </cell>
          <cell r="E228" t="str">
            <v>Sunnarrow</v>
          </cell>
        </row>
        <row r="229">
          <cell r="D229" t="str">
            <v>Key-top5</v>
          </cell>
          <cell r="E229" t="str">
            <v>Sunnarrow</v>
          </cell>
        </row>
        <row r="230">
          <cell r="D230" t="str">
            <v>Key-top6</v>
          </cell>
          <cell r="E230" t="str">
            <v>Sunnarrow</v>
          </cell>
        </row>
        <row r="231">
          <cell r="D231" t="str">
            <v>Rubber mat</v>
          </cell>
          <cell r="E231" t="str">
            <v>Sunnarrow</v>
          </cell>
        </row>
        <row r="233">
          <cell r="D233" t="str">
            <v>B-Cover Assembly</v>
          </cell>
          <cell r="E233" t="str">
            <v>Perlos</v>
          </cell>
          <cell r="G233" t="str">
            <v>Eur</v>
          </cell>
          <cell r="H233">
            <v>2.004</v>
          </cell>
          <cell r="I233">
            <v>1.59</v>
          </cell>
          <cell r="J233">
            <v>1</v>
          </cell>
          <cell r="K233" t="str">
            <v>Eur</v>
          </cell>
          <cell r="L233">
            <v>2.004</v>
          </cell>
          <cell r="M233">
            <v>2.004</v>
          </cell>
          <cell r="Q233">
            <v>1.59</v>
          </cell>
          <cell r="U233">
            <v>1.59</v>
          </cell>
          <cell r="Y233">
            <v>1.59</v>
          </cell>
          <cell r="AC233">
            <v>1.59</v>
          </cell>
        </row>
        <row r="234">
          <cell r="D234" t="str">
            <v>assembly cost</v>
          </cell>
          <cell r="E234" t="str">
            <v>Elcoteq</v>
          </cell>
          <cell r="J234">
            <v>1</v>
          </cell>
          <cell r="K234" t="str">
            <v>Eur</v>
          </cell>
          <cell r="L234">
            <v>0.9</v>
          </cell>
          <cell r="M234">
            <v>0.9</v>
          </cell>
        </row>
        <row r="235">
          <cell r="D235" t="str">
            <v>B Cover Molding</v>
          </cell>
          <cell r="E235" t="str">
            <v>Perlos</v>
          </cell>
          <cell r="H235" t="str">
            <v>-</v>
          </cell>
          <cell r="L235" t="str">
            <v>-</v>
          </cell>
        </row>
        <row r="236">
          <cell r="D236" t="str">
            <v>Gauze(for Hands-Free)</v>
          </cell>
          <cell r="E236" t="str">
            <v>?</v>
          </cell>
          <cell r="H236" t="str">
            <v>-</v>
          </cell>
          <cell r="L236" t="str">
            <v>-</v>
          </cell>
        </row>
        <row r="237">
          <cell r="D237" t="str">
            <v>Camera Window</v>
          </cell>
          <cell r="E237" t="str">
            <v>?</v>
          </cell>
          <cell r="H237" t="str">
            <v>-</v>
          </cell>
          <cell r="L237" t="str">
            <v>-</v>
          </cell>
        </row>
        <row r="238">
          <cell r="D238" t="str">
            <v>Adhesive Tape (for Camera window)</v>
          </cell>
          <cell r="E238" t="str">
            <v>?</v>
          </cell>
          <cell r="H238" t="str">
            <v>-</v>
          </cell>
          <cell r="L238" t="str">
            <v>-</v>
          </cell>
        </row>
        <row r="239">
          <cell r="D239" t="str">
            <v>IR Window</v>
          </cell>
          <cell r="E239" t="str">
            <v>?</v>
          </cell>
          <cell r="H239" t="str">
            <v>-</v>
          </cell>
          <cell r="L239" t="str">
            <v>-</v>
          </cell>
        </row>
        <row r="240">
          <cell r="D240" t="str">
            <v>D-Cover</v>
          </cell>
          <cell r="E240" t="str">
            <v>?</v>
          </cell>
        </row>
        <row r="241">
          <cell r="D241" t="str">
            <v>Camera Disk</v>
          </cell>
          <cell r="E241" t="str">
            <v>?</v>
          </cell>
        </row>
        <row r="242">
          <cell r="D242" t="str">
            <v>Axle Piece</v>
          </cell>
          <cell r="E242" t="str">
            <v>?</v>
          </cell>
        </row>
        <row r="243">
          <cell r="D243" t="str">
            <v>Camera Disk Holder</v>
          </cell>
          <cell r="E243" t="str">
            <v>?</v>
          </cell>
        </row>
        <row r="244">
          <cell r="D244" t="str">
            <v>Detector FPC Assy</v>
          </cell>
          <cell r="E244" t="str">
            <v>?</v>
          </cell>
        </row>
        <row r="245">
          <cell r="D245" t="str">
            <v xml:space="preserve">FPC </v>
          </cell>
          <cell r="E245" t="str">
            <v>?</v>
          </cell>
        </row>
        <row r="246">
          <cell r="D246" t="str">
            <v>Detector Switch</v>
          </cell>
          <cell r="E246" t="str">
            <v>?</v>
          </cell>
        </row>
        <row r="247">
          <cell r="D247" t="str">
            <v>Memory Card Bung</v>
          </cell>
          <cell r="E247" t="str">
            <v>?</v>
          </cell>
        </row>
        <row r="248">
          <cell r="D248" t="str">
            <v>Label Printing</v>
          </cell>
          <cell r="E248" t="str">
            <v>?</v>
          </cell>
        </row>
        <row r="249">
          <cell r="D249" t="str">
            <v>Screw Torx</v>
          </cell>
          <cell r="E249" t="str">
            <v>?</v>
          </cell>
        </row>
        <row r="250">
          <cell r="D250" t="str">
            <v>Battery Connector</v>
          </cell>
          <cell r="E250" t="str">
            <v>?</v>
          </cell>
          <cell r="G250" t="str">
            <v>JPY</v>
          </cell>
          <cell r="H250">
            <v>9.9</v>
          </cell>
          <cell r="I250">
            <v>0.4</v>
          </cell>
          <cell r="J250">
            <v>1</v>
          </cell>
          <cell r="K250" t="str">
            <v>JPY</v>
          </cell>
          <cell r="L250">
            <v>9.9</v>
          </cell>
          <cell r="M250">
            <v>8.5840631232116535E-2</v>
          </cell>
          <cell r="Q250">
            <v>0.4</v>
          </cell>
          <cell r="U250">
            <v>0.4</v>
          </cell>
          <cell r="Y250">
            <v>0.4</v>
          </cell>
          <cell r="AC250">
            <v>0.4</v>
          </cell>
        </row>
        <row r="251">
          <cell r="D251" t="str">
            <v>Volume Key</v>
          </cell>
          <cell r="E251" t="str">
            <v>Sunarrow</v>
          </cell>
          <cell r="I251">
            <v>1</v>
          </cell>
          <cell r="M251">
            <v>0</v>
          </cell>
          <cell r="Q251">
            <v>1</v>
          </cell>
          <cell r="U251">
            <v>1</v>
          </cell>
          <cell r="Y251">
            <v>1</v>
          </cell>
          <cell r="AC251">
            <v>1</v>
          </cell>
        </row>
        <row r="252">
          <cell r="D252" t="str">
            <v>Volume key-top 1</v>
          </cell>
          <cell r="E252" t="str">
            <v>Sunarrow</v>
          </cell>
        </row>
        <row r="253">
          <cell r="D253" t="str">
            <v>Volume key-top 2</v>
          </cell>
          <cell r="E253" t="str">
            <v>Sunarrow</v>
          </cell>
        </row>
        <row r="254">
          <cell r="D254" t="str">
            <v>Rubber mat</v>
          </cell>
          <cell r="E254" t="str">
            <v>Sunarrow</v>
          </cell>
        </row>
        <row r="255">
          <cell r="D255" t="str">
            <v>Power Key Assembly</v>
          </cell>
          <cell r="E255" t="str">
            <v>Sunarrow</v>
          </cell>
          <cell r="I255">
            <v>0.3</v>
          </cell>
          <cell r="J255">
            <v>1</v>
          </cell>
          <cell r="K255" t="str">
            <v>JPY</v>
          </cell>
          <cell r="L255">
            <v>10</v>
          </cell>
          <cell r="M255">
            <v>8.6707708315269222E-2</v>
          </cell>
          <cell r="Q255">
            <v>0.3</v>
          </cell>
          <cell r="U255">
            <v>0.3</v>
          </cell>
          <cell r="Y255">
            <v>0.3</v>
          </cell>
          <cell r="AC255">
            <v>0.3</v>
          </cell>
        </row>
        <row r="256">
          <cell r="D256" t="str">
            <v>Power key-top</v>
          </cell>
          <cell r="E256" t="str">
            <v>Sunarrow</v>
          </cell>
        </row>
        <row r="257">
          <cell r="D257" t="str">
            <v>Rubber mat</v>
          </cell>
          <cell r="E257" t="str">
            <v>Sunarrow</v>
          </cell>
        </row>
        <row r="258">
          <cell r="C258">
            <v>100101</v>
          </cell>
          <cell r="D258" t="str">
            <v>PIFA Antenna Assembly</v>
          </cell>
          <cell r="E258" t="str">
            <v>Allgon or Flitronic</v>
          </cell>
          <cell r="F258">
            <v>1</v>
          </cell>
          <cell r="H258">
            <v>1.5</v>
          </cell>
          <cell r="I258">
            <v>2.5</v>
          </cell>
          <cell r="J258">
            <v>1</v>
          </cell>
          <cell r="K258" t="str">
            <v>USD</v>
          </cell>
          <cell r="L258">
            <v>1.5</v>
          </cell>
          <cell r="M258">
            <v>1.6618657212497232</v>
          </cell>
          <cell r="Q258">
            <v>2.5</v>
          </cell>
          <cell r="U258">
            <v>2.5</v>
          </cell>
          <cell r="Y258">
            <v>2.5</v>
          </cell>
          <cell r="AC258">
            <v>2.5</v>
          </cell>
        </row>
        <row r="259">
          <cell r="D259" t="str">
            <v>Handsfree Speaker</v>
          </cell>
          <cell r="E259" t="str">
            <v>?</v>
          </cell>
        </row>
        <row r="262">
          <cell r="D262" t="str">
            <v>C-Cover Assembly</v>
          </cell>
          <cell r="E262" t="str">
            <v>Perlos</v>
          </cell>
          <cell r="H262">
            <v>2.36</v>
          </cell>
          <cell r="I262">
            <v>1.35</v>
          </cell>
          <cell r="J262">
            <v>1</v>
          </cell>
          <cell r="K262" t="str">
            <v>EUR</v>
          </cell>
          <cell r="L262">
            <v>2.36</v>
          </cell>
          <cell r="M262">
            <v>2.36</v>
          </cell>
          <cell r="Q262">
            <v>1.35</v>
          </cell>
          <cell r="U262">
            <v>1.35</v>
          </cell>
          <cell r="Y262">
            <v>1.35</v>
          </cell>
          <cell r="AC262">
            <v>1.35</v>
          </cell>
        </row>
        <row r="263">
          <cell r="D263" t="str">
            <v>C-Cover Molding</v>
          </cell>
          <cell r="E263" t="str">
            <v>Perlos</v>
          </cell>
        </row>
        <row r="264">
          <cell r="D264" t="str">
            <v>Battery Cushion</v>
          </cell>
          <cell r="E264" t="str">
            <v>?</v>
          </cell>
        </row>
        <row r="265">
          <cell r="D265" t="str">
            <v>Trim (Logo)</v>
          </cell>
          <cell r="E265" t="str">
            <v>?</v>
          </cell>
        </row>
        <row r="266">
          <cell r="D266" t="str">
            <v>Release Button</v>
          </cell>
          <cell r="E266" t="str">
            <v>?</v>
          </cell>
        </row>
        <row r="267">
          <cell r="D267" t="str">
            <v>Spring for Release Button</v>
          </cell>
          <cell r="E267" t="str">
            <v>?</v>
          </cell>
        </row>
        <row r="269">
          <cell r="D269" t="str">
            <v>UI</v>
          </cell>
        </row>
        <row r="270">
          <cell r="D270" t="str">
            <v>assembly cost</v>
          </cell>
          <cell r="J270">
            <v>1</v>
          </cell>
          <cell r="K270" t="str">
            <v>EUR</v>
          </cell>
          <cell r="L270">
            <v>0.9</v>
          </cell>
          <cell r="M270">
            <v>0.9</v>
          </cell>
        </row>
        <row r="271">
          <cell r="C271">
            <v>5140251</v>
          </cell>
          <cell r="D271" t="str">
            <v>Pico WD00318</v>
          </cell>
          <cell r="E271" t="str">
            <v>Philips</v>
          </cell>
          <cell r="I271">
            <v>1</v>
          </cell>
          <cell r="J271">
            <v>1</v>
          </cell>
          <cell r="K271" t="str">
            <v>EUR</v>
          </cell>
          <cell r="L271">
            <v>0.81699999999999995</v>
          </cell>
          <cell r="M271">
            <v>0.81699999999999995</v>
          </cell>
          <cell r="Q271">
            <v>1</v>
          </cell>
          <cell r="U271">
            <v>1</v>
          </cell>
          <cell r="Y271">
            <v>1</v>
          </cell>
          <cell r="AC271">
            <v>1</v>
          </cell>
        </row>
        <row r="272">
          <cell r="C272" t="str">
            <v>514A018</v>
          </cell>
          <cell r="D272" t="str">
            <v>Microphone KUB4223</v>
          </cell>
          <cell r="E272" t="str">
            <v>Philips</v>
          </cell>
          <cell r="I272">
            <v>1</v>
          </cell>
          <cell r="J272">
            <v>1</v>
          </cell>
          <cell r="K272" t="str">
            <v>JPY</v>
          </cell>
          <cell r="L272">
            <v>83</v>
          </cell>
          <cell r="M272">
            <v>0.71967397901673458</v>
          </cell>
          <cell r="Q272">
            <v>1</v>
          </cell>
          <cell r="U272">
            <v>1</v>
          </cell>
          <cell r="Y272">
            <v>1</v>
          </cell>
          <cell r="AC272">
            <v>1</v>
          </cell>
        </row>
        <row r="273">
          <cell r="D273" t="str">
            <v>UI PWB (flexi)</v>
          </cell>
          <cell r="E273" t="str">
            <v>?</v>
          </cell>
          <cell r="I273">
            <v>1</v>
          </cell>
          <cell r="M273">
            <v>1</v>
          </cell>
          <cell r="Q273">
            <v>1</v>
          </cell>
          <cell r="U273">
            <v>1</v>
          </cell>
          <cell r="Y273">
            <v>1</v>
          </cell>
          <cell r="AC273">
            <v>1</v>
          </cell>
        </row>
        <row r="274">
          <cell r="D274" t="str">
            <v>LED's</v>
          </cell>
          <cell r="J274">
            <v>10</v>
          </cell>
          <cell r="K274" t="str">
            <v>JPY</v>
          </cell>
          <cell r="L274">
            <v>32</v>
          </cell>
          <cell r="M274">
            <v>2.7746466660886151</v>
          </cell>
        </row>
        <row r="275">
          <cell r="D275" t="str">
            <v>Dome Sheet</v>
          </cell>
          <cell r="E275" t="str">
            <v>?</v>
          </cell>
          <cell r="G275" t="str">
            <v>JPY</v>
          </cell>
          <cell r="H275">
            <v>40</v>
          </cell>
          <cell r="I275">
            <v>0.5</v>
          </cell>
          <cell r="J275">
            <v>1</v>
          </cell>
          <cell r="K275" t="str">
            <v>JPY</v>
          </cell>
          <cell r="L275">
            <v>40</v>
          </cell>
          <cell r="M275">
            <v>0.34683083326107689</v>
          </cell>
          <cell r="Q275">
            <v>0.5</v>
          </cell>
          <cell r="U275">
            <v>0.5</v>
          </cell>
          <cell r="Y275">
            <v>0.5</v>
          </cell>
          <cell r="AC275">
            <v>0.5</v>
          </cell>
        </row>
        <row r="276">
          <cell r="D276" t="str">
            <v>Dome Contact</v>
          </cell>
          <cell r="E276" t="str">
            <v>?</v>
          </cell>
        </row>
        <row r="277">
          <cell r="D277" t="str">
            <v>Stick Device</v>
          </cell>
          <cell r="E277" t="str">
            <v>Hosiden</v>
          </cell>
          <cell r="G277" t="str">
            <v>JPY</v>
          </cell>
          <cell r="H277">
            <v>46.9</v>
          </cell>
          <cell r="I277">
            <v>1</v>
          </cell>
          <cell r="J277">
            <v>1</v>
          </cell>
          <cell r="K277" t="str">
            <v>JPY</v>
          </cell>
          <cell r="L277">
            <v>46.9</v>
          </cell>
          <cell r="M277">
            <v>0.40665915199861269</v>
          </cell>
          <cell r="Q277">
            <v>1</v>
          </cell>
          <cell r="U277">
            <v>1</v>
          </cell>
          <cell r="Y277">
            <v>1</v>
          </cell>
          <cell r="AC277">
            <v>1</v>
          </cell>
        </row>
        <row r="278">
          <cell r="D278" t="str">
            <v>Stick Rubber</v>
          </cell>
          <cell r="E278" t="str">
            <v>?</v>
          </cell>
          <cell r="I278">
            <v>0.2</v>
          </cell>
          <cell r="M278">
            <v>0.2</v>
          </cell>
          <cell r="Q278">
            <v>0.2</v>
          </cell>
          <cell r="U278">
            <v>0.2</v>
          </cell>
          <cell r="Y278">
            <v>0.2</v>
          </cell>
          <cell r="AC278">
            <v>0.2</v>
          </cell>
        </row>
        <row r="279">
          <cell r="D279" t="str">
            <v>B to B Compression connector</v>
          </cell>
          <cell r="E279" t="str">
            <v>SMK</v>
          </cell>
          <cell r="G279" t="str">
            <v>JPY</v>
          </cell>
          <cell r="H279">
            <v>22</v>
          </cell>
          <cell r="I279">
            <v>0.2</v>
          </cell>
          <cell r="J279">
            <v>1</v>
          </cell>
          <cell r="K279" t="str">
            <v>JPY</v>
          </cell>
          <cell r="L279">
            <v>22</v>
          </cell>
          <cell r="M279">
            <v>0.19075695829359229</v>
          </cell>
          <cell r="Q279">
            <v>0.2</v>
          </cell>
          <cell r="U279">
            <v>0.2</v>
          </cell>
          <cell r="Y279">
            <v>0.2</v>
          </cell>
          <cell r="AC279">
            <v>0.2</v>
          </cell>
        </row>
        <row r="280">
          <cell r="D280" t="str">
            <v>UI Support Molding + gasket</v>
          </cell>
          <cell r="E280" t="str">
            <v>?</v>
          </cell>
          <cell r="G280" t="str">
            <v>Eur</v>
          </cell>
          <cell r="H280">
            <v>0.95199999999999996</v>
          </cell>
          <cell r="I280">
            <v>0.55000000000000004</v>
          </cell>
          <cell r="J280">
            <v>1</v>
          </cell>
          <cell r="K280" t="str">
            <v>EUR</v>
          </cell>
          <cell r="L280">
            <v>0.95199999999999996</v>
          </cell>
          <cell r="M280">
            <v>0.95199999999999996</v>
          </cell>
          <cell r="Q280">
            <v>0.55000000000000004</v>
          </cell>
          <cell r="U280">
            <v>0.55000000000000004</v>
          </cell>
          <cell r="Y280">
            <v>0.55000000000000004</v>
          </cell>
          <cell r="AC280">
            <v>0.55000000000000004</v>
          </cell>
        </row>
        <row r="282">
          <cell r="C282">
            <v>100102</v>
          </cell>
          <cell r="D282" t="str">
            <v>Display Module</v>
          </cell>
          <cell r="E282" t="str">
            <v>Sharp</v>
          </cell>
          <cell r="F282">
            <v>1</v>
          </cell>
          <cell r="G282" t="str">
            <v>eur</v>
          </cell>
          <cell r="H282">
            <v>27</v>
          </cell>
          <cell r="I282">
            <v>27</v>
          </cell>
          <cell r="J282">
            <v>1</v>
          </cell>
          <cell r="K282" t="str">
            <v>EUR</v>
          </cell>
          <cell r="L282">
            <v>27</v>
          </cell>
          <cell r="M282">
            <v>27</v>
          </cell>
          <cell r="N282">
            <v>1</v>
          </cell>
          <cell r="O282" t="str">
            <v>eur</v>
          </cell>
          <cell r="P282">
            <v>27</v>
          </cell>
          <cell r="Q282">
            <v>27</v>
          </cell>
          <cell r="R282">
            <v>1</v>
          </cell>
          <cell r="S282" t="str">
            <v>eur</v>
          </cell>
          <cell r="T282">
            <v>27</v>
          </cell>
          <cell r="U282">
            <v>27</v>
          </cell>
          <cell r="V282">
            <v>1</v>
          </cell>
          <cell r="W282" t="str">
            <v>eur</v>
          </cell>
          <cell r="X282">
            <v>27</v>
          </cell>
          <cell r="Y282">
            <v>27</v>
          </cell>
          <cell r="Z282">
            <v>1</v>
          </cell>
          <cell r="AA282" t="str">
            <v>eur</v>
          </cell>
          <cell r="AB282">
            <v>27</v>
          </cell>
          <cell r="AC282">
            <v>27</v>
          </cell>
          <cell r="AD282">
            <v>1</v>
          </cell>
          <cell r="AE282" t="str">
            <v>eur</v>
          </cell>
          <cell r="AF282">
            <v>27</v>
          </cell>
          <cell r="AG282">
            <v>27</v>
          </cell>
        </row>
        <row r="283">
          <cell r="D283" t="str">
            <v>LCD Support Frame</v>
          </cell>
        </row>
        <row r="285">
          <cell r="D285" t="str">
            <v>BtoB Connector (Receptacle)</v>
          </cell>
          <cell r="I285">
            <v>0.2</v>
          </cell>
          <cell r="Q285">
            <v>0.2</v>
          </cell>
          <cell r="U285">
            <v>0.2</v>
          </cell>
          <cell r="Y285">
            <v>0.2</v>
          </cell>
          <cell r="AC285">
            <v>0.2</v>
          </cell>
        </row>
        <row r="286">
          <cell r="D286" t="str">
            <v>BtoB Connector (Receptacle)</v>
          </cell>
          <cell r="I286">
            <v>0.2</v>
          </cell>
          <cell r="Q286">
            <v>0.2</v>
          </cell>
          <cell r="U286">
            <v>0.2</v>
          </cell>
          <cell r="Y286">
            <v>0.2</v>
          </cell>
          <cell r="AC286">
            <v>0.2</v>
          </cell>
        </row>
        <row r="287">
          <cell r="D287" t="str">
            <v>SHIELD_RF_P</v>
          </cell>
          <cell r="E287" t="str">
            <v>PROTOPAJA</v>
          </cell>
          <cell r="I287">
            <v>0.2</v>
          </cell>
          <cell r="Q287">
            <v>0.2</v>
          </cell>
          <cell r="U287">
            <v>0.2</v>
          </cell>
          <cell r="Y287">
            <v>0.2</v>
          </cell>
          <cell r="AC287">
            <v>0.2</v>
          </cell>
        </row>
        <row r="288">
          <cell r="D288" t="str">
            <v>SHIELD_RF_A</v>
          </cell>
          <cell r="E288" t="str">
            <v>PROTOPAJA</v>
          </cell>
          <cell r="I288">
            <v>0.2</v>
          </cell>
          <cell r="Q288">
            <v>0.2</v>
          </cell>
          <cell r="U288">
            <v>0.2</v>
          </cell>
          <cell r="Y288">
            <v>0.2</v>
          </cell>
          <cell r="AC288">
            <v>0.2</v>
          </cell>
        </row>
        <row r="289">
          <cell r="D289" t="str">
            <v>SHIELD_RF_V</v>
          </cell>
          <cell r="E289" t="str">
            <v>PROTOPAJA</v>
          </cell>
          <cell r="I289">
            <v>0.2</v>
          </cell>
          <cell r="Q289">
            <v>0.2</v>
          </cell>
          <cell r="U289">
            <v>0.2</v>
          </cell>
          <cell r="Y289">
            <v>0.2</v>
          </cell>
          <cell r="AC289">
            <v>0.2</v>
          </cell>
        </row>
        <row r="290">
          <cell r="D290" t="str">
            <v>SHIELD_UEM</v>
          </cell>
          <cell r="E290" t="str">
            <v>PROTOPAJA</v>
          </cell>
          <cell r="I290">
            <v>0.2</v>
          </cell>
          <cell r="Q290">
            <v>0.2</v>
          </cell>
          <cell r="U290">
            <v>0.2</v>
          </cell>
          <cell r="Y290">
            <v>0.2</v>
          </cell>
          <cell r="AC290">
            <v>0.2</v>
          </cell>
        </row>
        <row r="291">
          <cell r="D291" t="str">
            <v>SHIELD_UPPW</v>
          </cell>
          <cell r="E291" t="str">
            <v>PROTOPAJA</v>
          </cell>
          <cell r="I291">
            <v>0.2</v>
          </cell>
          <cell r="Q291">
            <v>0.2</v>
          </cell>
          <cell r="U291">
            <v>0.2</v>
          </cell>
          <cell r="Y291">
            <v>0.2</v>
          </cell>
          <cell r="AC291">
            <v>0.2</v>
          </cell>
        </row>
        <row r="293">
          <cell r="C293" t="str">
            <v>680B001</v>
          </cell>
          <cell r="D293" t="str">
            <v>Vibra</v>
          </cell>
          <cell r="E293" t="str">
            <v>Namiki</v>
          </cell>
          <cell r="I293">
            <v>1</v>
          </cell>
          <cell r="J293">
            <v>1</v>
          </cell>
          <cell r="K293" t="str">
            <v>JPY</v>
          </cell>
          <cell r="L293">
            <v>90</v>
          </cell>
          <cell r="M293">
            <v>0.78036937483742308</v>
          </cell>
          <cell r="Q293">
            <v>1</v>
          </cell>
          <cell r="U293">
            <v>1</v>
          </cell>
          <cell r="Y293">
            <v>1</v>
          </cell>
          <cell r="AC293">
            <v>1</v>
          </cell>
        </row>
        <row r="294">
          <cell r="D294" t="str">
            <v>MMC connector</v>
          </cell>
          <cell r="E294" t="str">
            <v>JST</v>
          </cell>
          <cell r="G294" t="str">
            <v>JPY</v>
          </cell>
          <cell r="H294">
            <v>17.8</v>
          </cell>
          <cell r="I294">
            <v>1</v>
          </cell>
          <cell r="J294">
            <v>1</v>
          </cell>
          <cell r="K294" t="str">
            <v>JPY</v>
          </cell>
          <cell r="L294">
            <v>17.8</v>
          </cell>
          <cell r="M294">
            <v>0.15433972080117922</v>
          </cell>
          <cell r="Q294">
            <v>1</v>
          </cell>
          <cell r="U294">
            <v>1</v>
          </cell>
          <cell r="Y294">
            <v>1</v>
          </cell>
          <cell r="AC294">
            <v>1</v>
          </cell>
        </row>
        <row r="295">
          <cell r="D295" t="str">
            <v>SIMM connector</v>
          </cell>
          <cell r="E295" t="str">
            <v>JAE</v>
          </cell>
          <cell r="G295" t="str">
            <v>JPY</v>
          </cell>
          <cell r="H295">
            <v>14.6</v>
          </cell>
          <cell r="I295">
            <v>0.4</v>
          </cell>
          <cell r="J295">
            <v>1</v>
          </cell>
          <cell r="K295" t="str">
            <v>JPY</v>
          </cell>
          <cell r="L295">
            <v>14.6</v>
          </cell>
          <cell r="M295">
            <v>0.12659325414029307</v>
          </cell>
          <cell r="Q295">
            <v>0.4</v>
          </cell>
          <cell r="U295">
            <v>0.4</v>
          </cell>
          <cell r="Y295">
            <v>0.4</v>
          </cell>
          <cell r="AC295">
            <v>0.4</v>
          </cell>
        </row>
        <row r="296">
          <cell r="D296" t="str">
            <v>Bottom Connector</v>
          </cell>
          <cell r="E296" t="str">
            <v>SMK</v>
          </cell>
          <cell r="G296" t="str">
            <v>JPY</v>
          </cell>
          <cell r="H296">
            <v>47</v>
          </cell>
          <cell r="I296">
            <v>1</v>
          </cell>
          <cell r="J296">
            <v>1</v>
          </cell>
          <cell r="K296" t="str">
            <v>JPY</v>
          </cell>
          <cell r="L296">
            <v>47</v>
          </cell>
          <cell r="M296">
            <v>0.40752622908176539</v>
          </cell>
          <cell r="Q296">
            <v>1</v>
          </cell>
          <cell r="U296">
            <v>1</v>
          </cell>
          <cell r="Y296">
            <v>1</v>
          </cell>
          <cell r="AC296">
            <v>1</v>
          </cell>
        </row>
        <row r="297">
          <cell r="D297" t="str">
            <v>SHIELD_BT</v>
          </cell>
          <cell r="E297" t="str">
            <v>PROTOPAJA</v>
          </cell>
          <cell r="I297">
            <v>0.2</v>
          </cell>
          <cell r="Q297">
            <v>0.2</v>
          </cell>
          <cell r="U297">
            <v>0.2</v>
          </cell>
          <cell r="Y297">
            <v>0.2</v>
          </cell>
          <cell r="AC297">
            <v>0.2</v>
          </cell>
        </row>
        <row r="299">
          <cell r="C299">
            <v>6190017</v>
          </cell>
          <cell r="D299" t="str">
            <v>SCREWS</v>
          </cell>
          <cell r="I299">
            <v>0</v>
          </cell>
          <cell r="J299">
            <v>1</v>
          </cell>
          <cell r="M299">
            <v>0</v>
          </cell>
          <cell r="N299">
            <v>1</v>
          </cell>
          <cell r="O299" t="str">
            <v>JPY</v>
          </cell>
          <cell r="P299">
            <v>48</v>
          </cell>
          <cell r="Q299">
            <v>0.41619699991329229</v>
          </cell>
          <cell r="R299">
            <v>1</v>
          </cell>
          <cell r="S299" t="str">
            <v>JPY</v>
          </cell>
          <cell r="T299">
            <v>48</v>
          </cell>
          <cell r="U299">
            <v>0.41619699991329229</v>
          </cell>
          <cell r="V299">
            <v>1</v>
          </cell>
          <cell r="W299" t="str">
            <v>JPY</v>
          </cell>
          <cell r="X299">
            <v>48</v>
          </cell>
          <cell r="Y299">
            <v>0.41619699991329229</v>
          </cell>
          <cell r="Z299">
            <v>1</v>
          </cell>
          <cell r="AA299" t="str">
            <v>JPY</v>
          </cell>
          <cell r="AB299">
            <v>48</v>
          </cell>
          <cell r="AC299">
            <v>0.41619699991329229</v>
          </cell>
          <cell r="AJ299">
            <v>0</v>
          </cell>
          <cell r="AK299">
            <v>0</v>
          </cell>
        </row>
        <row r="300">
          <cell r="J300">
            <v>6</v>
          </cell>
          <cell r="K300" t="str">
            <v>EUR</v>
          </cell>
          <cell r="L300">
            <v>0.01</v>
          </cell>
          <cell r="M300">
            <v>0.06</v>
          </cell>
          <cell r="N300">
            <v>6</v>
          </cell>
          <cell r="O300" t="str">
            <v>EUR</v>
          </cell>
          <cell r="P300">
            <v>0.01</v>
          </cell>
          <cell r="R300">
            <v>6</v>
          </cell>
          <cell r="S300" t="str">
            <v>EUR</v>
          </cell>
          <cell r="T300">
            <v>0.01</v>
          </cell>
          <cell r="V300">
            <v>6</v>
          </cell>
          <cell r="W300" t="str">
            <v>EUR</v>
          </cell>
          <cell r="X300">
            <v>0.01</v>
          </cell>
          <cell r="Z300">
            <v>6</v>
          </cell>
          <cell r="AA300" t="str">
            <v>EUR</v>
          </cell>
          <cell r="AB300">
            <v>0.01</v>
          </cell>
          <cell r="AJ300">
            <v>0</v>
          </cell>
          <cell r="AK300">
            <v>0</v>
          </cell>
        </row>
        <row r="301">
          <cell r="D301" t="str">
            <v>Mechanics Total</v>
          </cell>
          <cell r="I301">
            <v>52.858000000000025</v>
          </cell>
          <cell r="M301">
            <v>51.746734185656216</v>
          </cell>
          <cell r="Q301">
            <v>53.274196999913315</v>
          </cell>
          <cell r="U301">
            <v>53.274196999913315</v>
          </cell>
          <cell r="Y301">
            <v>53.274196999913315</v>
          </cell>
          <cell r="AC301">
            <v>53.274196999913315</v>
          </cell>
        </row>
        <row r="302">
          <cell r="C302" t="str">
            <v>0675294</v>
          </cell>
          <cell r="D302" t="str">
            <v>Charger ACP-12</v>
          </cell>
          <cell r="E302" t="str">
            <v>SALCOMP</v>
          </cell>
          <cell r="F302">
            <v>1</v>
          </cell>
          <cell r="G302" t="str">
            <v>USD</v>
          </cell>
          <cell r="H302">
            <v>2.7</v>
          </cell>
          <cell r="I302">
            <v>2.9913582982495019</v>
          </cell>
          <cell r="J302">
            <v>1</v>
          </cell>
          <cell r="K302" t="str">
            <v>USD</v>
          </cell>
          <cell r="L302">
            <v>2.7</v>
          </cell>
          <cell r="M302">
            <v>2.9913582982495019</v>
          </cell>
          <cell r="N302">
            <v>1</v>
          </cell>
          <cell r="O302" t="str">
            <v>USD</v>
          </cell>
          <cell r="P302">
            <v>2.5</v>
          </cell>
          <cell r="Q302">
            <v>2.769776202082872</v>
          </cell>
          <cell r="R302">
            <v>1</v>
          </cell>
          <cell r="S302" t="str">
            <v>USD</v>
          </cell>
          <cell r="T302">
            <v>2.5</v>
          </cell>
          <cell r="U302">
            <v>2.769776202082872</v>
          </cell>
          <cell r="V302">
            <v>1</v>
          </cell>
          <cell r="W302" t="str">
            <v>USD</v>
          </cell>
          <cell r="X302">
            <v>2.5</v>
          </cell>
          <cell r="Y302">
            <v>2.769776202082872</v>
          </cell>
          <cell r="Z302">
            <v>1</v>
          </cell>
          <cell r="AA302" t="str">
            <v>USD</v>
          </cell>
          <cell r="AB302">
            <v>2.5</v>
          </cell>
          <cell r="AC302">
            <v>2.769776202082872</v>
          </cell>
          <cell r="AJ302" t="str">
            <v>USD</v>
          </cell>
          <cell r="AK302">
            <v>2.7</v>
          </cell>
        </row>
        <row r="303">
          <cell r="C303" t="str">
            <v xml:space="preserve"> </v>
          </cell>
          <cell r="D303" t="str">
            <v>Battery BL-5C</v>
          </cell>
          <cell r="E303" t="str">
            <v>SANYO</v>
          </cell>
          <cell r="F303">
            <v>1</v>
          </cell>
          <cell r="G303" t="str">
            <v>JPY</v>
          </cell>
          <cell r="H303">
            <v>480</v>
          </cell>
          <cell r="I303">
            <v>4.1619699991329231</v>
          </cell>
          <cell r="J303">
            <v>1</v>
          </cell>
          <cell r="K303" t="str">
            <v>JPY</v>
          </cell>
          <cell r="L303">
            <v>480</v>
          </cell>
          <cell r="M303">
            <v>4.1619699991329231</v>
          </cell>
          <cell r="N303">
            <v>1</v>
          </cell>
          <cell r="O303" t="str">
            <v>JPY</v>
          </cell>
          <cell r="P303">
            <v>480</v>
          </cell>
          <cell r="Q303">
            <v>4.1619699991329231</v>
          </cell>
          <cell r="R303">
            <v>1</v>
          </cell>
          <cell r="S303" t="str">
            <v>JPY</v>
          </cell>
          <cell r="T303">
            <v>480</v>
          </cell>
          <cell r="U303">
            <v>4.1619699991329231</v>
          </cell>
          <cell r="V303">
            <v>1</v>
          </cell>
          <cell r="W303" t="str">
            <v>JPY</v>
          </cell>
          <cell r="X303">
            <v>456</v>
          </cell>
          <cell r="Y303">
            <v>3.9538714991762767</v>
          </cell>
          <cell r="Z303">
            <v>1</v>
          </cell>
          <cell r="AA303" t="str">
            <v>JPY</v>
          </cell>
          <cell r="AB303">
            <v>433</v>
          </cell>
          <cell r="AC303">
            <v>3.7544437700511577</v>
          </cell>
          <cell r="AJ303" t="str">
            <v>JPY</v>
          </cell>
          <cell r="AK303">
            <v>480</v>
          </cell>
        </row>
        <row r="304">
          <cell r="C304" t="str">
            <v xml:space="preserve"> </v>
          </cell>
          <cell r="D304" t="str">
            <v>Packaging/Sundry items</v>
          </cell>
          <cell r="E304" t="str">
            <v>HANSAPRINT</v>
          </cell>
          <cell r="F304">
            <v>1</v>
          </cell>
          <cell r="G304" t="str">
            <v>EUR</v>
          </cell>
          <cell r="H304">
            <v>4.5</v>
          </cell>
          <cell r="I304">
            <v>4.5</v>
          </cell>
          <cell r="J304">
            <v>1</v>
          </cell>
          <cell r="K304" t="str">
            <v>EUR</v>
          </cell>
          <cell r="L304">
            <v>4.5</v>
          </cell>
          <cell r="M304">
            <v>4.5</v>
          </cell>
          <cell r="N304">
            <v>1</v>
          </cell>
          <cell r="O304" t="str">
            <v>EUR</v>
          </cell>
          <cell r="P304">
            <v>4.5</v>
          </cell>
          <cell r="Q304">
            <v>4.5</v>
          </cell>
          <cell r="R304">
            <v>1</v>
          </cell>
          <cell r="S304" t="str">
            <v>EUR</v>
          </cell>
          <cell r="T304">
            <v>4.5</v>
          </cell>
          <cell r="U304">
            <v>4.5</v>
          </cell>
          <cell r="V304">
            <v>1</v>
          </cell>
          <cell r="W304" t="str">
            <v>EUR</v>
          </cell>
          <cell r="X304">
            <v>4.5</v>
          </cell>
          <cell r="Y304">
            <v>4.5</v>
          </cell>
          <cell r="Z304">
            <v>1</v>
          </cell>
          <cell r="AA304" t="str">
            <v>EUR</v>
          </cell>
          <cell r="AB304">
            <v>4.5</v>
          </cell>
          <cell r="AC304">
            <v>4.5</v>
          </cell>
          <cell r="AJ304" t="str">
            <v>EUR</v>
          </cell>
          <cell r="AK304">
            <v>4.5</v>
          </cell>
        </row>
        <row r="306">
          <cell r="D306" t="str">
            <v>Sales Pack Total</v>
          </cell>
          <cell r="I306">
            <v>188.18687782437885</v>
          </cell>
          <cell r="M306">
            <v>184.55033005080432</v>
          </cell>
          <cell r="Q306">
            <v>182.14077339096931</v>
          </cell>
          <cell r="U306">
            <v>185.52556994746098</v>
          </cell>
          <cell r="Y306">
            <v>172.15598462914136</v>
          </cell>
          <cell r="AC306">
            <v>170.26906466081724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alimero BOM"/>
      <sheetName val="top 10+"/>
      <sheetName val="Graph"/>
      <sheetName val="Cost3 sheet"/>
      <sheetName val="Initial Input"/>
      <sheetName val="Summary"/>
      <sheetName val="All"/>
      <sheetName val="Ramp"/>
      <sheetName val="Gantt"/>
      <sheetName val="追加預算2"/>
      <sheetName val="4.報表"/>
      <sheetName val="Drop List References"/>
      <sheetName val="Equipment List"/>
      <sheetName val="data"/>
      <sheetName val="PCBA"/>
    </sheetNames>
    <sheetDataSet>
      <sheetData sheetId="0" refreshError="1">
        <row r="24">
          <cell r="C24">
            <v>1430718</v>
          </cell>
          <cell r="D24" t="str">
            <v>CHIPRES 0W06 47R  J          0402</v>
          </cell>
          <cell r="E24" t="str">
            <v>ROHM</v>
          </cell>
          <cell r="F24">
            <v>4</v>
          </cell>
          <cell r="G24" t="str">
            <v>JPY</v>
          </cell>
          <cell r="H24">
            <v>0.15</v>
          </cell>
          <cell r="I24">
            <v>5.2024624989161538E-3</v>
          </cell>
          <cell r="J24">
            <v>4</v>
          </cell>
          <cell r="K24" t="str">
            <v>JPY</v>
          </cell>
          <cell r="L24">
            <v>0.15</v>
          </cell>
          <cell r="M24">
            <v>5.2024624989161538E-3</v>
          </cell>
          <cell r="N24">
            <v>4</v>
          </cell>
          <cell r="O24" t="str">
            <v>JPY</v>
          </cell>
          <cell r="P24">
            <v>0.15</v>
          </cell>
          <cell r="Q24">
            <v>5.2024624989161538E-3</v>
          </cell>
          <cell r="R24">
            <v>4</v>
          </cell>
          <cell r="S24" t="str">
            <v>JPY</v>
          </cell>
          <cell r="T24">
            <v>0.15</v>
          </cell>
          <cell r="U24">
            <v>5.2024624989161538E-3</v>
          </cell>
          <cell r="V24">
            <v>4</v>
          </cell>
          <cell r="W24" t="str">
            <v>JPY</v>
          </cell>
          <cell r="X24">
            <v>0.15</v>
          </cell>
          <cell r="Y24">
            <v>5.2024624989161538E-3</v>
          </cell>
          <cell r="Z24">
            <v>4</v>
          </cell>
          <cell r="AA24" t="str">
            <v>JPY</v>
          </cell>
          <cell r="AB24">
            <v>0.15</v>
          </cell>
          <cell r="AC24">
            <v>5.2024624989161538E-3</v>
          </cell>
          <cell r="AD24">
            <v>49</v>
          </cell>
          <cell r="AE24">
            <v>28</v>
          </cell>
          <cell r="AI24" t="str">
            <v>EUR/AFR</v>
          </cell>
          <cell r="AJ24" t="str">
            <v>JPY</v>
          </cell>
          <cell r="AK24">
            <v>0.15</v>
          </cell>
        </row>
        <row r="25">
          <cell r="C25">
            <v>1430762</v>
          </cell>
          <cell r="D25" t="str">
            <v>CHIPRES 0W06 2K2  J          0402</v>
          </cell>
          <cell r="E25" t="str">
            <v>ROHM</v>
          </cell>
          <cell r="F25">
            <v>2</v>
          </cell>
          <cell r="G25" t="str">
            <v>JPY</v>
          </cell>
          <cell r="H25">
            <v>0.15</v>
          </cell>
          <cell r="I25">
            <v>2.6012312494580769E-3</v>
          </cell>
          <cell r="J25">
            <v>2</v>
          </cell>
          <cell r="K25" t="str">
            <v>JPY</v>
          </cell>
          <cell r="L25">
            <v>0.15</v>
          </cell>
          <cell r="M25">
            <v>2.6012312494580769E-3</v>
          </cell>
          <cell r="N25">
            <v>2</v>
          </cell>
          <cell r="O25" t="str">
            <v>JPY</v>
          </cell>
          <cell r="P25">
            <v>0.15</v>
          </cell>
          <cell r="Q25">
            <v>2.6012312494580769E-3</v>
          </cell>
          <cell r="R25">
            <v>2</v>
          </cell>
          <cell r="S25" t="str">
            <v>JPY</v>
          </cell>
          <cell r="T25">
            <v>0.15</v>
          </cell>
          <cell r="U25">
            <v>2.6012312494580769E-3</v>
          </cell>
          <cell r="V25">
            <v>2</v>
          </cell>
          <cell r="W25" t="str">
            <v>JPY</v>
          </cell>
          <cell r="X25">
            <v>0.15</v>
          </cell>
          <cell r="Y25">
            <v>2.6012312494580769E-3</v>
          </cell>
          <cell r="Z25">
            <v>2</v>
          </cell>
          <cell r="AA25" t="str">
            <v>JPY</v>
          </cell>
          <cell r="AB25">
            <v>0.15</v>
          </cell>
          <cell r="AC25">
            <v>2.6012312494580769E-3</v>
          </cell>
          <cell r="AD25">
            <v>49</v>
          </cell>
          <cell r="AE25">
            <v>28</v>
          </cell>
          <cell r="AI25" t="str">
            <v>EUR/AFR</v>
          </cell>
          <cell r="AJ25" t="str">
            <v>JPY</v>
          </cell>
          <cell r="AK25">
            <v>0.15</v>
          </cell>
        </row>
        <row r="26">
          <cell r="C26">
            <v>1430770</v>
          </cell>
          <cell r="D26" t="str">
            <v>CHIPRES 0W06 4K7  J          0402</v>
          </cell>
          <cell r="E26" t="str">
            <v>ROHM</v>
          </cell>
          <cell r="F26">
            <v>2</v>
          </cell>
          <cell r="G26" t="str">
            <v>JPY</v>
          </cell>
          <cell r="H26">
            <v>0.15</v>
          </cell>
          <cell r="I26">
            <v>2.6012312494580769E-3</v>
          </cell>
          <cell r="J26">
            <v>2</v>
          </cell>
          <cell r="K26" t="str">
            <v>JPY</v>
          </cell>
          <cell r="L26">
            <v>0.15</v>
          </cell>
          <cell r="M26">
            <v>2.6012312494580769E-3</v>
          </cell>
          <cell r="N26">
            <v>2</v>
          </cell>
          <cell r="O26" t="str">
            <v>JPY</v>
          </cell>
          <cell r="P26">
            <v>0.15</v>
          </cell>
          <cell r="Q26">
            <v>2.6012312494580769E-3</v>
          </cell>
          <cell r="R26">
            <v>2</v>
          </cell>
          <cell r="S26" t="str">
            <v>JPY</v>
          </cell>
          <cell r="T26">
            <v>0.15</v>
          </cell>
          <cell r="U26">
            <v>2.6012312494580769E-3</v>
          </cell>
          <cell r="V26">
            <v>2</v>
          </cell>
          <cell r="W26" t="str">
            <v>JPY</v>
          </cell>
          <cell r="X26">
            <v>0.15</v>
          </cell>
          <cell r="Y26">
            <v>2.6012312494580769E-3</v>
          </cell>
          <cell r="Z26">
            <v>2</v>
          </cell>
          <cell r="AA26" t="str">
            <v>JPY</v>
          </cell>
          <cell r="AB26">
            <v>0.15</v>
          </cell>
          <cell r="AC26">
            <v>2.6012312494580769E-3</v>
          </cell>
          <cell r="AD26">
            <v>49</v>
          </cell>
          <cell r="AE26">
            <v>28</v>
          </cell>
          <cell r="AI26" t="str">
            <v>EUR/AFR</v>
          </cell>
          <cell r="AJ26" t="str">
            <v>JPY</v>
          </cell>
          <cell r="AK26">
            <v>0.15</v>
          </cell>
        </row>
        <row r="27">
          <cell r="C27">
            <v>1430846</v>
          </cell>
          <cell r="D27" t="str">
            <v>CHIPRES 0W06 2K7 F           0402</v>
          </cell>
          <cell r="E27" t="str">
            <v>ROHM</v>
          </cell>
          <cell r="F27">
            <v>1</v>
          </cell>
          <cell r="G27" t="str">
            <v>JPY</v>
          </cell>
          <cell r="H27">
            <v>0.28499999999999998</v>
          </cell>
          <cell r="I27">
            <v>2.4711696869851728E-3</v>
          </cell>
          <cell r="J27">
            <v>1</v>
          </cell>
          <cell r="K27" t="str">
            <v>JPY</v>
          </cell>
          <cell r="L27">
            <v>0.28499999999999998</v>
          </cell>
          <cell r="M27">
            <v>2.4711696869851728E-3</v>
          </cell>
          <cell r="N27">
            <v>1</v>
          </cell>
          <cell r="O27" t="str">
            <v>JPY</v>
          </cell>
          <cell r="P27">
            <v>0.27</v>
          </cell>
          <cell r="Q27">
            <v>2.3411081245122691E-3</v>
          </cell>
          <cell r="R27">
            <v>1</v>
          </cell>
          <cell r="S27" t="str">
            <v>JPY</v>
          </cell>
          <cell r="T27">
            <v>0.27</v>
          </cell>
          <cell r="U27">
            <v>2.3411081245122691E-3</v>
          </cell>
          <cell r="V27">
            <v>1</v>
          </cell>
          <cell r="W27" t="str">
            <v>JPY</v>
          </cell>
          <cell r="X27">
            <v>0.27</v>
          </cell>
          <cell r="Y27">
            <v>2.3411081245122691E-3</v>
          </cell>
          <cell r="Z27">
            <v>1</v>
          </cell>
          <cell r="AA27" t="str">
            <v>JPY</v>
          </cell>
          <cell r="AB27">
            <v>0.27</v>
          </cell>
          <cell r="AC27">
            <v>2.3411081245122691E-3</v>
          </cell>
          <cell r="AD27">
            <v>49</v>
          </cell>
          <cell r="AE27">
            <v>28</v>
          </cell>
          <cell r="AI27" t="str">
            <v>EUR/AFR</v>
          </cell>
          <cell r="AJ27" t="str">
            <v>JPY</v>
          </cell>
          <cell r="AK27">
            <v>0.28499999999999998</v>
          </cell>
        </row>
        <row r="28">
          <cell r="C28">
            <v>1620033</v>
          </cell>
          <cell r="D28" t="str">
            <v>RES NETWORK 0W06 2X5K6 J     0404</v>
          </cell>
          <cell r="E28" t="str">
            <v>ROHM</v>
          </cell>
          <cell r="F28">
            <v>2</v>
          </cell>
          <cell r="G28" t="str">
            <v>JPY</v>
          </cell>
          <cell r="H28">
            <v>0.6</v>
          </cell>
          <cell r="I28">
            <v>1.0404924997832308E-2</v>
          </cell>
          <cell r="J28">
            <v>2</v>
          </cell>
          <cell r="K28" t="str">
            <v>JPY</v>
          </cell>
          <cell r="L28">
            <v>0.6</v>
          </cell>
          <cell r="M28">
            <v>1.0404924997832308E-2</v>
          </cell>
          <cell r="N28">
            <v>2</v>
          </cell>
          <cell r="O28" t="str">
            <v>JPY</v>
          </cell>
          <cell r="P28">
            <v>0.57999999999999996</v>
          </cell>
          <cell r="Q28">
            <v>1.005809416457123E-2</v>
          </cell>
          <cell r="R28">
            <v>2</v>
          </cell>
          <cell r="S28" t="str">
            <v>JPY</v>
          </cell>
          <cell r="T28">
            <v>0.57999999999999996</v>
          </cell>
          <cell r="U28">
            <v>1.005809416457123E-2</v>
          </cell>
          <cell r="V28">
            <v>2</v>
          </cell>
          <cell r="W28" t="str">
            <v>JPY</v>
          </cell>
          <cell r="X28">
            <v>0.57999999999999996</v>
          </cell>
          <cell r="Y28">
            <v>1.005809416457123E-2</v>
          </cell>
          <cell r="Z28">
            <v>2</v>
          </cell>
          <cell r="AA28" t="str">
            <v>JPY</v>
          </cell>
          <cell r="AB28">
            <v>0.57999999999999996</v>
          </cell>
          <cell r="AC28">
            <v>1.005809416457123E-2</v>
          </cell>
          <cell r="AD28">
            <v>49</v>
          </cell>
          <cell r="AE28">
            <v>28</v>
          </cell>
          <cell r="AI28" t="str">
            <v>EUR/AFR</v>
          </cell>
          <cell r="AJ28" t="str">
            <v>JPY</v>
          </cell>
          <cell r="AK28">
            <v>0.6</v>
          </cell>
        </row>
        <row r="29">
          <cell r="C29">
            <v>2320526</v>
          </cell>
          <cell r="D29" t="str">
            <v>CHIPCAP NP0 3P9 C 50V        0402</v>
          </cell>
          <cell r="E29" t="str">
            <v>ROHM</v>
          </cell>
          <cell r="F29">
            <v>1</v>
          </cell>
          <cell r="G29" t="str">
            <v>JPY</v>
          </cell>
          <cell r="H29">
            <v>0.27</v>
          </cell>
          <cell r="I29">
            <v>2.3411081245122691E-3</v>
          </cell>
          <cell r="J29">
            <v>1</v>
          </cell>
          <cell r="K29" t="str">
            <v>JPY</v>
          </cell>
          <cell r="L29">
            <v>0.27</v>
          </cell>
          <cell r="M29">
            <v>2.3411081245122691E-3</v>
          </cell>
          <cell r="N29">
            <v>1</v>
          </cell>
          <cell r="O29" t="str">
            <v>JPY</v>
          </cell>
          <cell r="P29">
            <v>0.26500000000000001</v>
          </cell>
          <cell r="Q29">
            <v>2.2977542703546349E-3</v>
          </cell>
          <cell r="R29">
            <v>1</v>
          </cell>
          <cell r="S29" t="str">
            <v>JPY</v>
          </cell>
          <cell r="T29">
            <v>0.26500000000000001</v>
          </cell>
          <cell r="U29">
            <v>2.2977542703546349E-3</v>
          </cell>
          <cell r="V29">
            <v>1</v>
          </cell>
          <cell r="W29" t="str">
            <v>JPY</v>
          </cell>
          <cell r="X29">
            <v>0.26500000000000001</v>
          </cell>
          <cell r="Y29">
            <v>2.2977542703546349E-3</v>
          </cell>
          <cell r="Z29">
            <v>1</v>
          </cell>
          <cell r="AA29" t="str">
            <v>JPY</v>
          </cell>
          <cell r="AB29">
            <v>0.26500000000000001</v>
          </cell>
          <cell r="AC29">
            <v>2.2977542703546349E-3</v>
          </cell>
          <cell r="AD29">
            <v>56</v>
          </cell>
          <cell r="AE29">
            <v>28</v>
          </cell>
          <cell r="AI29" t="str">
            <v>EUR/AFR</v>
          </cell>
          <cell r="AJ29" t="str">
            <v>JPY</v>
          </cell>
          <cell r="AK29">
            <v>0.27</v>
          </cell>
        </row>
        <row r="30">
          <cell r="C30">
            <v>2320540</v>
          </cell>
          <cell r="D30" t="str">
            <v>CHIPCAP NP0 15P J 50V        0402</v>
          </cell>
          <cell r="E30" t="str">
            <v>ROHM</v>
          </cell>
          <cell r="F30">
            <v>4</v>
          </cell>
          <cell r="G30" t="str">
            <v>JPY</v>
          </cell>
          <cell r="H30">
            <v>0.28100000000000003</v>
          </cell>
          <cell r="I30">
            <v>9.7459464146362629E-3</v>
          </cell>
          <cell r="J30">
            <v>4</v>
          </cell>
          <cell r="K30" t="str">
            <v>JPY</v>
          </cell>
          <cell r="L30">
            <v>0.28100000000000003</v>
          </cell>
          <cell r="M30">
            <v>9.7459464146362629E-3</v>
          </cell>
          <cell r="N30">
            <v>4</v>
          </cell>
          <cell r="O30" t="str">
            <v>JPY</v>
          </cell>
          <cell r="P30">
            <v>0.28000000000000003</v>
          </cell>
          <cell r="Q30">
            <v>9.7112633313101542E-3</v>
          </cell>
          <cell r="R30">
            <v>4</v>
          </cell>
          <cell r="S30" t="str">
            <v>JPY</v>
          </cell>
          <cell r="T30">
            <v>0.28000000000000003</v>
          </cell>
          <cell r="U30">
            <v>9.7112633313101542E-3</v>
          </cell>
          <cell r="V30">
            <v>4</v>
          </cell>
          <cell r="W30" t="str">
            <v>JPY</v>
          </cell>
          <cell r="X30">
            <v>0.28000000000000003</v>
          </cell>
          <cell r="Y30">
            <v>9.7112633313101542E-3</v>
          </cell>
          <cell r="Z30">
            <v>4</v>
          </cell>
          <cell r="AA30" t="str">
            <v>JPY</v>
          </cell>
          <cell r="AB30">
            <v>0.28000000000000003</v>
          </cell>
          <cell r="AC30">
            <v>9.7112633313101542E-3</v>
          </cell>
          <cell r="AD30">
            <v>56</v>
          </cell>
          <cell r="AE30">
            <v>28</v>
          </cell>
          <cell r="AI30" t="str">
            <v>EUR/AFR</v>
          </cell>
          <cell r="AJ30" t="str">
            <v>JPY</v>
          </cell>
          <cell r="AK30">
            <v>0.28100000000000003</v>
          </cell>
        </row>
        <row r="31">
          <cell r="C31">
            <v>2320546</v>
          </cell>
          <cell r="D31" t="str">
            <v>CHIPCAP NP0 27P J 50V        0402</v>
          </cell>
          <cell r="E31" t="str">
            <v>ROHM</v>
          </cell>
          <cell r="F31">
            <v>15</v>
          </cell>
          <cell r="G31" t="str">
            <v>JPY</v>
          </cell>
          <cell r="H31">
            <v>0.28100000000000003</v>
          </cell>
          <cell r="I31">
            <v>3.6547299054885983E-2</v>
          </cell>
          <cell r="J31">
            <v>15</v>
          </cell>
          <cell r="K31" t="str">
            <v>JPY</v>
          </cell>
          <cell r="L31">
            <v>0.28100000000000003</v>
          </cell>
          <cell r="M31">
            <v>3.6547299054885983E-2</v>
          </cell>
          <cell r="N31">
            <v>15</v>
          </cell>
          <cell r="O31" t="str">
            <v>JPY</v>
          </cell>
          <cell r="P31">
            <v>0.28000000000000003</v>
          </cell>
          <cell r="Q31">
            <v>3.6417237492413081E-2</v>
          </cell>
          <cell r="R31">
            <v>15</v>
          </cell>
          <cell r="S31" t="str">
            <v>JPY</v>
          </cell>
          <cell r="T31">
            <v>0.28000000000000003</v>
          </cell>
          <cell r="U31">
            <v>3.6417237492413081E-2</v>
          </cell>
          <cell r="V31">
            <v>15</v>
          </cell>
          <cell r="W31" t="str">
            <v>JPY</v>
          </cell>
          <cell r="X31">
            <v>0.28000000000000003</v>
          </cell>
          <cell r="Y31">
            <v>3.6417237492413081E-2</v>
          </cell>
          <cell r="Z31">
            <v>15</v>
          </cell>
          <cell r="AA31" t="str">
            <v>JPY</v>
          </cell>
          <cell r="AB31">
            <v>0.28000000000000003</v>
          </cell>
          <cell r="AC31">
            <v>3.6417237492413081E-2</v>
          </cell>
          <cell r="AD31">
            <v>56</v>
          </cell>
          <cell r="AE31">
            <v>28</v>
          </cell>
          <cell r="AI31" t="str">
            <v>EUR/AFR</v>
          </cell>
          <cell r="AJ31" t="str">
            <v>JPY</v>
          </cell>
          <cell r="AK31">
            <v>0.28100000000000003</v>
          </cell>
        </row>
        <row r="32">
          <cell r="C32">
            <v>2320548</v>
          </cell>
          <cell r="D32" t="str">
            <v>CHIPCAP NP0 33P J 50V        0402</v>
          </cell>
          <cell r="E32" t="str">
            <v>ROHM</v>
          </cell>
          <cell r="F32">
            <v>2</v>
          </cell>
          <cell r="G32" t="str">
            <v>JPY</v>
          </cell>
          <cell r="H32">
            <v>0.29699999999999999</v>
          </cell>
          <cell r="I32">
            <v>5.1504378739269923E-3</v>
          </cell>
          <cell r="J32">
            <v>2</v>
          </cell>
          <cell r="K32" t="str">
            <v>JPY</v>
          </cell>
          <cell r="L32">
            <v>0.29699999999999999</v>
          </cell>
          <cell r="M32">
            <v>5.1504378739269923E-3</v>
          </cell>
          <cell r="N32">
            <v>2</v>
          </cell>
          <cell r="O32" t="str">
            <v>JPY</v>
          </cell>
          <cell r="P32">
            <v>0.28999999999999998</v>
          </cell>
          <cell r="Q32">
            <v>5.029047082285615E-3</v>
          </cell>
          <cell r="R32">
            <v>2</v>
          </cell>
          <cell r="S32" t="str">
            <v>JPY</v>
          </cell>
          <cell r="T32">
            <v>0.28999999999999998</v>
          </cell>
          <cell r="U32">
            <v>5.029047082285615E-3</v>
          </cell>
          <cell r="V32">
            <v>2</v>
          </cell>
          <cell r="W32" t="str">
            <v>JPY</v>
          </cell>
          <cell r="X32">
            <v>0.28999999999999998</v>
          </cell>
          <cell r="Y32">
            <v>5.029047082285615E-3</v>
          </cell>
          <cell r="Z32">
            <v>2</v>
          </cell>
          <cell r="AA32" t="str">
            <v>JPY</v>
          </cell>
          <cell r="AB32">
            <v>0.28999999999999998</v>
          </cell>
          <cell r="AC32">
            <v>5.029047082285615E-3</v>
          </cell>
          <cell r="AD32">
            <v>56</v>
          </cell>
          <cell r="AE32">
            <v>28</v>
          </cell>
          <cell r="AI32" t="str">
            <v>EUR/AFR</v>
          </cell>
          <cell r="AJ32" t="str">
            <v>JPY</v>
          </cell>
          <cell r="AK32">
            <v>0.29699999999999999</v>
          </cell>
        </row>
        <row r="33">
          <cell r="C33">
            <v>2320552</v>
          </cell>
          <cell r="D33" t="str">
            <v>CHIPCAP NP0 47P J 50V        0402</v>
          </cell>
          <cell r="E33" t="str">
            <v>ROHM</v>
          </cell>
          <cell r="F33">
            <v>4</v>
          </cell>
          <cell r="G33" t="str">
            <v>JPY</v>
          </cell>
          <cell r="H33">
            <v>0.28000000000000003</v>
          </cell>
          <cell r="I33">
            <v>9.7112633313101542E-3</v>
          </cell>
          <cell r="J33">
            <v>4</v>
          </cell>
          <cell r="K33" t="str">
            <v>JPY</v>
          </cell>
          <cell r="L33">
            <v>0.28000000000000003</v>
          </cell>
          <cell r="M33">
            <v>9.7112633313101542E-3</v>
          </cell>
          <cell r="N33">
            <v>4</v>
          </cell>
          <cell r="O33" t="str">
            <v>JPY</v>
          </cell>
          <cell r="P33">
            <v>0.27500000000000002</v>
          </cell>
          <cell r="Q33">
            <v>9.5378479146796154E-3</v>
          </cell>
          <cell r="R33">
            <v>4</v>
          </cell>
          <cell r="S33" t="str">
            <v>JPY</v>
          </cell>
          <cell r="T33">
            <v>0.27500000000000002</v>
          </cell>
          <cell r="U33">
            <v>9.5378479146796154E-3</v>
          </cell>
          <cell r="V33">
            <v>4</v>
          </cell>
          <cell r="W33" t="str">
            <v>JPY</v>
          </cell>
          <cell r="X33">
            <v>0.27500000000000002</v>
          </cell>
          <cell r="Y33">
            <v>9.5378479146796154E-3</v>
          </cell>
          <cell r="Z33">
            <v>4</v>
          </cell>
          <cell r="AA33" t="str">
            <v>JPY</v>
          </cell>
          <cell r="AB33">
            <v>0.27500000000000002</v>
          </cell>
          <cell r="AC33">
            <v>9.5378479146796154E-3</v>
          </cell>
          <cell r="AD33">
            <v>56</v>
          </cell>
          <cell r="AE33">
            <v>28</v>
          </cell>
          <cell r="AI33" t="str">
            <v>EUR/AFR</v>
          </cell>
          <cell r="AJ33" t="str">
            <v>JPY</v>
          </cell>
          <cell r="AK33">
            <v>0.28000000000000003</v>
          </cell>
        </row>
        <row r="34">
          <cell r="C34">
            <v>2320560</v>
          </cell>
          <cell r="D34" t="str">
            <v>CHIPCAP NP0 100P J 50V       0402</v>
          </cell>
          <cell r="E34" t="str">
            <v>ROHM</v>
          </cell>
          <cell r="F34">
            <v>1</v>
          </cell>
          <cell r="G34" t="str">
            <v>JPY</v>
          </cell>
          <cell r="H34">
            <v>0.30199999999999999</v>
          </cell>
          <cell r="I34">
            <v>2.6185727911211304E-3</v>
          </cell>
          <cell r="J34">
            <v>1</v>
          </cell>
          <cell r="K34" t="str">
            <v>JPY</v>
          </cell>
          <cell r="L34">
            <v>0.30199999999999999</v>
          </cell>
          <cell r="M34">
            <v>2.6185727911211304E-3</v>
          </cell>
          <cell r="N34">
            <v>1</v>
          </cell>
          <cell r="O34" t="str">
            <v>JPY</v>
          </cell>
          <cell r="P34">
            <v>0.3</v>
          </cell>
          <cell r="Q34">
            <v>2.6012312494580769E-3</v>
          </cell>
          <cell r="R34">
            <v>1</v>
          </cell>
          <cell r="S34" t="str">
            <v>JPY</v>
          </cell>
          <cell r="T34">
            <v>0.3</v>
          </cell>
          <cell r="U34">
            <v>2.6012312494580769E-3</v>
          </cell>
          <cell r="V34">
            <v>1</v>
          </cell>
          <cell r="W34" t="str">
            <v>JPY</v>
          </cell>
          <cell r="X34">
            <v>0.3</v>
          </cell>
          <cell r="Y34">
            <v>2.6012312494580769E-3</v>
          </cell>
          <cell r="Z34">
            <v>1</v>
          </cell>
          <cell r="AA34" t="str">
            <v>JPY</v>
          </cell>
          <cell r="AB34">
            <v>0.3</v>
          </cell>
          <cell r="AC34">
            <v>2.6012312494580769E-3</v>
          </cell>
          <cell r="AD34">
            <v>56</v>
          </cell>
          <cell r="AE34">
            <v>28</v>
          </cell>
          <cell r="AI34" t="str">
            <v>EUR/AFR</v>
          </cell>
          <cell r="AJ34" t="str">
            <v>JPY</v>
          </cell>
          <cell r="AK34">
            <v>0.30199999999999999</v>
          </cell>
        </row>
        <row r="35">
          <cell r="C35">
            <v>2320584</v>
          </cell>
          <cell r="D35" t="str">
            <v>CHIPCAP X7R 1N0 J 50V        0402</v>
          </cell>
          <cell r="E35" t="str">
            <v>ROHM</v>
          </cell>
          <cell r="F35">
            <v>1</v>
          </cell>
          <cell r="G35" t="str">
            <v>JPY</v>
          </cell>
          <cell r="H35">
            <v>0.32400000000000001</v>
          </cell>
          <cell r="I35">
            <v>2.8093297494147232E-3</v>
          </cell>
          <cell r="J35">
            <v>1</v>
          </cell>
          <cell r="K35" t="str">
            <v>JPY</v>
          </cell>
          <cell r="L35">
            <v>0.32400000000000001</v>
          </cell>
          <cell r="M35">
            <v>2.8093297494147232E-3</v>
          </cell>
          <cell r="N35">
            <v>1</v>
          </cell>
          <cell r="O35" t="str">
            <v>JPY</v>
          </cell>
          <cell r="P35">
            <v>0.32</v>
          </cell>
          <cell r="Q35">
            <v>2.7746466660886152E-3</v>
          </cell>
          <cell r="R35">
            <v>1</v>
          </cell>
          <cell r="S35" t="str">
            <v>JPY</v>
          </cell>
          <cell r="T35">
            <v>0.32</v>
          </cell>
          <cell r="U35">
            <v>2.7746466660886152E-3</v>
          </cell>
          <cell r="V35">
            <v>1</v>
          </cell>
          <cell r="W35" t="str">
            <v>JPY</v>
          </cell>
          <cell r="X35">
            <v>0.32</v>
          </cell>
          <cell r="Y35">
            <v>2.7746466660886152E-3</v>
          </cell>
          <cell r="Z35">
            <v>1</v>
          </cell>
          <cell r="AA35" t="str">
            <v>JPY</v>
          </cell>
          <cell r="AB35">
            <v>0.32</v>
          </cell>
          <cell r="AC35">
            <v>2.7746466660886152E-3</v>
          </cell>
          <cell r="AD35">
            <v>56</v>
          </cell>
          <cell r="AE35">
            <v>28</v>
          </cell>
          <cell r="AI35" t="str">
            <v>EUR/AFR</v>
          </cell>
          <cell r="AJ35" t="str">
            <v>JPY</v>
          </cell>
          <cell r="AK35">
            <v>0.32400000000000001</v>
          </cell>
        </row>
        <row r="36">
          <cell r="C36">
            <v>2320805</v>
          </cell>
          <cell r="D36" t="str">
            <v>CHIPCAP X5R 100N K 10V       0402</v>
          </cell>
          <cell r="E36" t="str">
            <v>MURATA</v>
          </cell>
          <cell r="F36">
            <v>6</v>
          </cell>
          <cell r="G36" t="str">
            <v>JPY</v>
          </cell>
          <cell r="H36">
            <v>0.55000000000000004</v>
          </cell>
          <cell r="I36">
            <v>2.8613543744038846E-2</v>
          </cell>
          <cell r="J36">
            <v>6</v>
          </cell>
          <cell r="K36" t="str">
            <v>JPY</v>
          </cell>
          <cell r="L36">
            <v>0.55000000000000004</v>
          </cell>
          <cell r="M36">
            <v>2.8613543744038846E-2</v>
          </cell>
          <cell r="N36">
            <v>6</v>
          </cell>
          <cell r="O36" t="str">
            <v>JPY</v>
          </cell>
          <cell r="P36">
            <v>0.54</v>
          </cell>
          <cell r="Q36">
            <v>2.8093297494147233E-2</v>
          </cell>
          <cell r="R36">
            <v>6</v>
          </cell>
          <cell r="S36" t="str">
            <v>JPY</v>
          </cell>
          <cell r="T36">
            <v>0.54</v>
          </cell>
          <cell r="U36">
            <v>2.8093297494147233E-2</v>
          </cell>
          <cell r="V36">
            <v>6</v>
          </cell>
          <cell r="W36" t="str">
            <v>JPY</v>
          </cell>
          <cell r="X36">
            <v>0.54</v>
          </cell>
          <cell r="Y36">
            <v>2.8093297494147233E-2</v>
          </cell>
          <cell r="Z36">
            <v>6</v>
          </cell>
          <cell r="AA36" t="str">
            <v>JPY</v>
          </cell>
          <cell r="AB36">
            <v>0.54</v>
          </cell>
          <cell r="AC36">
            <v>2.8093297494147233E-2</v>
          </cell>
          <cell r="AD36">
            <v>35</v>
          </cell>
          <cell r="AE36">
            <v>35</v>
          </cell>
          <cell r="AI36" t="str">
            <v>EUR/AFR</v>
          </cell>
          <cell r="AJ36" t="str">
            <v>JPY</v>
          </cell>
          <cell r="AK36">
            <v>0.55000000000000004</v>
          </cell>
        </row>
        <row r="37">
          <cell r="C37">
            <v>3203705</v>
          </cell>
          <cell r="D37" t="str">
            <v>FERRITE BEAD 0.015R 42R/100M 0805</v>
          </cell>
          <cell r="E37" t="str">
            <v>TAIYO YUDEN</v>
          </cell>
          <cell r="F37">
            <v>2</v>
          </cell>
          <cell r="G37" t="str">
            <v>JPY</v>
          </cell>
          <cell r="H37">
            <v>1.4</v>
          </cell>
          <cell r="I37">
            <v>2.4278158328275384E-2</v>
          </cell>
          <cell r="J37">
            <v>2</v>
          </cell>
          <cell r="K37" t="str">
            <v>JPY</v>
          </cell>
          <cell r="L37">
            <v>1.4</v>
          </cell>
          <cell r="M37">
            <v>2.4278158328275384E-2</v>
          </cell>
          <cell r="N37">
            <v>2</v>
          </cell>
          <cell r="O37" t="str">
            <v>JPY</v>
          </cell>
          <cell r="P37">
            <v>1.3</v>
          </cell>
          <cell r="Q37">
            <v>2.2544004161969999E-2</v>
          </cell>
          <cell r="R37">
            <v>2</v>
          </cell>
          <cell r="S37" t="str">
            <v>JPY</v>
          </cell>
          <cell r="T37">
            <v>1.3</v>
          </cell>
          <cell r="U37">
            <v>2.2544004161969999E-2</v>
          </cell>
          <cell r="V37">
            <v>2</v>
          </cell>
          <cell r="W37" t="str">
            <v>JPY</v>
          </cell>
          <cell r="X37">
            <v>1.3</v>
          </cell>
          <cell r="Y37">
            <v>2.2544004161969999E-2</v>
          </cell>
          <cell r="Z37">
            <v>2</v>
          </cell>
          <cell r="AA37" t="str">
            <v>JPY</v>
          </cell>
          <cell r="AB37">
            <v>1.3</v>
          </cell>
          <cell r="AC37">
            <v>2.2544004161969999E-2</v>
          </cell>
          <cell r="AD37">
            <v>42</v>
          </cell>
          <cell r="AE37">
            <v>42</v>
          </cell>
          <cell r="AI37" t="str">
            <v>EUR/AFR</v>
          </cell>
          <cell r="AJ37" t="str">
            <v>JPY</v>
          </cell>
          <cell r="AK37">
            <v>1.4</v>
          </cell>
        </row>
        <row r="38">
          <cell r="C38">
            <v>3640423</v>
          </cell>
          <cell r="D38" t="str">
            <v>TRANSF BALUN 3.7GHZ+/-300MHZ 0805</v>
          </cell>
          <cell r="E38" t="str">
            <v>MURATA</v>
          </cell>
          <cell r="F38">
            <v>1</v>
          </cell>
          <cell r="G38" t="str">
            <v>JPY</v>
          </cell>
          <cell r="H38">
            <v>9</v>
          </cell>
          <cell r="I38">
            <v>7.8036937483742311E-2</v>
          </cell>
          <cell r="J38">
            <v>1</v>
          </cell>
          <cell r="K38" t="str">
            <v>JPY</v>
          </cell>
          <cell r="L38">
            <v>9</v>
          </cell>
          <cell r="M38">
            <v>7.8036937483742311E-2</v>
          </cell>
          <cell r="N38">
            <v>1</v>
          </cell>
          <cell r="O38" t="str">
            <v>JPY</v>
          </cell>
          <cell r="P38">
            <v>8.5</v>
          </cell>
          <cell r="Q38">
            <v>7.3701552067978848E-2</v>
          </cell>
          <cell r="R38">
            <v>1</v>
          </cell>
          <cell r="S38" t="str">
            <v>JPY</v>
          </cell>
          <cell r="T38">
            <v>8.5</v>
          </cell>
          <cell r="U38">
            <v>7.3701552067978848E-2</v>
          </cell>
          <cell r="V38">
            <v>1</v>
          </cell>
          <cell r="W38" t="str">
            <v>JPY</v>
          </cell>
          <cell r="X38">
            <v>8.5</v>
          </cell>
          <cell r="Y38">
            <v>7.3701552067978848E-2</v>
          </cell>
          <cell r="Z38">
            <v>1</v>
          </cell>
          <cell r="AA38" t="str">
            <v>JPY</v>
          </cell>
          <cell r="AB38">
            <v>8.5</v>
          </cell>
          <cell r="AC38">
            <v>7.3701552067978848E-2</v>
          </cell>
          <cell r="AD38">
            <v>42</v>
          </cell>
          <cell r="AE38">
            <v>42</v>
          </cell>
          <cell r="AI38" t="str">
            <v>EUR/AFR</v>
          </cell>
          <cell r="AJ38" t="str">
            <v>JPY</v>
          </cell>
          <cell r="AK38">
            <v>9</v>
          </cell>
        </row>
        <row r="39">
          <cell r="C39">
            <v>3646051</v>
          </cell>
          <cell r="D39" t="str">
            <v>CHIP COIL 3N9 +-0N3 Q28/800M 0402</v>
          </cell>
          <cell r="E39" t="str">
            <v>TAIYO YUDEN</v>
          </cell>
          <cell r="F39">
            <v>1</v>
          </cell>
          <cell r="G39" t="str">
            <v>JPY</v>
          </cell>
          <cell r="H39">
            <v>1.4</v>
          </cell>
          <cell r="I39">
            <v>1.2139079164137692E-2</v>
          </cell>
          <cell r="J39">
            <v>1</v>
          </cell>
          <cell r="K39" t="str">
            <v>JPY</v>
          </cell>
          <cell r="L39">
            <v>1.4</v>
          </cell>
          <cell r="M39">
            <v>1.2139079164137692E-2</v>
          </cell>
          <cell r="N39">
            <v>1</v>
          </cell>
          <cell r="O39" t="str">
            <v>JPY</v>
          </cell>
          <cell r="P39">
            <v>1.35</v>
          </cell>
          <cell r="Q39">
            <v>1.1705540622561347E-2</v>
          </cell>
          <cell r="R39">
            <v>1</v>
          </cell>
          <cell r="S39" t="str">
            <v>JPY</v>
          </cell>
          <cell r="T39">
            <v>1.35</v>
          </cell>
          <cell r="U39">
            <v>1.1705540622561347E-2</v>
          </cell>
          <cell r="V39">
            <v>1</v>
          </cell>
          <cell r="W39" t="str">
            <v>JPY</v>
          </cell>
          <cell r="X39">
            <v>1.35</v>
          </cell>
          <cell r="Y39">
            <v>1.1705540622561347E-2</v>
          </cell>
          <cell r="Z39">
            <v>1</v>
          </cell>
          <cell r="AA39" t="str">
            <v>JPY</v>
          </cell>
          <cell r="AB39">
            <v>1.35</v>
          </cell>
          <cell r="AC39">
            <v>1.1705540622561347E-2</v>
          </cell>
          <cell r="AD39">
            <v>42</v>
          </cell>
          <cell r="AE39">
            <v>42</v>
          </cell>
          <cell r="AI39" t="str">
            <v>EUR/AFR</v>
          </cell>
          <cell r="AJ39" t="str">
            <v>JPY</v>
          </cell>
          <cell r="AK39">
            <v>1.4</v>
          </cell>
        </row>
        <row r="40">
          <cell r="C40">
            <v>3646065</v>
          </cell>
          <cell r="D40" t="str">
            <v>CHIP COIL 12N J Q31/800MHZ   0402</v>
          </cell>
          <cell r="E40" t="str">
            <v>TAIYO YUDEN</v>
          </cell>
          <cell r="F40">
            <v>1</v>
          </cell>
          <cell r="G40" t="str">
            <v>JPY</v>
          </cell>
          <cell r="H40">
            <v>1.4</v>
          </cell>
          <cell r="I40">
            <v>1.2139079164137692E-2</v>
          </cell>
          <cell r="J40">
            <v>1</v>
          </cell>
          <cell r="K40" t="str">
            <v>JPY</v>
          </cell>
          <cell r="L40">
            <v>1.4</v>
          </cell>
          <cell r="M40">
            <v>1.2139079164137692E-2</v>
          </cell>
          <cell r="N40">
            <v>1</v>
          </cell>
          <cell r="O40" t="str">
            <v>JPY</v>
          </cell>
          <cell r="P40">
            <v>1.35</v>
          </cell>
          <cell r="Q40">
            <v>1.1705540622561347E-2</v>
          </cell>
          <cell r="R40">
            <v>1</v>
          </cell>
          <cell r="S40" t="str">
            <v>JPY</v>
          </cell>
          <cell r="T40">
            <v>1.35</v>
          </cell>
          <cell r="U40">
            <v>1.1705540622561347E-2</v>
          </cell>
          <cell r="V40">
            <v>1</v>
          </cell>
          <cell r="W40" t="str">
            <v>JPY</v>
          </cell>
          <cell r="X40">
            <v>1.35</v>
          </cell>
          <cell r="Y40">
            <v>1.1705540622561347E-2</v>
          </cell>
          <cell r="Z40">
            <v>1</v>
          </cell>
          <cell r="AA40" t="str">
            <v>JPY</v>
          </cell>
          <cell r="AB40">
            <v>1.35</v>
          </cell>
          <cell r="AC40">
            <v>1.1705540622561347E-2</v>
          </cell>
          <cell r="AD40">
            <v>42</v>
          </cell>
          <cell r="AE40">
            <v>42</v>
          </cell>
          <cell r="AI40" t="str">
            <v>EUR/AFR</v>
          </cell>
          <cell r="AJ40" t="str">
            <v>JPY</v>
          </cell>
          <cell r="AK40">
            <v>1.4</v>
          </cell>
        </row>
        <row r="41">
          <cell r="C41">
            <v>3646067</v>
          </cell>
          <cell r="D41" t="str">
            <v>CHIP COIL 18N J Q29/800MHZ   0402</v>
          </cell>
          <cell r="E41" t="str">
            <v>TAIYO YUDEN</v>
          </cell>
          <cell r="F41">
            <v>2</v>
          </cell>
          <cell r="G41" t="str">
            <v>JPY</v>
          </cell>
          <cell r="H41">
            <v>1.4</v>
          </cell>
          <cell r="I41">
            <v>2.4278158328275384E-2</v>
          </cell>
          <cell r="J41">
            <v>2</v>
          </cell>
          <cell r="K41" t="str">
            <v>JPY</v>
          </cell>
          <cell r="L41">
            <v>1.4</v>
          </cell>
          <cell r="M41">
            <v>2.4278158328275384E-2</v>
          </cell>
          <cell r="N41">
            <v>2</v>
          </cell>
          <cell r="O41" t="str">
            <v>JPY</v>
          </cell>
          <cell r="P41">
            <v>1.35</v>
          </cell>
          <cell r="Q41">
            <v>2.3411081245122693E-2</v>
          </cell>
          <cell r="R41">
            <v>2</v>
          </cell>
          <cell r="S41" t="str">
            <v>JPY</v>
          </cell>
          <cell r="T41">
            <v>1.35</v>
          </cell>
          <cell r="U41">
            <v>2.3411081245122693E-2</v>
          </cell>
          <cell r="V41">
            <v>2</v>
          </cell>
          <cell r="W41" t="str">
            <v>JPY</v>
          </cell>
          <cell r="X41">
            <v>1.35</v>
          </cell>
          <cell r="Y41">
            <v>2.3411081245122693E-2</v>
          </cell>
          <cell r="Z41">
            <v>2</v>
          </cell>
          <cell r="AA41" t="str">
            <v>JPY</v>
          </cell>
          <cell r="AB41">
            <v>1.35</v>
          </cell>
          <cell r="AC41">
            <v>2.3411081245122693E-2</v>
          </cell>
          <cell r="AD41">
            <v>42</v>
          </cell>
          <cell r="AE41">
            <v>42</v>
          </cell>
          <cell r="AI41" t="str">
            <v>EUR/AFR</v>
          </cell>
          <cell r="AJ41" t="str">
            <v>JPY</v>
          </cell>
          <cell r="AK41">
            <v>1.4</v>
          </cell>
        </row>
        <row r="42">
          <cell r="C42">
            <v>4551015</v>
          </cell>
          <cell r="D42" t="str">
            <v xml:space="preserve">DIR.COUPLER 897.5/1747.5/1880MHZ </v>
          </cell>
          <cell r="E42" t="str">
            <v>MURATA</v>
          </cell>
          <cell r="F42">
            <v>1</v>
          </cell>
          <cell r="G42" t="str">
            <v>JPY</v>
          </cell>
          <cell r="H42">
            <v>9.1999999999999993</v>
          </cell>
          <cell r="I42">
            <v>7.9771091650047685E-2</v>
          </cell>
          <cell r="J42">
            <v>1</v>
          </cell>
          <cell r="K42" t="str">
            <v>JPY</v>
          </cell>
          <cell r="L42">
            <v>9.1999999999999993</v>
          </cell>
          <cell r="M42">
            <v>7.9771091650047685E-2</v>
          </cell>
          <cell r="N42">
            <v>1</v>
          </cell>
          <cell r="O42" t="str">
            <v>JPY</v>
          </cell>
          <cell r="P42">
            <v>9</v>
          </cell>
          <cell r="Q42">
            <v>7.8036937483742311E-2</v>
          </cell>
          <cell r="R42">
            <v>1</v>
          </cell>
          <cell r="S42" t="str">
            <v>JPY</v>
          </cell>
          <cell r="T42">
            <v>9</v>
          </cell>
          <cell r="U42">
            <v>7.8036937483742311E-2</v>
          </cell>
          <cell r="V42">
            <v>1</v>
          </cell>
          <cell r="W42" t="str">
            <v>JPY</v>
          </cell>
          <cell r="X42">
            <v>9</v>
          </cell>
          <cell r="Y42">
            <v>7.8036937483742311E-2</v>
          </cell>
          <cell r="Z42">
            <v>1</v>
          </cell>
          <cell r="AA42" t="str">
            <v>JPY</v>
          </cell>
          <cell r="AB42">
            <v>9</v>
          </cell>
          <cell r="AC42">
            <v>7.8036937483742311E-2</v>
          </cell>
          <cell r="AD42">
            <v>42</v>
          </cell>
          <cell r="AE42">
            <v>42</v>
          </cell>
          <cell r="AI42" t="str">
            <v>EUR/AFR</v>
          </cell>
          <cell r="AJ42" t="str">
            <v>JPY</v>
          </cell>
          <cell r="AK42">
            <v>9.1999999999999993</v>
          </cell>
        </row>
        <row r="43">
          <cell r="C43" t="str">
            <v>1412279</v>
          </cell>
          <cell r="D43" t="str">
            <v>CHIPRES 0W1 2R2 J 0805</v>
          </cell>
          <cell r="E43" t="str">
            <v>ROHM</v>
          </cell>
          <cell r="F43">
            <v>2</v>
          </cell>
          <cell r="G43" t="str">
            <v>JPY</v>
          </cell>
          <cell r="H43">
            <v>0.12</v>
          </cell>
          <cell r="I43">
            <v>2.0809849995664614E-3</v>
          </cell>
          <cell r="J43">
            <v>2</v>
          </cell>
          <cell r="K43" t="str">
            <v>JPY</v>
          </cell>
          <cell r="L43">
            <v>0.12</v>
          </cell>
          <cell r="M43">
            <v>2.0809849995664614E-3</v>
          </cell>
          <cell r="N43">
            <v>2</v>
          </cell>
          <cell r="O43" t="str">
            <v>JPY</v>
          </cell>
          <cell r="P43">
            <v>0.11</v>
          </cell>
          <cell r="Q43">
            <v>1.9075695829359231E-3</v>
          </cell>
          <cell r="R43">
            <v>2</v>
          </cell>
          <cell r="S43" t="str">
            <v>JPY</v>
          </cell>
          <cell r="T43">
            <v>0.11</v>
          </cell>
          <cell r="U43">
            <v>1.9075695829359231E-3</v>
          </cell>
          <cell r="V43">
            <v>2</v>
          </cell>
          <cell r="W43" t="str">
            <v>JPY</v>
          </cell>
          <cell r="X43">
            <v>0.11</v>
          </cell>
          <cell r="Y43">
            <v>1.9075695829359231E-3</v>
          </cell>
          <cell r="Z43">
            <v>2</v>
          </cell>
          <cell r="AA43" t="str">
            <v>JPY</v>
          </cell>
          <cell r="AB43">
            <v>0.11</v>
          </cell>
          <cell r="AC43">
            <v>1.9075695829359231E-3</v>
          </cell>
          <cell r="AD43">
            <v>49</v>
          </cell>
          <cell r="AE43">
            <v>28</v>
          </cell>
          <cell r="AI43" t="str">
            <v>EUR/AFR</v>
          </cell>
          <cell r="AJ43" t="str">
            <v>JPY</v>
          </cell>
          <cell r="AK43">
            <v>0.12</v>
          </cell>
        </row>
        <row r="44">
          <cell r="C44" t="str">
            <v>1430151</v>
          </cell>
          <cell r="D44" t="str">
            <v>CHIPRES 0W1 10R J</v>
          </cell>
          <cell r="E44" t="str">
            <v>ROHM</v>
          </cell>
          <cell r="F44">
            <v>1</v>
          </cell>
          <cell r="G44" t="str">
            <v>JPY</v>
          </cell>
          <cell r="H44">
            <v>0.11600000000000001</v>
          </cell>
          <cell r="I44">
            <v>1.005809416457123E-3</v>
          </cell>
          <cell r="J44">
            <v>1</v>
          </cell>
          <cell r="K44" t="str">
            <v>JPY</v>
          </cell>
          <cell r="L44">
            <v>0.11600000000000001</v>
          </cell>
          <cell r="M44">
            <v>1.005809416457123E-3</v>
          </cell>
          <cell r="N44">
            <v>1</v>
          </cell>
          <cell r="O44" t="str">
            <v>JPY</v>
          </cell>
          <cell r="P44">
            <v>0.114</v>
          </cell>
          <cell r="Q44">
            <v>9.8846787479406925E-4</v>
          </cell>
          <cell r="R44">
            <v>1</v>
          </cell>
          <cell r="S44" t="str">
            <v>JPY</v>
          </cell>
          <cell r="T44">
            <v>0.114</v>
          </cell>
          <cell r="U44">
            <v>9.8846787479406925E-4</v>
          </cell>
          <cell r="V44">
            <v>1</v>
          </cell>
          <cell r="W44" t="str">
            <v>JPY</v>
          </cell>
          <cell r="X44">
            <v>0.114</v>
          </cell>
          <cell r="Y44">
            <v>9.8846787479406925E-4</v>
          </cell>
          <cell r="Z44">
            <v>1</v>
          </cell>
          <cell r="AA44" t="str">
            <v>JPY</v>
          </cell>
          <cell r="AB44">
            <v>0.114</v>
          </cell>
          <cell r="AC44">
            <v>9.8846787479406925E-4</v>
          </cell>
          <cell r="AD44">
            <v>49</v>
          </cell>
          <cell r="AE44">
            <v>28</v>
          </cell>
          <cell r="AI44" t="str">
            <v>EUR/AFR</v>
          </cell>
        </row>
        <row r="45">
          <cell r="C45" t="str">
            <v>1430690</v>
          </cell>
          <cell r="D45" t="str">
            <v>CHIPRES JUMPER 0R0</v>
          </cell>
          <cell r="E45" t="str">
            <v>ROHM</v>
          </cell>
          <cell r="F45">
            <v>35</v>
          </cell>
          <cell r="G45" t="str">
            <v>JPY</v>
          </cell>
          <cell r="H45">
            <v>0.15</v>
          </cell>
          <cell r="I45">
            <v>4.5521546865516342E-2</v>
          </cell>
          <cell r="J45">
            <v>35</v>
          </cell>
          <cell r="K45" t="str">
            <v>JPY</v>
          </cell>
          <cell r="L45">
            <v>0.15</v>
          </cell>
          <cell r="M45">
            <v>4.5521546865516342E-2</v>
          </cell>
          <cell r="N45">
            <v>35</v>
          </cell>
          <cell r="O45" t="str">
            <v>JPY</v>
          </cell>
          <cell r="P45">
            <v>0.14249999999999999</v>
          </cell>
          <cell r="Q45">
            <v>4.3245469522240523E-2</v>
          </cell>
          <cell r="R45">
            <v>35</v>
          </cell>
          <cell r="S45" t="str">
            <v>JPY</v>
          </cell>
          <cell r="T45">
            <v>0.14249999999999999</v>
          </cell>
          <cell r="U45">
            <v>4.3245469522240523E-2</v>
          </cell>
          <cell r="V45">
            <v>35</v>
          </cell>
          <cell r="W45" t="str">
            <v>JPY</v>
          </cell>
          <cell r="X45">
            <v>0.14249999999999999</v>
          </cell>
          <cell r="Y45">
            <v>4.3245469522240523E-2</v>
          </cell>
          <cell r="Z45">
            <v>35</v>
          </cell>
          <cell r="AA45" t="str">
            <v>JPY</v>
          </cell>
          <cell r="AB45">
            <v>0.14249999999999999</v>
          </cell>
          <cell r="AC45">
            <v>4.3245469522240523E-2</v>
          </cell>
          <cell r="AD45">
            <v>49</v>
          </cell>
          <cell r="AE45">
            <v>28</v>
          </cell>
          <cell r="AI45" t="str">
            <v>EUR/AFR</v>
          </cell>
          <cell r="AJ45" t="str">
            <v>JPY</v>
          </cell>
          <cell r="AK45">
            <v>0.15</v>
          </cell>
        </row>
        <row r="46">
          <cell r="C46" t="str">
            <v>1430690</v>
          </cell>
          <cell r="D46" t="str">
            <v>CHIPRES JUMPER 0R0</v>
          </cell>
          <cell r="E46" t="str">
            <v>ROHM</v>
          </cell>
          <cell r="F46">
            <v>5</v>
          </cell>
          <cell r="G46" t="str">
            <v>JPY</v>
          </cell>
          <cell r="H46">
            <v>0.15</v>
          </cell>
          <cell r="I46">
            <v>6.503078123645192E-3</v>
          </cell>
          <cell r="J46">
            <v>5</v>
          </cell>
          <cell r="K46" t="str">
            <v>JPY</v>
          </cell>
          <cell r="L46">
            <v>0.15</v>
          </cell>
          <cell r="M46">
            <v>6.503078123645192E-3</v>
          </cell>
          <cell r="N46">
            <v>5</v>
          </cell>
          <cell r="O46" t="str">
            <v>JPY</v>
          </cell>
          <cell r="P46">
            <v>0.15</v>
          </cell>
          <cell r="Q46">
            <v>6.503078123645192E-3</v>
          </cell>
          <cell r="R46">
            <v>5</v>
          </cell>
          <cell r="S46" t="str">
            <v>JPY</v>
          </cell>
          <cell r="T46">
            <v>0.15</v>
          </cell>
          <cell r="U46">
            <v>6.503078123645192E-3</v>
          </cell>
          <cell r="V46">
            <v>5</v>
          </cell>
          <cell r="W46" t="str">
            <v>JPY</v>
          </cell>
          <cell r="X46">
            <v>0.15</v>
          </cell>
          <cell r="Y46">
            <v>6.503078123645192E-3</v>
          </cell>
          <cell r="Z46">
            <v>5</v>
          </cell>
          <cell r="AA46" t="str">
            <v>JPY</v>
          </cell>
          <cell r="AB46">
            <v>0.15</v>
          </cell>
          <cell r="AC46">
            <v>6.503078123645192E-3</v>
          </cell>
          <cell r="AD46">
            <v>49</v>
          </cell>
          <cell r="AE46">
            <v>28</v>
          </cell>
          <cell r="AI46" t="str">
            <v>EUR/AFR</v>
          </cell>
          <cell r="AJ46" t="str">
            <v>JPY</v>
          </cell>
          <cell r="AK46">
            <v>0.15</v>
          </cell>
        </row>
        <row r="47">
          <cell r="C47" t="str">
            <v>1430691</v>
          </cell>
          <cell r="D47" t="str">
            <v>CHIPRES 0W06 2R2</v>
          </cell>
          <cell r="E47" t="str">
            <v>ROHM</v>
          </cell>
          <cell r="F47">
            <v>1</v>
          </cell>
          <cell r="G47" t="str">
            <v>JPY</v>
          </cell>
          <cell r="H47">
            <v>0.15</v>
          </cell>
          <cell r="I47">
            <v>1.3006156247290384E-3</v>
          </cell>
          <cell r="J47">
            <v>1</v>
          </cell>
          <cell r="K47" t="str">
            <v>JPY</v>
          </cell>
          <cell r="L47">
            <v>0.15</v>
          </cell>
          <cell r="M47">
            <v>1.3006156247290384E-3</v>
          </cell>
          <cell r="N47">
            <v>1</v>
          </cell>
          <cell r="O47" t="str">
            <v>JPY</v>
          </cell>
          <cell r="P47">
            <v>0.15</v>
          </cell>
          <cell r="Q47">
            <v>1.3006156247290384E-3</v>
          </cell>
          <cell r="R47">
            <v>1</v>
          </cell>
          <cell r="S47" t="str">
            <v>JPY</v>
          </cell>
          <cell r="T47">
            <v>0.15</v>
          </cell>
          <cell r="U47">
            <v>1.3006156247290384E-3</v>
          </cell>
          <cell r="V47">
            <v>1</v>
          </cell>
          <cell r="W47" t="str">
            <v>JPY</v>
          </cell>
          <cell r="X47">
            <v>0.15</v>
          </cell>
          <cell r="Y47">
            <v>1.3006156247290384E-3</v>
          </cell>
          <cell r="Z47">
            <v>1</v>
          </cell>
          <cell r="AA47" t="str">
            <v>JPY</v>
          </cell>
          <cell r="AB47">
            <v>0.15</v>
          </cell>
          <cell r="AC47">
            <v>1.3006156247290384E-3</v>
          </cell>
          <cell r="AD47">
            <v>49</v>
          </cell>
          <cell r="AE47">
            <v>28</v>
          </cell>
          <cell r="AI47" t="str">
            <v>EUR/AFR</v>
          </cell>
        </row>
        <row r="48">
          <cell r="C48" t="str">
            <v>1430693</v>
          </cell>
          <cell r="D48" t="str">
            <v>CHIPRES 0W06 5R6 J 0402</v>
          </cell>
          <cell r="E48" t="str">
            <v>ROHM</v>
          </cell>
          <cell r="F48">
            <v>4</v>
          </cell>
          <cell r="G48" t="str">
            <v>JPY</v>
          </cell>
          <cell r="H48">
            <v>0.15</v>
          </cell>
          <cell r="I48">
            <v>5.2024624989161538E-3</v>
          </cell>
          <cell r="J48">
            <v>4</v>
          </cell>
          <cell r="K48" t="str">
            <v>JPY</v>
          </cell>
          <cell r="L48">
            <v>0.15</v>
          </cell>
          <cell r="M48">
            <v>5.2024624989161538E-3</v>
          </cell>
          <cell r="N48">
            <v>4</v>
          </cell>
          <cell r="O48" t="str">
            <v>JPY</v>
          </cell>
          <cell r="P48">
            <v>0.14249999999999999</v>
          </cell>
          <cell r="Q48">
            <v>4.9423393739703456E-3</v>
          </cell>
          <cell r="R48">
            <v>4</v>
          </cell>
          <cell r="S48" t="str">
            <v>JPY</v>
          </cell>
          <cell r="T48">
            <v>0.14249999999999999</v>
          </cell>
          <cell r="U48">
            <v>4.9423393739703456E-3</v>
          </cell>
          <cell r="V48">
            <v>4</v>
          </cell>
          <cell r="W48" t="str">
            <v>JPY</v>
          </cell>
          <cell r="X48">
            <v>0.14249999999999999</v>
          </cell>
          <cell r="Y48">
            <v>4.9423393739703456E-3</v>
          </cell>
          <cell r="Z48">
            <v>4</v>
          </cell>
          <cell r="AA48" t="str">
            <v>JPY</v>
          </cell>
          <cell r="AB48">
            <v>0.14249999999999999</v>
          </cell>
          <cell r="AC48">
            <v>4.9423393739703456E-3</v>
          </cell>
          <cell r="AD48">
            <v>49</v>
          </cell>
          <cell r="AE48">
            <v>28</v>
          </cell>
          <cell r="AI48" t="str">
            <v>EUR/AFR</v>
          </cell>
          <cell r="AJ48" t="str">
            <v>JPY</v>
          </cell>
          <cell r="AK48">
            <v>0.15</v>
          </cell>
        </row>
        <row r="49">
          <cell r="C49" t="str">
            <v>1430693</v>
          </cell>
          <cell r="D49" t="str">
            <v>CHIPRES 0W06 5R6 J</v>
          </cell>
          <cell r="E49" t="str">
            <v>ROHM</v>
          </cell>
          <cell r="F49">
            <v>2</v>
          </cell>
          <cell r="G49" t="str">
            <v>JPY</v>
          </cell>
          <cell r="H49">
            <v>0.15</v>
          </cell>
          <cell r="I49">
            <v>2.6012312494580769E-3</v>
          </cell>
          <cell r="J49">
            <v>2</v>
          </cell>
          <cell r="K49" t="str">
            <v>JPY</v>
          </cell>
          <cell r="L49">
            <v>0.15</v>
          </cell>
          <cell r="M49">
            <v>2.6012312494580769E-3</v>
          </cell>
          <cell r="N49">
            <v>2</v>
          </cell>
          <cell r="O49" t="str">
            <v>JPY</v>
          </cell>
          <cell r="P49">
            <v>0.15</v>
          </cell>
          <cell r="Q49">
            <v>2.6012312494580769E-3</v>
          </cell>
          <cell r="R49">
            <v>2</v>
          </cell>
          <cell r="S49" t="str">
            <v>JPY</v>
          </cell>
          <cell r="T49">
            <v>0.15</v>
          </cell>
          <cell r="U49">
            <v>2.6012312494580769E-3</v>
          </cell>
          <cell r="V49">
            <v>2</v>
          </cell>
          <cell r="W49" t="str">
            <v>JPY</v>
          </cell>
          <cell r="X49">
            <v>0.15</v>
          </cell>
          <cell r="Y49">
            <v>2.6012312494580769E-3</v>
          </cell>
          <cell r="Z49">
            <v>2</v>
          </cell>
          <cell r="AA49" t="str">
            <v>JPY</v>
          </cell>
          <cell r="AB49">
            <v>0.15</v>
          </cell>
          <cell r="AC49">
            <v>2.6012312494580769E-3</v>
          </cell>
          <cell r="AD49">
            <v>49</v>
          </cell>
          <cell r="AE49">
            <v>28</v>
          </cell>
          <cell r="AI49" t="str">
            <v>EUR/AFR</v>
          </cell>
          <cell r="AJ49" t="str">
            <v>JPY</v>
          </cell>
          <cell r="AK49">
            <v>0.15</v>
          </cell>
        </row>
        <row r="50">
          <cell r="C50" t="str">
            <v>1430712</v>
          </cell>
          <cell r="D50" t="str">
            <v>CHIPRES 0W06 27R J 0402</v>
          </cell>
          <cell r="E50" t="str">
            <v>ROHM</v>
          </cell>
          <cell r="F50">
            <v>1</v>
          </cell>
          <cell r="G50" t="str">
            <v>JPY</v>
          </cell>
          <cell r="H50">
            <v>0.15</v>
          </cell>
          <cell r="I50">
            <v>1.3006156247290384E-3</v>
          </cell>
          <cell r="J50">
            <v>1</v>
          </cell>
          <cell r="K50" t="str">
            <v>JPY</v>
          </cell>
          <cell r="L50">
            <v>0.15</v>
          </cell>
          <cell r="M50">
            <v>1.3006156247290384E-3</v>
          </cell>
          <cell r="N50">
            <v>1</v>
          </cell>
          <cell r="O50" t="str">
            <v>JPY</v>
          </cell>
          <cell r="P50">
            <v>0.15</v>
          </cell>
          <cell r="Q50">
            <v>1.3006156247290384E-3</v>
          </cell>
          <cell r="R50">
            <v>1</v>
          </cell>
          <cell r="S50" t="str">
            <v>JPY</v>
          </cell>
          <cell r="T50">
            <v>0.15</v>
          </cell>
          <cell r="U50">
            <v>1.3006156247290384E-3</v>
          </cell>
          <cell r="V50">
            <v>1</v>
          </cell>
          <cell r="W50" t="str">
            <v>JPY</v>
          </cell>
          <cell r="X50">
            <v>0.15</v>
          </cell>
          <cell r="Y50">
            <v>1.3006156247290384E-3</v>
          </cell>
          <cell r="Z50">
            <v>1</v>
          </cell>
          <cell r="AA50" t="str">
            <v>JPY</v>
          </cell>
          <cell r="AB50">
            <v>0.15</v>
          </cell>
          <cell r="AC50">
            <v>1.3006156247290384E-3</v>
          </cell>
          <cell r="AD50">
            <v>49</v>
          </cell>
          <cell r="AE50">
            <v>28</v>
          </cell>
          <cell r="AI50" t="str">
            <v>EUR/AFR</v>
          </cell>
          <cell r="AJ50" t="str">
            <v>JPY</v>
          </cell>
          <cell r="AK50">
            <v>0.15</v>
          </cell>
        </row>
        <row r="51">
          <cell r="C51" t="str">
            <v>1430716</v>
          </cell>
          <cell r="D51" t="str">
            <v>CHIPRES 0W06 39R J 0402</v>
          </cell>
          <cell r="E51" t="str">
            <v>ROHM</v>
          </cell>
          <cell r="F51">
            <v>1</v>
          </cell>
          <cell r="G51" t="str">
            <v>JPY</v>
          </cell>
          <cell r="H51">
            <v>0.15</v>
          </cell>
          <cell r="I51">
            <v>1.3006156247290384E-3</v>
          </cell>
          <cell r="J51">
            <v>1</v>
          </cell>
          <cell r="K51" t="str">
            <v>JPY</v>
          </cell>
          <cell r="L51">
            <v>0.15</v>
          </cell>
          <cell r="M51">
            <v>1.3006156247290384E-3</v>
          </cell>
          <cell r="N51">
            <v>1</v>
          </cell>
          <cell r="O51" t="str">
            <v>JPY</v>
          </cell>
          <cell r="P51">
            <v>0.14249999999999999</v>
          </cell>
          <cell r="Q51">
            <v>1.2355848434925864E-3</v>
          </cell>
          <cell r="R51">
            <v>1</v>
          </cell>
          <cell r="S51" t="str">
            <v>JPY</v>
          </cell>
          <cell r="T51">
            <v>0.14249999999999999</v>
          </cell>
          <cell r="U51">
            <v>1.2355848434925864E-3</v>
          </cell>
          <cell r="V51">
            <v>1</v>
          </cell>
          <cell r="W51" t="str">
            <v>JPY</v>
          </cell>
          <cell r="X51">
            <v>0.14249999999999999</v>
          </cell>
          <cell r="Y51">
            <v>1.2355848434925864E-3</v>
          </cell>
          <cell r="Z51">
            <v>1</v>
          </cell>
          <cell r="AA51" t="str">
            <v>JPY</v>
          </cell>
          <cell r="AB51">
            <v>0.14249999999999999</v>
          </cell>
          <cell r="AC51">
            <v>1.2355848434925864E-3</v>
          </cell>
          <cell r="AD51">
            <v>49</v>
          </cell>
          <cell r="AE51">
            <v>28</v>
          </cell>
          <cell r="AI51" t="str">
            <v>EUR/AFR</v>
          </cell>
          <cell r="AJ51" t="str">
            <v>JPY</v>
          </cell>
          <cell r="AK51">
            <v>0.15</v>
          </cell>
        </row>
        <row r="52">
          <cell r="C52" t="str">
            <v>1430724</v>
          </cell>
          <cell r="D52" t="str">
            <v>CHIPRES 0W06 82R</v>
          </cell>
          <cell r="E52" t="str">
            <v>ROHM</v>
          </cell>
          <cell r="F52">
            <v>2</v>
          </cell>
          <cell r="G52" t="str">
            <v>JPY</v>
          </cell>
          <cell r="H52">
            <v>0.15</v>
          </cell>
          <cell r="I52">
            <v>2.6012312494580769E-3</v>
          </cell>
          <cell r="J52">
            <v>2</v>
          </cell>
          <cell r="K52" t="str">
            <v>JPY</v>
          </cell>
          <cell r="L52">
            <v>0.15</v>
          </cell>
          <cell r="M52">
            <v>2.6012312494580769E-3</v>
          </cell>
          <cell r="N52">
            <v>2</v>
          </cell>
          <cell r="O52" t="str">
            <v>JPY</v>
          </cell>
          <cell r="P52">
            <v>0.15</v>
          </cell>
          <cell r="Q52">
            <v>2.6012312494580769E-3</v>
          </cell>
          <cell r="R52">
            <v>2</v>
          </cell>
          <cell r="S52" t="str">
            <v>JPY</v>
          </cell>
          <cell r="T52">
            <v>0.15</v>
          </cell>
          <cell r="U52">
            <v>2.6012312494580769E-3</v>
          </cell>
          <cell r="V52">
            <v>2</v>
          </cell>
          <cell r="W52" t="str">
            <v>JPY</v>
          </cell>
          <cell r="X52">
            <v>0.15</v>
          </cell>
          <cell r="Y52">
            <v>2.6012312494580769E-3</v>
          </cell>
          <cell r="Z52">
            <v>2</v>
          </cell>
          <cell r="AA52" t="str">
            <v>JPY</v>
          </cell>
          <cell r="AB52">
            <v>0.15</v>
          </cell>
          <cell r="AC52">
            <v>2.6012312494580769E-3</v>
          </cell>
          <cell r="AD52">
            <v>49</v>
          </cell>
          <cell r="AE52">
            <v>28</v>
          </cell>
          <cell r="AI52" t="str">
            <v>EUR/AFR</v>
          </cell>
        </row>
        <row r="53">
          <cell r="C53" t="str">
            <v>1430726</v>
          </cell>
          <cell r="D53" t="str">
            <v>CHIPRES 0W06 100R</v>
          </cell>
          <cell r="E53" t="str">
            <v>ROHM</v>
          </cell>
          <cell r="F53">
            <v>3</v>
          </cell>
          <cell r="G53" t="str">
            <v>JPY</v>
          </cell>
          <cell r="H53">
            <v>0.15</v>
          </cell>
          <cell r="I53">
            <v>3.9018468741871151E-3</v>
          </cell>
          <cell r="J53">
            <v>3</v>
          </cell>
          <cell r="K53" t="str">
            <v>JPY</v>
          </cell>
          <cell r="L53">
            <v>0.15</v>
          </cell>
          <cell r="M53">
            <v>3.9018468741871151E-3</v>
          </cell>
          <cell r="N53">
            <v>3</v>
          </cell>
          <cell r="O53" t="str">
            <v>JPY</v>
          </cell>
          <cell r="P53">
            <v>0.14249999999999999</v>
          </cell>
          <cell r="Q53">
            <v>3.7067545304777594E-3</v>
          </cell>
          <cell r="R53">
            <v>3</v>
          </cell>
          <cell r="S53" t="str">
            <v>JPY</v>
          </cell>
          <cell r="T53">
            <v>0.14249999999999999</v>
          </cell>
          <cell r="U53">
            <v>3.7067545304777594E-3</v>
          </cell>
          <cell r="V53">
            <v>3</v>
          </cell>
          <cell r="W53" t="str">
            <v>JPY</v>
          </cell>
          <cell r="X53">
            <v>0.14249999999999999</v>
          </cell>
          <cell r="Y53">
            <v>3.7067545304777594E-3</v>
          </cell>
          <cell r="Z53">
            <v>3</v>
          </cell>
          <cell r="AA53" t="str">
            <v>JPY</v>
          </cell>
          <cell r="AB53">
            <v>0.14249999999999999</v>
          </cell>
          <cell r="AC53">
            <v>3.7067545304777594E-3</v>
          </cell>
          <cell r="AD53">
            <v>49</v>
          </cell>
          <cell r="AE53">
            <v>28</v>
          </cell>
          <cell r="AI53" t="str">
            <v>EUR/AFR</v>
          </cell>
        </row>
        <row r="54">
          <cell r="C54" t="str">
            <v>1430726</v>
          </cell>
          <cell r="D54" t="str">
            <v>CHIPRES 0W06 100R J</v>
          </cell>
          <cell r="E54" t="str">
            <v>ROHM</v>
          </cell>
          <cell r="F54">
            <v>4</v>
          </cell>
          <cell r="G54" t="str">
            <v>JPY</v>
          </cell>
          <cell r="H54">
            <v>0.15</v>
          </cell>
          <cell r="I54">
            <v>5.2024624989161538E-3</v>
          </cell>
          <cell r="J54">
            <v>4</v>
          </cell>
          <cell r="K54" t="str">
            <v>JPY</v>
          </cell>
          <cell r="L54">
            <v>0.15</v>
          </cell>
          <cell r="M54">
            <v>5.2024624989161538E-3</v>
          </cell>
          <cell r="N54">
            <v>4</v>
          </cell>
          <cell r="O54" t="str">
            <v>JPY</v>
          </cell>
          <cell r="P54">
            <v>0.15</v>
          </cell>
          <cell r="Q54">
            <v>5.2024624989161538E-3</v>
          </cell>
          <cell r="R54">
            <v>4</v>
          </cell>
          <cell r="S54" t="str">
            <v>JPY</v>
          </cell>
          <cell r="T54">
            <v>0.15</v>
          </cell>
          <cell r="U54">
            <v>5.2024624989161538E-3</v>
          </cell>
          <cell r="V54">
            <v>4</v>
          </cell>
          <cell r="W54" t="str">
            <v>JPY</v>
          </cell>
          <cell r="X54">
            <v>0.15</v>
          </cell>
          <cell r="Y54">
            <v>5.2024624989161538E-3</v>
          </cell>
          <cell r="Z54">
            <v>4</v>
          </cell>
          <cell r="AA54" t="str">
            <v>JPY</v>
          </cell>
          <cell r="AB54">
            <v>0.15</v>
          </cell>
          <cell r="AC54">
            <v>5.2024624989161538E-3</v>
          </cell>
          <cell r="AD54">
            <v>49</v>
          </cell>
          <cell r="AE54">
            <v>28</v>
          </cell>
          <cell r="AI54" t="str">
            <v>EUR/AFR</v>
          </cell>
          <cell r="AJ54" t="str">
            <v>JPY</v>
          </cell>
          <cell r="AK54">
            <v>0.15</v>
          </cell>
        </row>
        <row r="55">
          <cell r="C55" t="str">
            <v>1430730</v>
          </cell>
          <cell r="D55" t="str">
            <v>CHIPRES 0W06 150R</v>
          </cell>
          <cell r="E55" t="str">
            <v>ROHM</v>
          </cell>
          <cell r="F55">
            <v>2</v>
          </cell>
          <cell r="G55" t="str">
            <v>JPY</v>
          </cell>
          <cell r="H55">
            <v>0.15</v>
          </cell>
          <cell r="I55">
            <v>2.6012312494580769E-3</v>
          </cell>
          <cell r="J55">
            <v>2</v>
          </cell>
          <cell r="K55" t="str">
            <v>JPY</v>
          </cell>
          <cell r="L55">
            <v>0.15</v>
          </cell>
          <cell r="M55">
            <v>2.6012312494580769E-3</v>
          </cell>
          <cell r="N55">
            <v>2</v>
          </cell>
          <cell r="O55" t="str">
            <v>JPY</v>
          </cell>
          <cell r="P55">
            <v>0.15</v>
          </cell>
          <cell r="Q55">
            <v>2.6012312494580769E-3</v>
          </cell>
          <cell r="R55">
            <v>2</v>
          </cell>
          <cell r="S55" t="str">
            <v>JPY</v>
          </cell>
          <cell r="T55">
            <v>0.15</v>
          </cell>
          <cell r="U55">
            <v>2.6012312494580769E-3</v>
          </cell>
          <cell r="V55">
            <v>2</v>
          </cell>
          <cell r="W55" t="str">
            <v>JPY</v>
          </cell>
          <cell r="X55">
            <v>0.15</v>
          </cell>
          <cell r="Y55">
            <v>2.6012312494580769E-3</v>
          </cell>
          <cell r="Z55">
            <v>2</v>
          </cell>
          <cell r="AA55" t="str">
            <v>JPY</v>
          </cell>
          <cell r="AB55">
            <v>0.15</v>
          </cell>
          <cell r="AC55">
            <v>2.6012312494580769E-3</v>
          </cell>
          <cell r="AD55">
            <v>49</v>
          </cell>
          <cell r="AE55">
            <v>28</v>
          </cell>
          <cell r="AI55" t="str">
            <v>EUR/AFR</v>
          </cell>
          <cell r="AJ55" t="str">
            <v>JPY</v>
          </cell>
          <cell r="AK55">
            <v>0.15</v>
          </cell>
        </row>
        <row r="56">
          <cell r="C56" t="str">
            <v>1430732</v>
          </cell>
          <cell r="D56" t="str">
            <v>CHIPRES 0W06 180R</v>
          </cell>
          <cell r="E56" t="str">
            <v>ROHM</v>
          </cell>
          <cell r="F56">
            <v>1</v>
          </cell>
          <cell r="G56" t="str">
            <v>JPY</v>
          </cell>
          <cell r="H56">
            <v>0.15</v>
          </cell>
          <cell r="I56">
            <v>1.3006156247290384E-3</v>
          </cell>
          <cell r="J56">
            <v>1</v>
          </cell>
          <cell r="K56" t="str">
            <v>JPY</v>
          </cell>
          <cell r="L56">
            <v>0.15</v>
          </cell>
          <cell r="M56">
            <v>1.3006156247290384E-3</v>
          </cell>
          <cell r="N56">
            <v>1</v>
          </cell>
          <cell r="O56" t="str">
            <v>JPY</v>
          </cell>
          <cell r="P56">
            <v>0.15</v>
          </cell>
          <cell r="Q56">
            <v>1.3006156247290384E-3</v>
          </cell>
          <cell r="R56">
            <v>1</v>
          </cell>
          <cell r="S56" t="str">
            <v>JPY</v>
          </cell>
          <cell r="T56">
            <v>0.15</v>
          </cell>
          <cell r="U56">
            <v>1.3006156247290384E-3</v>
          </cell>
          <cell r="V56">
            <v>1</v>
          </cell>
          <cell r="W56" t="str">
            <v>JPY</v>
          </cell>
          <cell r="X56">
            <v>0.15</v>
          </cell>
          <cell r="Y56">
            <v>1.3006156247290384E-3</v>
          </cell>
          <cell r="Z56">
            <v>1</v>
          </cell>
          <cell r="AA56" t="str">
            <v>JPY</v>
          </cell>
          <cell r="AB56">
            <v>0.15</v>
          </cell>
          <cell r="AC56">
            <v>1.3006156247290384E-3</v>
          </cell>
          <cell r="AD56">
            <v>49</v>
          </cell>
          <cell r="AE56">
            <v>28</v>
          </cell>
          <cell r="AI56" t="str">
            <v>EUR/AFR</v>
          </cell>
          <cell r="AJ56" t="str">
            <v>JPY</v>
          </cell>
          <cell r="AK56">
            <v>0.15</v>
          </cell>
        </row>
        <row r="57">
          <cell r="C57" t="str">
            <v>1430744</v>
          </cell>
          <cell r="D57" t="str">
            <v>CHIPRES 0W06 470R J          0402</v>
          </cell>
          <cell r="E57" t="str">
            <v>ROHM</v>
          </cell>
          <cell r="F57">
            <v>1</v>
          </cell>
          <cell r="G57" t="str">
            <v>JPY</v>
          </cell>
          <cell r="H57">
            <v>0.15</v>
          </cell>
          <cell r="I57">
            <v>1.3006156247290384E-3</v>
          </cell>
          <cell r="J57">
            <v>1</v>
          </cell>
          <cell r="K57" t="str">
            <v>JPY</v>
          </cell>
          <cell r="L57">
            <v>0.15</v>
          </cell>
          <cell r="M57">
            <v>1.3006156247290384E-3</v>
          </cell>
          <cell r="N57">
            <v>1</v>
          </cell>
          <cell r="O57" t="str">
            <v>JPY</v>
          </cell>
          <cell r="P57">
            <v>0.15</v>
          </cell>
          <cell r="Q57">
            <v>1.3006156247290384E-3</v>
          </cell>
          <cell r="R57">
            <v>1</v>
          </cell>
          <cell r="S57" t="str">
            <v>JPY</v>
          </cell>
          <cell r="T57">
            <v>0.15</v>
          </cell>
          <cell r="U57">
            <v>1.3006156247290384E-3</v>
          </cell>
          <cell r="V57">
            <v>1</v>
          </cell>
          <cell r="W57" t="str">
            <v>JPY</v>
          </cell>
          <cell r="X57">
            <v>0.15</v>
          </cell>
          <cell r="Y57">
            <v>1.3006156247290384E-3</v>
          </cell>
          <cell r="Z57">
            <v>1</v>
          </cell>
          <cell r="AA57" t="str">
            <v>JPY</v>
          </cell>
          <cell r="AB57">
            <v>0.15</v>
          </cell>
          <cell r="AC57">
            <v>1.3006156247290384E-3</v>
          </cell>
          <cell r="AD57">
            <v>49</v>
          </cell>
          <cell r="AE57">
            <v>28</v>
          </cell>
          <cell r="AI57" t="str">
            <v>EUR/AFR</v>
          </cell>
          <cell r="AJ57" t="str">
            <v>JPY</v>
          </cell>
          <cell r="AK57">
            <v>0.15</v>
          </cell>
        </row>
        <row r="58">
          <cell r="C58" t="str">
            <v>1430754</v>
          </cell>
          <cell r="D58" t="str">
            <v xml:space="preserve">CHIPRES 0W06 1K0  </v>
          </cell>
          <cell r="E58" t="str">
            <v>ROHM</v>
          </cell>
          <cell r="F58">
            <v>8</v>
          </cell>
          <cell r="G58" t="str">
            <v>JPY</v>
          </cell>
          <cell r="H58">
            <v>0.15</v>
          </cell>
          <cell r="I58">
            <v>1.0404924997832308E-2</v>
          </cell>
          <cell r="J58">
            <v>8</v>
          </cell>
          <cell r="K58" t="str">
            <v>JPY</v>
          </cell>
          <cell r="L58">
            <v>0.15</v>
          </cell>
          <cell r="M58">
            <v>1.0404924997832308E-2</v>
          </cell>
          <cell r="N58">
            <v>8</v>
          </cell>
          <cell r="O58" t="str">
            <v>JPY</v>
          </cell>
          <cell r="P58">
            <v>0.14249999999999999</v>
          </cell>
          <cell r="Q58">
            <v>9.8846787479406912E-3</v>
          </cell>
          <cell r="R58">
            <v>8</v>
          </cell>
          <cell r="S58" t="str">
            <v>JPY</v>
          </cell>
          <cell r="T58">
            <v>0.14249999999999999</v>
          </cell>
          <cell r="U58">
            <v>9.8846787479406912E-3</v>
          </cell>
          <cell r="V58">
            <v>8</v>
          </cell>
          <cell r="W58" t="str">
            <v>JPY</v>
          </cell>
          <cell r="X58">
            <v>0.14249999999999999</v>
          </cell>
          <cell r="Y58">
            <v>9.8846787479406912E-3</v>
          </cell>
          <cell r="Z58">
            <v>8</v>
          </cell>
          <cell r="AA58" t="str">
            <v>JPY</v>
          </cell>
          <cell r="AB58">
            <v>0.14249999999999999</v>
          </cell>
          <cell r="AC58">
            <v>9.8846787479406912E-3</v>
          </cell>
          <cell r="AD58">
            <v>49</v>
          </cell>
          <cell r="AE58">
            <v>28</v>
          </cell>
          <cell r="AI58" t="str">
            <v>EUR/AFR</v>
          </cell>
        </row>
        <row r="59">
          <cell r="C59" t="str">
            <v>1430754</v>
          </cell>
          <cell r="D59" t="str">
            <v>CHIPRES 0W06 1K0 J</v>
          </cell>
          <cell r="E59" t="str">
            <v>ROHM</v>
          </cell>
          <cell r="F59">
            <v>3</v>
          </cell>
          <cell r="G59" t="str">
            <v>JPY</v>
          </cell>
          <cell r="H59">
            <v>0.15</v>
          </cell>
          <cell r="I59">
            <v>3.9018468741871151E-3</v>
          </cell>
          <cell r="J59">
            <v>3</v>
          </cell>
          <cell r="K59" t="str">
            <v>JPY</v>
          </cell>
          <cell r="L59">
            <v>0.15</v>
          </cell>
          <cell r="M59">
            <v>3.9018468741871151E-3</v>
          </cell>
          <cell r="N59">
            <v>3</v>
          </cell>
          <cell r="O59" t="str">
            <v>JPY</v>
          </cell>
          <cell r="P59">
            <v>0.15</v>
          </cell>
          <cell r="Q59">
            <v>3.9018468741871151E-3</v>
          </cell>
          <cell r="R59">
            <v>3</v>
          </cell>
          <cell r="S59" t="str">
            <v>JPY</v>
          </cell>
          <cell r="T59">
            <v>0.15</v>
          </cell>
          <cell r="U59">
            <v>3.9018468741871151E-3</v>
          </cell>
          <cell r="V59">
            <v>3</v>
          </cell>
          <cell r="W59" t="str">
            <v>JPY</v>
          </cell>
          <cell r="X59">
            <v>0.15</v>
          </cell>
          <cell r="Y59">
            <v>3.9018468741871151E-3</v>
          </cell>
          <cell r="Z59">
            <v>3</v>
          </cell>
          <cell r="AA59" t="str">
            <v>JPY</v>
          </cell>
          <cell r="AB59">
            <v>0.15</v>
          </cell>
          <cell r="AC59">
            <v>3.9018468741871151E-3</v>
          </cell>
          <cell r="AD59">
            <v>49</v>
          </cell>
          <cell r="AE59">
            <v>28</v>
          </cell>
          <cell r="AI59" t="str">
            <v>EUR/AFR</v>
          </cell>
          <cell r="AJ59" t="str">
            <v>JPY</v>
          </cell>
          <cell r="AK59">
            <v>0.15</v>
          </cell>
        </row>
        <row r="60">
          <cell r="C60" t="str">
            <v>1430762</v>
          </cell>
          <cell r="D60" t="str">
            <v xml:space="preserve">CHIPRES 0W06 2K2  </v>
          </cell>
          <cell r="E60" t="str">
            <v>ROHM</v>
          </cell>
          <cell r="F60">
            <v>6</v>
          </cell>
          <cell r="G60" t="str">
            <v>JPY</v>
          </cell>
          <cell r="H60">
            <v>0.15</v>
          </cell>
          <cell r="I60">
            <v>7.8036937483742302E-3</v>
          </cell>
          <cell r="J60">
            <v>6</v>
          </cell>
          <cell r="K60" t="str">
            <v>JPY</v>
          </cell>
          <cell r="L60">
            <v>0.15</v>
          </cell>
          <cell r="M60">
            <v>7.8036937483742302E-3</v>
          </cell>
          <cell r="N60">
            <v>6</v>
          </cell>
          <cell r="O60" t="str">
            <v>JPY</v>
          </cell>
          <cell r="P60">
            <v>0.14249999999999999</v>
          </cell>
          <cell r="Q60">
            <v>7.4135090609555188E-3</v>
          </cell>
          <cell r="R60">
            <v>6</v>
          </cell>
          <cell r="S60" t="str">
            <v>JPY</v>
          </cell>
          <cell r="T60">
            <v>0.14249999999999999</v>
          </cell>
          <cell r="U60">
            <v>7.4135090609555188E-3</v>
          </cell>
          <cell r="V60">
            <v>6</v>
          </cell>
          <cell r="W60" t="str">
            <v>JPY</v>
          </cell>
          <cell r="X60">
            <v>0.14249999999999999</v>
          </cell>
          <cell r="Y60">
            <v>7.4135090609555188E-3</v>
          </cell>
          <cell r="Z60">
            <v>6</v>
          </cell>
          <cell r="AA60" t="str">
            <v>JPY</v>
          </cell>
          <cell r="AB60">
            <v>0.14249999999999999</v>
          </cell>
          <cell r="AC60">
            <v>7.4135090609555188E-3</v>
          </cell>
          <cell r="AD60">
            <v>49</v>
          </cell>
          <cell r="AE60">
            <v>28</v>
          </cell>
          <cell r="AI60" t="str">
            <v>EUR/AFR</v>
          </cell>
        </row>
        <row r="61">
          <cell r="C61" t="str">
            <v>1430766</v>
          </cell>
          <cell r="D61" t="str">
            <v>CHIPRES 0W06 3K9</v>
          </cell>
          <cell r="E61" t="str">
            <v>ROHM</v>
          </cell>
          <cell r="F61">
            <v>1</v>
          </cell>
          <cell r="G61" t="str">
            <v>JPY</v>
          </cell>
          <cell r="H61">
            <v>0.15</v>
          </cell>
          <cell r="I61">
            <v>1.3006156247290384E-3</v>
          </cell>
          <cell r="J61">
            <v>1</v>
          </cell>
          <cell r="K61" t="str">
            <v>JPY</v>
          </cell>
          <cell r="L61">
            <v>0.15</v>
          </cell>
          <cell r="M61">
            <v>1.3006156247290384E-3</v>
          </cell>
          <cell r="N61">
            <v>1</v>
          </cell>
          <cell r="O61" t="str">
            <v>JPY</v>
          </cell>
          <cell r="P61">
            <v>0.15</v>
          </cell>
          <cell r="Q61">
            <v>1.3006156247290384E-3</v>
          </cell>
          <cell r="R61">
            <v>1</v>
          </cell>
          <cell r="S61" t="str">
            <v>JPY</v>
          </cell>
          <cell r="T61">
            <v>0.15</v>
          </cell>
          <cell r="U61">
            <v>1.3006156247290384E-3</v>
          </cell>
          <cell r="V61">
            <v>1</v>
          </cell>
          <cell r="W61" t="str">
            <v>JPY</v>
          </cell>
          <cell r="X61">
            <v>0.15</v>
          </cell>
          <cell r="Y61">
            <v>1.3006156247290384E-3</v>
          </cell>
          <cell r="Z61">
            <v>1</v>
          </cell>
          <cell r="AA61" t="str">
            <v>JPY</v>
          </cell>
          <cell r="AB61">
            <v>0.15</v>
          </cell>
          <cell r="AC61">
            <v>1.3006156247290384E-3</v>
          </cell>
          <cell r="AD61">
            <v>49</v>
          </cell>
          <cell r="AE61">
            <v>28</v>
          </cell>
          <cell r="AI61" t="str">
            <v>EUR/AFR</v>
          </cell>
          <cell r="AJ61" t="str">
            <v>JPY</v>
          </cell>
          <cell r="AK61">
            <v>0.15</v>
          </cell>
        </row>
        <row r="62">
          <cell r="C62" t="str">
            <v>1430770</v>
          </cell>
          <cell r="D62" t="str">
            <v>CHIPRES 0W06 4K7 J</v>
          </cell>
          <cell r="E62" t="str">
            <v>ROHM</v>
          </cell>
          <cell r="F62">
            <v>3</v>
          </cell>
          <cell r="G62" t="str">
            <v>JPY</v>
          </cell>
          <cell r="H62">
            <v>0.15</v>
          </cell>
          <cell r="I62">
            <v>3.9018468741871151E-3</v>
          </cell>
          <cell r="J62">
            <v>3</v>
          </cell>
          <cell r="K62" t="str">
            <v>JPY</v>
          </cell>
          <cell r="L62">
            <v>0.15</v>
          </cell>
          <cell r="M62">
            <v>3.9018468741871151E-3</v>
          </cell>
          <cell r="N62">
            <v>3</v>
          </cell>
          <cell r="O62" t="str">
            <v>JPY</v>
          </cell>
          <cell r="P62">
            <v>0.14249999999999999</v>
          </cell>
          <cell r="Q62">
            <v>3.7067545304777594E-3</v>
          </cell>
          <cell r="R62">
            <v>3</v>
          </cell>
          <cell r="S62" t="str">
            <v>JPY</v>
          </cell>
          <cell r="T62">
            <v>0.14249999999999999</v>
          </cell>
          <cell r="U62">
            <v>3.7067545304777594E-3</v>
          </cell>
          <cell r="V62">
            <v>3</v>
          </cell>
          <cell r="W62" t="str">
            <v>JPY</v>
          </cell>
          <cell r="X62">
            <v>0.14249999999999999</v>
          </cell>
          <cell r="Y62">
            <v>3.7067545304777594E-3</v>
          </cell>
          <cell r="Z62">
            <v>3</v>
          </cell>
          <cell r="AA62" t="str">
            <v>JPY</v>
          </cell>
          <cell r="AB62">
            <v>0.14249999999999999</v>
          </cell>
          <cell r="AC62">
            <v>3.7067545304777594E-3</v>
          </cell>
          <cell r="AD62">
            <v>49</v>
          </cell>
          <cell r="AE62">
            <v>28</v>
          </cell>
          <cell r="AI62" t="str">
            <v>EUR/AFR</v>
          </cell>
          <cell r="AJ62" t="str">
            <v>JPY</v>
          </cell>
          <cell r="AK62">
            <v>0.15</v>
          </cell>
        </row>
        <row r="63">
          <cell r="C63" t="str">
            <v>1430778</v>
          </cell>
          <cell r="D63" t="str">
            <v>CHIPRES 0W06 10K J 0402</v>
          </cell>
          <cell r="E63" t="str">
            <v>ROHM</v>
          </cell>
          <cell r="F63">
            <v>5</v>
          </cell>
          <cell r="G63" t="str">
            <v>JPY</v>
          </cell>
          <cell r="H63">
            <v>0.15</v>
          </cell>
          <cell r="I63">
            <v>6.503078123645192E-3</v>
          </cell>
          <cell r="J63">
            <v>5</v>
          </cell>
          <cell r="K63" t="str">
            <v>JPY</v>
          </cell>
          <cell r="L63">
            <v>0.15</v>
          </cell>
          <cell r="M63">
            <v>6.503078123645192E-3</v>
          </cell>
          <cell r="N63">
            <v>5</v>
          </cell>
          <cell r="O63" t="str">
            <v>JPY</v>
          </cell>
          <cell r="P63">
            <v>0.14249999999999999</v>
          </cell>
          <cell r="Q63">
            <v>6.1779242174629318E-3</v>
          </cell>
          <cell r="R63">
            <v>5</v>
          </cell>
          <cell r="S63" t="str">
            <v>JPY</v>
          </cell>
          <cell r="T63">
            <v>0.14249999999999999</v>
          </cell>
          <cell r="U63">
            <v>6.1779242174629318E-3</v>
          </cell>
          <cell r="V63">
            <v>5</v>
          </cell>
          <cell r="W63" t="str">
            <v>JPY</v>
          </cell>
          <cell r="X63">
            <v>0.14249999999999999</v>
          </cell>
          <cell r="Y63">
            <v>6.1779242174629318E-3</v>
          </cell>
          <cell r="Z63">
            <v>5</v>
          </cell>
          <cell r="AA63" t="str">
            <v>JPY</v>
          </cell>
          <cell r="AB63">
            <v>0.14249999999999999</v>
          </cell>
          <cell r="AC63">
            <v>6.1779242174629318E-3</v>
          </cell>
          <cell r="AD63">
            <v>49</v>
          </cell>
          <cell r="AE63">
            <v>28</v>
          </cell>
          <cell r="AI63" t="str">
            <v>EUR/AFR</v>
          </cell>
          <cell r="AJ63" t="str">
            <v>JPY</v>
          </cell>
          <cell r="AK63">
            <v>0.15</v>
          </cell>
        </row>
        <row r="64">
          <cell r="C64" t="str">
            <v>1430780</v>
          </cell>
          <cell r="D64" t="str">
            <v>CHIPRES 0W06 12K</v>
          </cell>
          <cell r="E64" t="str">
            <v>ROHM</v>
          </cell>
          <cell r="F64">
            <v>1</v>
          </cell>
          <cell r="G64" t="str">
            <v>JPY</v>
          </cell>
          <cell r="H64">
            <v>0.15</v>
          </cell>
          <cell r="I64">
            <v>1.3006156247290384E-3</v>
          </cell>
          <cell r="J64">
            <v>1</v>
          </cell>
          <cell r="K64" t="str">
            <v>JPY</v>
          </cell>
          <cell r="L64">
            <v>0.15</v>
          </cell>
          <cell r="M64">
            <v>1.3006156247290384E-3</v>
          </cell>
          <cell r="N64">
            <v>1</v>
          </cell>
          <cell r="O64" t="str">
            <v>JPY</v>
          </cell>
          <cell r="P64">
            <v>0.14249999999999999</v>
          </cell>
          <cell r="Q64">
            <v>1.2355848434925864E-3</v>
          </cell>
          <cell r="R64">
            <v>1</v>
          </cell>
          <cell r="S64" t="str">
            <v>JPY</v>
          </cell>
          <cell r="T64">
            <v>0.14249999999999999</v>
          </cell>
          <cell r="U64">
            <v>1.2355848434925864E-3</v>
          </cell>
          <cell r="V64">
            <v>1</v>
          </cell>
          <cell r="W64" t="str">
            <v>JPY</v>
          </cell>
          <cell r="X64">
            <v>0.14249999999999999</v>
          </cell>
          <cell r="Y64">
            <v>1.2355848434925864E-3</v>
          </cell>
          <cell r="Z64">
            <v>1</v>
          </cell>
          <cell r="AA64" t="str">
            <v>JPY</v>
          </cell>
          <cell r="AB64">
            <v>0.14249999999999999</v>
          </cell>
          <cell r="AC64">
            <v>1.2355848434925864E-3</v>
          </cell>
          <cell r="AD64">
            <v>49</v>
          </cell>
          <cell r="AE64">
            <v>28</v>
          </cell>
          <cell r="AI64" t="str">
            <v>EUR/AFR</v>
          </cell>
        </row>
        <row r="65">
          <cell r="C65" t="str">
            <v>1430786</v>
          </cell>
          <cell r="D65" t="str">
            <v>CHIPRES 0W06 18K</v>
          </cell>
          <cell r="E65" t="str">
            <v>ROHM</v>
          </cell>
          <cell r="F65">
            <v>1</v>
          </cell>
          <cell r="G65" t="str">
            <v>JPY</v>
          </cell>
          <cell r="H65">
            <v>0.15</v>
          </cell>
          <cell r="I65">
            <v>1.3006156247290384E-3</v>
          </cell>
          <cell r="J65">
            <v>1</v>
          </cell>
          <cell r="K65" t="str">
            <v>JPY</v>
          </cell>
          <cell r="L65">
            <v>0.15</v>
          </cell>
          <cell r="M65">
            <v>1.3006156247290384E-3</v>
          </cell>
          <cell r="N65">
            <v>1</v>
          </cell>
          <cell r="O65" t="str">
            <v>JPY</v>
          </cell>
          <cell r="P65">
            <v>0.14249999999999999</v>
          </cell>
          <cell r="Q65">
            <v>1.2355848434925864E-3</v>
          </cell>
          <cell r="R65">
            <v>1</v>
          </cell>
          <cell r="S65" t="str">
            <v>JPY</v>
          </cell>
          <cell r="T65">
            <v>0.14249999999999999</v>
          </cell>
          <cell r="U65">
            <v>1.2355848434925864E-3</v>
          </cell>
          <cell r="V65">
            <v>1</v>
          </cell>
          <cell r="W65" t="str">
            <v>JPY</v>
          </cell>
          <cell r="X65">
            <v>0.14249999999999999</v>
          </cell>
          <cell r="Y65">
            <v>1.2355848434925864E-3</v>
          </cell>
          <cell r="Z65">
            <v>1</v>
          </cell>
          <cell r="AA65" t="str">
            <v>JPY</v>
          </cell>
          <cell r="AB65">
            <v>0.14249999999999999</v>
          </cell>
          <cell r="AC65">
            <v>1.2355848434925864E-3</v>
          </cell>
          <cell r="AD65">
            <v>49</v>
          </cell>
          <cell r="AE65">
            <v>28</v>
          </cell>
          <cell r="AI65" t="str">
            <v>EUR/AFR</v>
          </cell>
        </row>
        <row r="66">
          <cell r="C66" t="str">
            <v>1430788</v>
          </cell>
          <cell r="D66" t="str">
            <v>CHIPRES 0W06 22K</v>
          </cell>
          <cell r="E66" t="str">
            <v>ROHM</v>
          </cell>
          <cell r="F66">
            <v>3</v>
          </cell>
          <cell r="G66" t="str">
            <v>JPY</v>
          </cell>
          <cell r="H66">
            <v>0.15</v>
          </cell>
          <cell r="I66">
            <v>3.9018468741871151E-3</v>
          </cell>
          <cell r="J66">
            <v>3</v>
          </cell>
          <cell r="K66" t="str">
            <v>JPY</v>
          </cell>
          <cell r="L66">
            <v>0.15</v>
          </cell>
          <cell r="M66">
            <v>3.9018468741871151E-3</v>
          </cell>
          <cell r="N66">
            <v>3</v>
          </cell>
          <cell r="O66" t="str">
            <v>JPY</v>
          </cell>
          <cell r="P66">
            <v>0.14249999999999999</v>
          </cell>
          <cell r="Q66">
            <v>3.7067545304777594E-3</v>
          </cell>
          <cell r="R66">
            <v>3</v>
          </cell>
          <cell r="S66" t="str">
            <v>JPY</v>
          </cell>
          <cell r="T66">
            <v>0.14249999999999999</v>
          </cell>
          <cell r="U66">
            <v>3.7067545304777594E-3</v>
          </cell>
          <cell r="V66">
            <v>3</v>
          </cell>
          <cell r="W66" t="str">
            <v>JPY</v>
          </cell>
          <cell r="X66">
            <v>0.14249999999999999</v>
          </cell>
          <cell r="Y66">
            <v>3.7067545304777594E-3</v>
          </cell>
          <cell r="Z66">
            <v>3</v>
          </cell>
          <cell r="AA66" t="str">
            <v>JPY</v>
          </cell>
          <cell r="AB66">
            <v>0.14249999999999999</v>
          </cell>
          <cell r="AC66">
            <v>3.7067545304777594E-3</v>
          </cell>
          <cell r="AD66">
            <v>49</v>
          </cell>
          <cell r="AE66">
            <v>28</v>
          </cell>
          <cell r="AI66" t="str">
            <v>EUR/AFR</v>
          </cell>
        </row>
        <row r="67">
          <cell r="C67" t="str">
            <v>1430790</v>
          </cell>
          <cell r="D67" t="str">
            <v xml:space="preserve">CHIPRES 0W06 27K  </v>
          </cell>
          <cell r="E67" t="str">
            <v>ROHM</v>
          </cell>
          <cell r="F67">
            <v>1</v>
          </cell>
          <cell r="G67" t="str">
            <v>JPY</v>
          </cell>
          <cell r="H67">
            <v>0.15</v>
          </cell>
          <cell r="I67">
            <v>1.3006156247290384E-3</v>
          </cell>
          <cell r="J67">
            <v>1</v>
          </cell>
          <cell r="K67" t="str">
            <v>JPY</v>
          </cell>
          <cell r="L67">
            <v>0.15</v>
          </cell>
          <cell r="M67">
            <v>1.3006156247290384E-3</v>
          </cell>
          <cell r="N67">
            <v>1</v>
          </cell>
          <cell r="O67" t="str">
            <v>JPY</v>
          </cell>
          <cell r="P67">
            <v>0.14249999999999999</v>
          </cell>
          <cell r="Q67">
            <v>1.2355848434925864E-3</v>
          </cell>
          <cell r="R67">
            <v>1</v>
          </cell>
          <cell r="S67" t="str">
            <v>JPY</v>
          </cell>
          <cell r="T67">
            <v>0.14249999999999999</v>
          </cell>
          <cell r="U67">
            <v>1.2355848434925864E-3</v>
          </cell>
          <cell r="V67">
            <v>1</v>
          </cell>
          <cell r="W67" t="str">
            <v>JPY</v>
          </cell>
          <cell r="X67">
            <v>0.14249999999999999</v>
          </cell>
          <cell r="Y67">
            <v>1.2355848434925864E-3</v>
          </cell>
          <cell r="Z67">
            <v>1</v>
          </cell>
          <cell r="AA67" t="str">
            <v>JPY</v>
          </cell>
          <cell r="AB67">
            <v>0.14249999999999999</v>
          </cell>
          <cell r="AC67">
            <v>1.2355848434925864E-3</v>
          </cell>
          <cell r="AD67">
            <v>49</v>
          </cell>
          <cell r="AE67">
            <v>28</v>
          </cell>
          <cell r="AI67" t="str">
            <v>EUR/AFR</v>
          </cell>
        </row>
        <row r="68">
          <cell r="C68" t="str">
            <v>1430790</v>
          </cell>
          <cell r="D68" t="str">
            <v>CHIPRES 0W06 27K</v>
          </cell>
          <cell r="E68" t="str">
            <v>ROHM</v>
          </cell>
          <cell r="F68">
            <v>1</v>
          </cell>
          <cell r="G68" t="str">
            <v>JPY</v>
          </cell>
          <cell r="H68">
            <v>0.15</v>
          </cell>
          <cell r="I68">
            <v>1.3006156247290384E-3</v>
          </cell>
          <cell r="J68">
            <v>1</v>
          </cell>
          <cell r="K68" t="str">
            <v>JPY</v>
          </cell>
          <cell r="L68">
            <v>0.15</v>
          </cell>
          <cell r="M68">
            <v>1.3006156247290384E-3</v>
          </cell>
          <cell r="N68">
            <v>1</v>
          </cell>
          <cell r="O68" t="str">
            <v>JPY</v>
          </cell>
          <cell r="P68">
            <v>0.15</v>
          </cell>
          <cell r="Q68">
            <v>1.3006156247290384E-3</v>
          </cell>
          <cell r="R68">
            <v>1</v>
          </cell>
          <cell r="S68" t="str">
            <v>JPY</v>
          </cell>
          <cell r="T68">
            <v>0.15</v>
          </cell>
          <cell r="U68">
            <v>1.3006156247290384E-3</v>
          </cell>
          <cell r="V68">
            <v>1</v>
          </cell>
          <cell r="W68" t="str">
            <v>JPY</v>
          </cell>
          <cell r="X68">
            <v>0.15</v>
          </cell>
          <cell r="Y68">
            <v>1.3006156247290384E-3</v>
          </cell>
          <cell r="Z68">
            <v>1</v>
          </cell>
          <cell r="AA68" t="str">
            <v>JPY</v>
          </cell>
          <cell r="AB68">
            <v>0.15</v>
          </cell>
          <cell r="AC68">
            <v>1.3006156247290384E-3</v>
          </cell>
          <cell r="AD68">
            <v>49</v>
          </cell>
          <cell r="AE68">
            <v>28</v>
          </cell>
          <cell r="AI68" t="str">
            <v>EUR/AFR</v>
          </cell>
          <cell r="AJ68" t="str">
            <v>JPY</v>
          </cell>
          <cell r="AK68">
            <v>0.15</v>
          </cell>
        </row>
        <row r="69">
          <cell r="C69" t="str">
            <v>1430796</v>
          </cell>
          <cell r="D69" t="str">
            <v>CHIPRES 0W06 47K</v>
          </cell>
          <cell r="E69" t="str">
            <v>ROHM</v>
          </cell>
          <cell r="F69">
            <v>1</v>
          </cell>
          <cell r="G69" t="str">
            <v>JPY</v>
          </cell>
          <cell r="H69">
            <v>0.15</v>
          </cell>
          <cell r="I69">
            <v>1.3006156247290384E-3</v>
          </cell>
          <cell r="J69">
            <v>1</v>
          </cell>
          <cell r="K69" t="str">
            <v>JPY</v>
          </cell>
          <cell r="L69">
            <v>0.15</v>
          </cell>
          <cell r="M69">
            <v>1.3006156247290384E-3</v>
          </cell>
          <cell r="N69">
            <v>1</v>
          </cell>
          <cell r="O69" t="str">
            <v>JPY</v>
          </cell>
          <cell r="P69">
            <v>0.14249999999999999</v>
          </cell>
          <cell r="Q69">
            <v>1.2355848434925864E-3</v>
          </cell>
          <cell r="R69">
            <v>1</v>
          </cell>
          <cell r="S69" t="str">
            <v>JPY</v>
          </cell>
          <cell r="T69">
            <v>0.14249999999999999</v>
          </cell>
          <cell r="U69">
            <v>1.2355848434925864E-3</v>
          </cell>
          <cell r="V69">
            <v>1</v>
          </cell>
          <cell r="W69" t="str">
            <v>JPY</v>
          </cell>
          <cell r="X69">
            <v>0.14249999999999999</v>
          </cell>
          <cell r="Y69">
            <v>1.2355848434925864E-3</v>
          </cell>
          <cell r="Z69">
            <v>1</v>
          </cell>
          <cell r="AA69" t="str">
            <v>JPY</v>
          </cell>
          <cell r="AB69">
            <v>0.14249999999999999</v>
          </cell>
          <cell r="AC69">
            <v>1.2355848434925864E-3</v>
          </cell>
          <cell r="AD69">
            <v>49</v>
          </cell>
          <cell r="AE69">
            <v>28</v>
          </cell>
          <cell r="AI69" t="str">
            <v>EUR/AFR</v>
          </cell>
        </row>
        <row r="70">
          <cell r="C70" t="str">
            <v>1430804</v>
          </cell>
          <cell r="D70" t="str">
            <v>CHIPRES 0W06 100K</v>
          </cell>
          <cell r="E70" t="str">
            <v>ROHM</v>
          </cell>
          <cell r="F70">
            <v>8</v>
          </cell>
          <cell r="G70" t="str">
            <v>JPY</v>
          </cell>
          <cell r="H70">
            <v>0.15</v>
          </cell>
          <cell r="I70">
            <v>1.0404924997832308E-2</v>
          </cell>
          <cell r="J70">
            <v>8</v>
          </cell>
          <cell r="K70" t="str">
            <v>JPY</v>
          </cell>
          <cell r="L70">
            <v>0.15</v>
          </cell>
          <cell r="M70">
            <v>1.0404924997832308E-2</v>
          </cell>
          <cell r="N70">
            <v>8</v>
          </cell>
          <cell r="O70" t="str">
            <v>JPY</v>
          </cell>
          <cell r="P70">
            <v>0.14249999999999999</v>
          </cell>
          <cell r="Q70">
            <v>9.8846787479406912E-3</v>
          </cell>
          <cell r="R70">
            <v>8</v>
          </cell>
          <cell r="S70" t="str">
            <v>JPY</v>
          </cell>
          <cell r="T70">
            <v>0.14249999999999999</v>
          </cell>
          <cell r="U70">
            <v>9.8846787479406912E-3</v>
          </cell>
          <cell r="V70">
            <v>8</v>
          </cell>
          <cell r="W70" t="str">
            <v>JPY</v>
          </cell>
          <cell r="X70">
            <v>0.14249999999999999</v>
          </cell>
          <cell r="Y70">
            <v>9.8846787479406912E-3</v>
          </cell>
          <cell r="Z70">
            <v>8</v>
          </cell>
          <cell r="AA70" t="str">
            <v>JPY</v>
          </cell>
          <cell r="AB70">
            <v>0.14249999999999999</v>
          </cell>
          <cell r="AC70">
            <v>9.8846787479406912E-3</v>
          </cell>
          <cell r="AD70">
            <v>49</v>
          </cell>
          <cell r="AE70">
            <v>28</v>
          </cell>
          <cell r="AI70" t="str">
            <v>EUR/AFR</v>
          </cell>
        </row>
        <row r="71">
          <cell r="C71" t="str">
            <v>1430804</v>
          </cell>
          <cell r="D71" t="str">
            <v>CHIPRES 0W06 100K J 0402</v>
          </cell>
          <cell r="E71" t="str">
            <v>ROHM</v>
          </cell>
          <cell r="F71">
            <v>1</v>
          </cell>
          <cell r="G71" t="str">
            <v>JPY</v>
          </cell>
          <cell r="H71">
            <v>0.15</v>
          </cell>
          <cell r="I71">
            <v>1.3006156247290384E-3</v>
          </cell>
          <cell r="J71">
            <v>1</v>
          </cell>
          <cell r="K71" t="str">
            <v>JPY</v>
          </cell>
          <cell r="L71">
            <v>0.15</v>
          </cell>
          <cell r="M71">
            <v>1.3006156247290384E-3</v>
          </cell>
          <cell r="N71">
            <v>1</v>
          </cell>
          <cell r="O71" t="str">
            <v>JPY</v>
          </cell>
          <cell r="P71">
            <v>0.15</v>
          </cell>
          <cell r="Q71">
            <v>1.3006156247290384E-3</v>
          </cell>
          <cell r="R71">
            <v>1</v>
          </cell>
          <cell r="S71" t="str">
            <v>JPY</v>
          </cell>
          <cell r="T71">
            <v>0.15</v>
          </cell>
          <cell r="U71">
            <v>1.3006156247290384E-3</v>
          </cell>
          <cell r="V71">
            <v>1</v>
          </cell>
          <cell r="W71" t="str">
            <v>JPY</v>
          </cell>
          <cell r="X71">
            <v>0.15</v>
          </cell>
          <cell r="Y71">
            <v>1.3006156247290384E-3</v>
          </cell>
          <cell r="Z71">
            <v>1</v>
          </cell>
          <cell r="AA71" t="str">
            <v>JPY</v>
          </cell>
          <cell r="AB71">
            <v>0.15</v>
          </cell>
          <cell r="AC71">
            <v>1.3006156247290384E-3</v>
          </cell>
          <cell r="AD71">
            <v>49</v>
          </cell>
          <cell r="AE71">
            <v>28</v>
          </cell>
          <cell r="AI71" t="str">
            <v>EUR/AFR</v>
          </cell>
          <cell r="AJ71" t="str">
            <v>JPY</v>
          </cell>
          <cell r="AK71">
            <v>0.15</v>
          </cell>
        </row>
        <row r="72">
          <cell r="C72" t="str">
            <v>1430810</v>
          </cell>
          <cell r="D72" t="str">
            <v>CHIPRES 0W06 180K</v>
          </cell>
          <cell r="E72" t="str">
            <v>ROHM</v>
          </cell>
          <cell r="F72">
            <v>1</v>
          </cell>
          <cell r="G72" t="str">
            <v>JPY</v>
          </cell>
          <cell r="H72">
            <v>0.15</v>
          </cell>
          <cell r="I72">
            <v>1.3006156247290384E-3</v>
          </cell>
          <cell r="J72">
            <v>1</v>
          </cell>
          <cell r="K72" t="str">
            <v>JPY</v>
          </cell>
          <cell r="L72">
            <v>0.15</v>
          </cell>
          <cell r="M72">
            <v>1.3006156247290384E-3</v>
          </cell>
          <cell r="N72">
            <v>1</v>
          </cell>
          <cell r="O72" t="str">
            <v>JPY</v>
          </cell>
          <cell r="P72">
            <v>0.15</v>
          </cell>
          <cell r="Q72">
            <v>1.3006156247290384E-3</v>
          </cell>
          <cell r="R72">
            <v>1</v>
          </cell>
          <cell r="S72" t="str">
            <v>JPY</v>
          </cell>
          <cell r="T72">
            <v>0.15</v>
          </cell>
          <cell r="U72">
            <v>1.3006156247290384E-3</v>
          </cell>
          <cell r="V72">
            <v>1</v>
          </cell>
          <cell r="W72" t="str">
            <v>JPY</v>
          </cell>
          <cell r="X72">
            <v>0.15</v>
          </cell>
          <cell r="Y72">
            <v>1.3006156247290384E-3</v>
          </cell>
          <cell r="Z72">
            <v>1</v>
          </cell>
          <cell r="AA72" t="str">
            <v>JPY</v>
          </cell>
          <cell r="AB72">
            <v>0.15</v>
          </cell>
          <cell r="AC72">
            <v>1.3006156247290384E-3</v>
          </cell>
          <cell r="AD72">
            <v>49</v>
          </cell>
          <cell r="AE72">
            <v>28</v>
          </cell>
          <cell r="AI72" t="str">
            <v>EUR/AFR</v>
          </cell>
          <cell r="AJ72" t="str">
            <v>JPY</v>
          </cell>
          <cell r="AK72">
            <v>0.15</v>
          </cell>
        </row>
        <row r="73">
          <cell r="C73" t="str">
            <v>1430812</v>
          </cell>
          <cell r="D73" t="str">
            <v>CHIPRES 0W06 220K J 0402</v>
          </cell>
          <cell r="E73" t="str">
            <v>ROHM</v>
          </cell>
          <cell r="F73">
            <v>1</v>
          </cell>
          <cell r="G73" t="str">
            <v>JPY</v>
          </cell>
          <cell r="H73">
            <v>0.15</v>
          </cell>
          <cell r="I73">
            <v>1.3006156247290384E-3</v>
          </cell>
          <cell r="J73">
            <v>1</v>
          </cell>
          <cell r="K73" t="str">
            <v>JPY</v>
          </cell>
          <cell r="L73">
            <v>0.15</v>
          </cell>
          <cell r="M73">
            <v>1.3006156247290384E-3</v>
          </cell>
          <cell r="N73">
            <v>1</v>
          </cell>
          <cell r="O73" t="str">
            <v>JPY</v>
          </cell>
          <cell r="P73">
            <v>0.14249999999999999</v>
          </cell>
          <cell r="Q73">
            <v>1.2355848434925864E-3</v>
          </cell>
          <cell r="R73">
            <v>1</v>
          </cell>
          <cell r="S73" t="str">
            <v>JPY</v>
          </cell>
          <cell r="T73">
            <v>0.14249999999999999</v>
          </cell>
          <cell r="U73">
            <v>1.2355848434925864E-3</v>
          </cell>
          <cell r="V73">
            <v>1</v>
          </cell>
          <cell r="W73" t="str">
            <v>JPY</v>
          </cell>
          <cell r="X73">
            <v>0.14249999999999999</v>
          </cell>
          <cell r="Y73">
            <v>1.2355848434925864E-3</v>
          </cell>
          <cell r="Z73">
            <v>1</v>
          </cell>
          <cell r="AA73" t="str">
            <v>JPY</v>
          </cell>
          <cell r="AB73">
            <v>0.14249999999999999</v>
          </cell>
          <cell r="AC73">
            <v>1.2355848434925864E-3</v>
          </cell>
          <cell r="AD73">
            <v>49</v>
          </cell>
          <cell r="AE73">
            <v>28</v>
          </cell>
          <cell r="AI73" t="str">
            <v>EUR/AFR</v>
          </cell>
          <cell r="AJ73" t="str">
            <v>JPY</v>
          </cell>
          <cell r="AK73">
            <v>0.15</v>
          </cell>
        </row>
        <row r="74">
          <cell r="C74" t="str">
            <v>1430812</v>
          </cell>
          <cell r="D74" t="str">
            <v>CHIPRES 0W06 220K J 0402</v>
          </cell>
          <cell r="E74" t="str">
            <v>ROHM</v>
          </cell>
          <cell r="F74">
            <v>1</v>
          </cell>
          <cell r="G74" t="str">
            <v>JPY</v>
          </cell>
          <cell r="H74">
            <v>0.15</v>
          </cell>
          <cell r="I74">
            <v>1.3006156247290384E-3</v>
          </cell>
          <cell r="J74">
            <v>1</v>
          </cell>
          <cell r="K74" t="str">
            <v>JPY</v>
          </cell>
          <cell r="L74">
            <v>0.15</v>
          </cell>
          <cell r="M74">
            <v>1.3006156247290384E-3</v>
          </cell>
          <cell r="N74">
            <v>1</v>
          </cell>
          <cell r="O74" t="str">
            <v>JPY</v>
          </cell>
          <cell r="P74">
            <v>0.15</v>
          </cell>
          <cell r="Q74">
            <v>1.3006156247290384E-3</v>
          </cell>
          <cell r="R74">
            <v>1</v>
          </cell>
          <cell r="S74" t="str">
            <v>JPY</v>
          </cell>
          <cell r="T74">
            <v>0.15</v>
          </cell>
          <cell r="U74">
            <v>1.3006156247290384E-3</v>
          </cell>
          <cell r="V74">
            <v>1</v>
          </cell>
          <cell r="W74" t="str">
            <v>JPY</v>
          </cell>
          <cell r="X74">
            <v>0.15</v>
          </cell>
          <cell r="Y74">
            <v>1.3006156247290384E-3</v>
          </cell>
          <cell r="Z74">
            <v>1</v>
          </cell>
          <cell r="AA74" t="str">
            <v>JPY</v>
          </cell>
          <cell r="AB74">
            <v>0.15</v>
          </cell>
          <cell r="AC74">
            <v>1.3006156247290384E-3</v>
          </cell>
          <cell r="AD74">
            <v>49</v>
          </cell>
          <cell r="AE74">
            <v>28</v>
          </cell>
          <cell r="AI74" t="str">
            <v>EUR/AFR</v>
          </cell>
          <cell r="AJ74" t="str">
            <v>JPY</v>
          </cell>
          <cell r="AK74">
            <v>0.15</v>
          </cell>
        </row>
        <row r="75">
          <cell r="C75" t="str">
            <v>1430841</v>
          </cell>
          <cell r="D75" t="str">
            <v>CHIPRES 0W06 6K8</v>
          </cell>
          <cell r="E75" t="str">
            <v>ROHM</v>
          </cell>
          <cell r="F75">
            <v>1</v>
          </cell>
          <cell r="G75" t="str">
            <v>JPY</v>
          </cell>
          <cell r="H75">
            <v>0.15</v>
          </cell>
          <cell r="I75">
            <v>1.3006156247290384E-3</v>
          </cell>
          <cell r="J75">
            <v>1</v>
          </cell>
          <cell r="K75" t="str">
            <v>JPY</v>
          </cell>
          <cell r="L75">
            <v>0.15</v>
          </cell>
          <cell r="M75">
            <v>1.3006156247290384E-3</v>
          </cell>
          <cell r="N75">
            <v>1</v>
          </cell>
          <cell r="O75" t="str">
            <v>JPY</v>
          </cell>
          <cell r="P75">
            <v>0.15</v>
          </cell>
          <cell r="Q75">
            <v>1.3006156247290384E-3</v>
          </cell>
          <cell r="R75">
            <v>1</v>
          </cell>
          <cell r="S75" t="str">
            <v>JPY</v>
          </cell>
          <cell r="T75">
            <v>0.15</v>
          </cell>
          <cell r="U75">
            <v>1.3006156247290384E-3</v>
          </cell>
          <cell r="V75">
            <v>1</v>
          </cell>
          <cell r="W75" t="str">
            <v>JPY</v>
          </cell>
          <cell r="X75">
            <v>0.15</v>
          </cell>
          <cell r="Y75">
            <v>1.3006156247290384E-3</v>
          </cell>
          <cell r="Z75">
            <v>1</v>
          </cell>
          <cell r="AA75" t="str">
            <v>JPY</v>
          </cell>
          <cell r="AB75">
            <v>0.15</v>
          </cell>
          <cell r="AC75">
            <v>1.3006156247290384E-3</v>
          </cell>
          <cell r="AD75">
            <v>49</v>
          </cell>
          <cell r="AE75">
            <v>28</v>
          </cell>
          <cell r="AI75" t="str">
            <v>EUR/AFR</v>
          </cell>
          <cell r="AJ75" t="str">
            <v>JPY</v>
          </cell>
          <cell r="AK75">
            <v>0.15</v>
          </cell>
        </row>
        <row r="76">
          <cell r="C76" t="str">
            <v>1430865</v>
          </cell>
          <cell r="D76" t="str">
            <v>CHIPRES 0W06 5K6 J 0402</v>
          </cell>
          <cell r="E76" t="str">
            <v>ROHM</v>
          </cell>
          <cell r="F76">
            <v>1</v>
          </cell>
          <cell r="G76" t="str">
            <v>JPY</v>
          </cell>
          <cell r="H76">
            <v>0.28499999999999998</v>
          </cell>
          <cell r="I76">
            <v>2.4711696869851728E-3</v>
          </cell>
          <cell r="J76">
            <v>1</v>
          </cell>
          <cell r="K76" t="str">
            <v>JPY</v>
          </cell>
          <cell r="L76">
            <v>0.28499999999999998</v>
          </cell>
          <cell r="M76">
            <v>2.4711696869851728E-3</v>
          </cell>
          <cell r="N76">
            <v>1</v>
          </cell>
          <cell r="O76" t="str">
            <v>JPY</v>
          </cell>
          <cell r="P76">
            <v>0.27</v>
          </cell>
          <cell r="Q76">
            <v>2.3411081245122691E-3</v>
          </cell>
          <cell r="R76">
            <v>1</v>
          </cell>
          <cell r="S76" t="str">
            <v>JPY</v>
          </cell>
          <cell r="T76">
            <v>0.27</v>
          </cell>
          <cell r="U76">
            <v>2.3411081245122691E-3</v>
          </cell>
          <cell r="V76">
            <v>1</v>
          </cell>
          <cell r="W76" t="str">
            <v>JPY</v>
          </cell>
          <cell r="X76">
            <v>0.27</v>
          </cell>
          <cell r="Y76">
            <v>2.3411081245122691E-3</v>
          </cell>
          <cell r="Z76">
            <v>1</v>
          </cell>
          <cell r="AA76" t="str">
            <v>JPY</v>
          </cell>
          <cell r="AB76">
            <v>0.27</v>
          </cell>
          <cell r="AC76">
            <v>2.3411081245122691E-3</v>
          </cell>
          <cell r="AD76">
            <v>49</v>
          </cell>
          <cell r="AE76">
            <v>28</v>
          </cell>
          <cell r="AI76" t="str">
            <v>EUR/AFR</v>
          </cell>
          <cell r="AJ76" t="str">
            <v>JPY</v>
          </cell>
          <cell r="AK76">
            <v>0.28499999999999998</v>
          </cell>
        </row>
        <row r="77">
          <cell r="C77" t="str">
            <v>1430873</v>
          </cell>
          <cell r="D77" t="str">
            <v>CHIPRES 0W06 27K F 0402</v>
          </cell>
          <cell r="E77" t="str">
            <v>ROHM</v>
          </cell>
          <cell r="F77">
            <v>1</v>
          </cell>
          <cell r="G77" t="str">
            <v>JPY</v>
          </cell>
          <cell r="H77">
            <v>0.28000000000000003</v>
          </cell>
          <cell r="I77">
            <v>2.4278158328275385E-3</v>
          </cell>
          <cell r="J77">
            <v>1</v>
          </cell>
          <cell r="K77" t="str">
            <v>JPY</v>
          </cell>
          <cell r="L77">
            <v>0.28000000000000003</v>
          </cell>
          <cell r="M77">
            <v>2.4278158328275385E-3</v>
          </cell>
          <cell r="N77">
            <v>1</v>
          </cell>
          <cell r="O77" t="str">
            <v>JPY</v>
          </cell>
          <cell r="P77">
            <v>0.27500000000000002</v>
          </cell>
          <cell r="Q77">
            <v>2.3844619786699038E-3</v>
          </cell>
          <cell r="R77">
            <v>1</v>
          </cell>
          <cell r="S77" t="str">
            <v>JPY</v>
          </cell>
          <cell r="T77">
            <v>0.27500000000000002</v>
          </cell>
          <cell r="U77">
            <v>2.3844619786699038E-3</v>
          </cell>
          <cell r="V77">
            <v>1</v>
          </cell>
          <cell r="W77" t="str">
            <v>JPY</v>
          </cell>
          <cell r="X77">
            <v>0.27500000000000002</v>
          </cell>
          <cell r="Y77">
            <v>2.3844619786699038E-3</v>
          </cell>
          <cell r="Z77">
            <v>1</v>
          </cell>
          <cell r="AA77" t="str">
            <v>JPY</v>
          </cell>
          <cell r="AB77">
            <v>0.27500000000000002</v>
          </cell>
          <cell r="AC77">
            <v>2.3844619786699038E-3</v>
          </cell>
          <cell r="AD77">
            <v>49</v>
          </cell>
          <cell r="AE77">
            <v>28</v>
          </cell>
          <cell r="AI77" t="str">
            <v>EUR/AFR</v>
          </cell>
          <cell r="AJ77" t="str">
            <v>JPY</v>
          </cell>
          <cell r="AK77">
            <v>0.28000000000000003</v>
          </cell>
        </row>
        <row r="78">
          <cell r="C78" t="str">
            <v>143R001</v>
          </cell>
          <cell r="D78" t="str">
            <v>CHIPRES 0W25 OR22</v>
          </cell>
          <cell r="E78" t="str">
            <v>ROHM</v>
          </cell>
          <cell r="F78">
            <v>1</v>
          </cell>
          <cell r="G78" t="str">
            <v>JPY</v>
          </cell>
          <cell r="H78">
            <v>1.4970000000000001</v>
          </cell>
          <cell r="I78">
            <v>1.2980143934795805E-2</v>
          </cell>
          <cell r="J78">
            <v>1</v>
          </cell>
          <cell r="K78" t="str">
            <v>JPY</v>
          </cell>
          <cell r="L78">
            <v>1.4970000000000001</v>
          </cell>
          <cell r="M78">
            <v>1.2980143934795805E-2</v>
          </cell>
          <cell r="N78">
            <v>1</v>
          </cell>
          <cell r="O78" t="str">
            <v>JPY</v>
          </cell>
          <cell r="P78">
            <v>1.48</v>
          </cell>
          <cell r="Q78">
            <v>1.2832740830659845E-2</v>
          </cell>
          <cell r="R78">
            <v>1</v>
          </cell>
          <cell r="S78" t="str">
            <v>JPY</v>
          </cell>
          <cell r="T78">
            <v>1.48</v>
          </cell>
          <cell r="U78">
            <v>1.2832740830659845E-2</v>
          </cell>
          <cell r="V78">
            <v>1</v>
          </cell>
          <cell r="W78" t="str">
            <v>JPY</v>
          </cell>
          <cell r="X78">
            <v>1.48</v>
          </cell>
          <cell r="Y78">
            <v>1.2832740830659845E-2</v>
          </cell>
          <cell r="Z78">
            <v>1</v>
          </cell>
          <cell r="AA78" t="str">
            <v>JPY</v>
          </cell>
          <cell r="AB78">
            <v>1.48</v>
          </cell>
          <cell r="AC78">
            <v>1.2832740830659845E-2</v>
          </cell>
          <cell r="AD78">
            <v>49</v>
          </cell>
          <cell r="AE78">
            <v>28</v>
          </cell>
          <cell r="AI78" t="str">
            <v>EUR/AFR</v>
          </cell>
        </row>
        <row r="79">
          <cell r="C79" t="str">
            <v>1620105</v>
          </cell>
          <cell r="D79" t="str">
            <v>RES NETWORK 0W06 2X2K2 J</v>
          </cell>
          <cell r="E79" t="str">
            <v>ROHM</v>
          </cell>
          <cell r="F79">
            <v>1</v>
          </cell>
          <cell r="G79" t="str">
            <v>JPY</v>
          </cell>
          <cell r="H79">
            <v>0.6</v>
          </cell>
          <cell r="I79">
            <v>5.2024624989161538E-3</v>
          </cell>
          <cell r="J79">
            <v>1</v>
          </cell>
          <cell r="K79" t="str">
            <v>JPY</v>
          </cell>
          <cell r="L79">
            <v>0.6</v>
          </cell>
          <cell r="M79">
            <v>5.2024624989161538E-3</v>
          </cell>
          <cell r="N79">
            <v>1</v>
          </cell>
          <cell r="O79" t="str">
            <v>JPY</v>
          </cell>
          <cell r="P79">
            <v>0.57999999999999996</v>
          </cell>
          <cell r="Q79">
            <v>5.029047082285615E-3</v>
          </cell>
          <cell r="R79">
            <v>1</v>
          </cell>
          <cell r="S79" t="str">
            <v>JPY</v>
          </cell>
          <cell r="T79">
            <v>0.57999999999999996</v>
          </cell>
          <cell r="U79">
            <v>5.029047082285615E-3</v>
          </cell>
          <cell r="V79">
            <v>1</v>
          </cell>
          <cell r="W79" t="str">
            <v>JPY</v>
          </cell>
          <cell r="X79">
            <v>0.57999999999999996</v>
          </cell>
          <cell r="Y79">
            <v>5.029047082285615E-3</v>
          </cell>
          <cell r="Z79">
            <v>1</v>
          </cell>
          <cell r="AA79" t="str">
            <v>JPY</v>
          </cell>
          <cell r="AB79">
            <v>0.57999999999999996</v>
          </cell>
          <cell r="AC79">
            <v>5.029047082285615E-3</v>
          </cell>
          <cell r="AD79">
            <v>49</v>
          </cell>
          <cell r="AE79">
            <v>28</v>
          </cell>
          <cell r="AI79" t="str">
            <v>EUR/AFR</v>
          </cell>
          <cell r="AJ79" t="str">
            <v>JPY</v>
          </cell>
          <cell r="AK79">
            <v>0.6</v>
          </cell>
        </row>
        <row r="80">
          <cell r="C80" t="str">
            <v>1620507</v>
          </cell>
          <cell r="D80" t="str">
            <v>RES NETWORK 0W04 3DB ATT</v>
          </cell>
          <cell r="E80" t="str">
            <v>MATSUSHITA</v>
          </cell>
          <cell r="F80">
            <v>2</v>
          </cell>
          <cell r="G80" t="str">
            <v>JPY</v>
          </cell>
          <cell r="H80">
            <v>2</v>
          </cell>
          <cell r="I80">
            <v>3.4683083326107693E-2</v>
          </cell>
          <cell r="J80">
            <v>2</v>
          </cell>
          <cell r="K80" t="str">
            <v>JPY</v>
          </cell>
          <cell r="L80">
            <v>2</v>
          </cell>
          <cell r="M80">
            <v>3.4683083326107693E-2</v>
          </cell>
          <cell r="N80">
            <v>2</v>
          </cell>
          <cell r="O80" t="str">
            <v>JPY</v>
          </cell>
          <cell r="P80">
            <v>1.9</v>
          </cell>
          <cell r="Q80">
            <v>3.2948929159802305E-2</v>
          </cell>
          <cell r="R80">
            <v>2</v>
          </cell>
          <cell r="S80" t="str">
            <v>JPY</v>
          </cell>
          <cell r="T80">
            <v>1.9</v>
          </cell>
          <cell r="U80">
            <v>3.2948929159802305E-2</v>
          </cell>
          <cell r="V80">
            <v>2</v>
          </cell>
          <cell r="W80" t="str">
            <v>JPY</v>
          </cell>
          <cell r="X80">
            <v>1.9</v>
          </cell>
          <cell r="Y80">
            <v>3.2948929159802305E-2</v>
          </cell>
          <cell r="Z80">
            <v>2</v>
          </cell>
          <cell r="AA80" t="str">
            <v>JPY</v>
          </cell>
          <cell r="AB80">
            <v>1.9</v>
          </cell>
          <cell r="AC80">
            <v>3.2948929159802305E-2</v>
          </cell>
          <cell r="AD80">
            <v>28</v>
          </cell>
          <cell r="AE80">
            <v>14</v>
          </cell>
          <cell r="AI80" t="str">
            <v>EUR/AFR</v>
          </cell>
          <cell r="AJ80" t="str">
            <v>JPY</v>
          </cell>
          <cell r="AK80">
            <v>2</v>
          </cell>
        </row>
        <row r="81">
          <cell r="C81" t="str">
            <v>1620513</v>
          </cell>
          <cell r="D81" t="str">
            <v xml:space="preserve">RES NETWORK </v>
          </cell>
          <cell r="E81" t="str">
            <v>MATSUSHITA</v>
          </cell>
          <cell r="F81">
            <v>1</v>
          </cell>
          <cell r="G81" t="str">
            <v>JPY</v>
          </cell>
          <cell r="H81">
            <v>2</v>
          </cell>
          <cell r="I81">
            <v>1.7341541663053846E-2</v>
          </cell>
          <cell r="J81">
            <v>1</v>
          </cell>
          <cell r="K81" t="str">
            <v>JPY</v>
          </cell>
          <cell r="L81">
            <v>2</v>
          </cell>
          <cell r="M81">
            <v>1.7341541663053846E-2</v>
          </cell>
          <cell r="N81">
            <v>1</v>
          </cell>
          <cell r="O81" t="str">
            <v>JPY</v>
          </cell>
          <cell r="P81">
            <v>1.9</v>
          </cell>
          <cell r="Q81">
            <v>1.6474464579901153E-2</v>
          </cell>
          <cell r="R81">
            <v>1</v>
          </cell>
          <cell r="S81" t="str">
            <v>JPY</v>
          </cell>
          <cell r="T81">
            <v>1.9</v>
          </cell>
          <cell r="U81">
            <v>1.6474464579901153E-2</v>
          </cell>
          <cell r="V81">
            <v>1</v>
          </cell>
          <cell r="W81" t="str">
            <v>JPY</v>
          </cell>
          <cell r="X81">
            <v>1.9</v>
          </cell>
          <cell r="Y81">
            <v>1.6474464579901153E-2</v>
          </cell>
          <cell r="Z81">
            <v>1</v>
          </cell>
          <cell r="AA81" t="str">
            <v>JPY</v>
          </cell>
          <cell r="AB81">
            <v>1.9</v>
          </cell>
          <cell r="AC81">
            <v>1.6474464579901153E-2</v>
          </cell>
          <cell r="AD81">
            <v>28</v>
          </cell>
          <cell r="AE81">
            <v>14</v>
          </cell>
          <cell r="AI81" t="str">
            <v>EUR/AFR</v>
          </cell>
        </row>
        <row r="82">
          <cell r="C82" t="str">
            <v>1820039</v>
          </cell>
          <cell r="D82" t="str">
            <v>NTC RES 0W1 47K J</v>
          </cell>
          <cell r="E82" t="str">
            <v>Murata</v>
          </cell>
          <cell r="F82">
            <v>2</v>
          </cell>
          <cell r="G82" t="str">
            <v>JPY</v>
          </cell>
          <cell r="H82">
            <v>6</v>
          </cell>
          <cell r="I82">
            <v>0.10404924997832307</v>
          </cell>
          <cell r="J82">
            <v>2</v>
          </cell>
          <cell r="K82" t="str">
            <v>JPY</v>
          </cell>
          <cell r="L82">
            <v>6</v>
          </cell>
          <cell r="M82">
            <v>0.10404924997832307</v>
          </cell>
          <cell r="N82">
            <v>2</v>
          </cell>
          <cell r="O82" t="str">
            <v>JPY</v>
          </cell>
          <cell r="P82">
            <v>5.5</v>
          </cell>
          <cell r="Q82">
            <v>9.5378479146796147E-2</v>
          </cell>
          <cell r="R82">
            <v>2</v>
          </cell>
          <cell r="S82" t="str">
            <v>JPY</v>
          </cell>
          <cell r="T82">
            <v>5.5</v>
          </cell>
          <cell r="U82">
            <v>9.5378479146796147E-2</v>
          </cell>
          <cell r="V82">
            <v>2</v>
          </cell>
          <cell r="W82" t="str">
            <v>JPY</v>
          </cell>
          <cell r="X82">
            <v>5.5</v>
          </cell>
          <cell r="Y82">
            <v>9.5378479146796147E-2</v>
          </cell>
          <cell r="Z82">
            <v>2</v>
          </cell>
          <cell r="AA82" t="str">
            <v>JPY</v>
          </cell>
          <cell r="AB82">
            <v>5.5</v>
          </cell>
          <cell r="AC82">
            <v>9.5378479146796147E-2</v>
          </cell>
          <cell r="AD82">
            <v>42</v>
          </cell>
          <cell r="AE82">
            <v>42</v>
          </cell>
          <cell r="AI82" t="str">
            <v>EUR/AFR</v>
          </cell>
        </row>
        <row r="83">
          <cell r="C83" t="str">
            <v>1825027</v>
          </cell>
          <cell r="D83" t="str">
            <v>CHIP VARISTOR VWM5.6V VC15.5</v>
          </cell>
          <cell r="E83" t="str">
            <v>AVX/EPCOS</v>
          </cell>
          <cell r="F83">
            <v>13</v>
          </cell>
          <cell r="G83" t="str">
            <v>EUR</v>
          </cell>
          <cell r="H83">
            <v>0.03</v>
          </cell>
          <cell r="I83">
            <v>0.39</v>
          </cell>
          <cell r="J83">
            <v>13</v>
          </cell>
          <cell r="K83" t="str">
            <v>EUR</v>
          </cell>
          <cell r="L83">
            <v>0.03</v>
          </cell>
          <cell r="M83">
            <v>0.39</v>
          </cell>
          <cell r="N83">
            <v>13</v>
          </cell>
          <cell r="O83" t="str">
            <v>EUR</v>
          </cell>
          <cell r="P83">
            <v>2.8000000000000001E-2</v>
          </cell>
          <cell r="Q83">
            <v>0.36399999999999999</v>
          </cell>
          <cell r="R83">
            <v>13</v>
          </cell>
          <cell r="S83" t="str">
            <v>EUR</v>
          </cell>
          <cell r="T83">
            <v>2.8000000000000001E-2</v>
          </cell>
          <cell r="U83">
            <v>0.36399999999999999</v>
          </cell>
          <cell r="V83">
            <v>13</v>
          </cell>
          <cell r="W83" t="str">
            <v>EUR</v>
          </cell>
          <cell r="X83">
            <v>2.8000000000000001E-2</v>
          </cell>
          <cell r="Y83">
            <v>0.36399999999999999</v>
          </cell>
          <cell r="Z83">
            <v>13</v>
          </cell>
          <cell r="AA83" t="str">
            <v>EUR</v>
          </cell>
          <cell r="AB83">
            <v>2.8000000000000001E-2</v>
          </cell>
          <cell r="AC83">
            <v>0.36399999999999999</v>
          </cell>
          <cell r="AD83">
            <v>42</v>
          </cell>
          <cell r="AE83">
            <v>42</v>
          </cell>
          <cell r="AI83" t="str">
            <v>EUR/AFR</v>
          </cell>
          <cell r="AJ83" t="str">
            <v>EUR</v>
          </cell>
          <cell r="AK83">
            <v>0.03</v>
          </cell>
        </row>
        <row r="84">
          <cell r="C84" t="str">
            <v>2310037</v>
          </cell>
          <cell r="D84" t="str">
            <v>CHIPCAP X5R 10U M 6V3 0805</v>
          </cell>
          <cell r="E84" t="str">
            <v>MURATA</v>
          </cell>
          <cell r="F84">
            <v>7</v>
          </cell>
          <cell r="G84" t="str">
            <v>JPY</v>
          </cell>
          <cell r="H84">
            <v>7.5</v>
          </cell>
          <cell r="I84">
            <v>0.45521546865516344</v>
          </cell>
          <cell r="J84">
            <v>7</v>
          </cell>
          <cell r="K84" t="str">
            <v>JPY</v>
          </cell>
          <cell r="L84">
            <v>7.5</v>
          </cell>
          <cell r="M84">
            <v>0.45521546865516344</v>
          </cell>
          <cell r="N84">
            <v>7</v>
          </cell>
          <cell r="O84" t="str">
            <v>JPY</v>
          </cell>
          <cell r="P84">
            <v>7</v>
          </cell>
          <cell r="Q84">
            <v>0.42486777074481924</v>
          </cell>
          <cell r="R84">
            <v>7</v>
          </cell>
          <cell r="S84" t="str">
            <v>JPY</v>
          </cell>
          <cell r="T84">
            <v>7</v>
          </cell>
          <cell r="U84">
            <v>0.42486777074481924</v>
          </cell>
          <cell r="V84">
            <v>7</v>
          </cell>
          <cell r="W84" t="str">
            <v>JPY</v>
          </cell>
          <cell r="X84">
            <v>7</v>
          </cell>
          <cell r="Y84">
            <v>0.42486777074481924</v>
          </cell>
          <cell r="Z84">
            <v>7</v>
          </cell>
          <cell r="AA84" t="str">
            <v>JPY</v>
          </cell>
          <cell r="AB84">
            <v>7</v>
          </cell>
          <cell r="AC84">
            <v>0.42486777074481924</v>
          </cell>
          <cell r="AD84">
            <v>35</v>
          </cell>
          <cell r="AE84">
            <v>35</v>
          </cell>
          <cell r="AI84" t="str">
            <v>EUR/AFR</v>
          </cell>
          <cell r="AJ84" t="str">
            <v>JPY</v>
          </cell>
          <cell r="AK84">
            <v>7.5</v>
          </cell>
        </row>
        <row r="85">
          <cell r="C85" t="str">
            <v>2310793</v>
          </cell>
          <cell r="D85" t="str">
            <v>CHIPCAP X5R 2U2 K 10V 0805</v>
          </cell>
          <cell r="E85" t="str">
            <v>TAIYOYUDEN</v>
          </cell>
          <cell r="F85">
            <v>2</v>
          </cell>
          <cell r="G85" t="str">
            <v>JPY</v>
          </cell>
          <cell r="H85">
            <v>2.5</v>
          </cell>
          <cell r="I85">
            <v>4.3353854157634611E-2</v>
          </cell>
          <cell r="J85">
            <v>2</v>
          </cell>
          <cell r="K85" t="str">
            <v>JPY</v>
          </cell>
          <cell r="L85">
            <v>2.5</v>
          </cell>
          <cell r="M85">
            <v>4.3353854157634611E-2</v>
          </cell>
          <cell r="N85">
            <v>2</v>
          </cell>
          <cell r="O85" t="str">
            <v>JPY</v>
          </cell>
          <cell r="P85">
            <v>2.4</v>
          </cell>
          <cell r="Q85">
            <v>4.161969999132923E-2</v>
          </cell>
          <cell r="R85">
            <v>2</v>
          </cell>
          <cell r="S85" t="str">
            <v>JPY</v>
          </cell>
          <cell r="T85">
            <v>2.4</v>
          </cell>
          <cell r="U85">
            <v>4.161969999132923E-2</v>
          </cell>
          <cell r="V85">
            <v>2</v>
          </cell>
          <cell r="W85" t="str">
            <v>JPY</v>
          </cell>
          <cell r="X85">
            <v>2.4</v>
          </cell>
          <cell r="Y85">
            <v>4.161969999132923E-2</v>
          </cell>
          <cell r="Z85">
            <v>2</v>
          </cell>
          <cell r="AA85" t="str">
            <v>JPY</v>
          </cell>
          <cell r="AB85">
            <v>2.4</v>
          </cell>
          <cell r="AC85">
            <v>4.161969999132923E-2</v>
          </cell>
          <cell r="AD85">
            <v>42</v>
          </cell>
          <cell r="AE85">
            <v>42</v>
          </cell>
          <cell r="AI85" t="str">
            <v>EUR/AFR</v>
          </cell>
          <cell r="AJ85" t="str">
            <v>JPY</v>
          </cell>
          <cell r="AK85">
            <v>2.5</v>
          </cell>
        </row>
        <row r="86">
          <cell r="C86" t="str">
            <v>2312203</v>
          </cell>
          <cell r="D86" t="str">
            <v>CHIPCAP Y5V 1U Z</v>
          </cell>
          <cell r="E86" t="str">
            <v>TDK</v>
          </cell>
          <cell r="F86">
            <v>1</v>
          </cell>
          <cell r="G86" t="str">
            <v>JPY</v>
          </cell>
          <cell r="H86">
            <v>0.85</v>
          </cell>
          <cell r="I86">
            <v>7.3701552067978841E-3</v>
          </cell>
          <cell r="J86">
            <v>1</v>
          </cell>
          <cell r="K86" t="str">
            <v>JPY</v>
          </cell>
          <cell r="L86">
            <v>0.85</v>
          </cell>
          <cell r="M86">
            <v>7.3701552067978841E-3</v>
          </cell>
          <cell r="N86">
            <v>1</v>
          </cell>
          <cell r="O86" t="str">
            <v>JPY</v>
          </cell>
          <cell r="P86">
            <v>0.8</v>
          </cell>
          <cell r="Q86">
            <v>6.9366166652215389E-3</v>
          </cell>
          <cell r="R86">
            <v>1</v>
          </cell>
          <cell r="S86" t="str">
            <v>JPY</v>
          </cell>
          <cell r="T86">
            <v>0.8</v>
          </cell>
          <cell r="U86">
            <v>6.9366166652215389E-3</v>
          </cell>
          <cell r="V86">
            <v>1</v>
          </cell>
          <cell r="W86" t="str">
            <v>JPY</v>
          </cell>
          <cell r="X86">
            <v>0.8</v>
          </cell>
          <cell r="Y86">
            <v>6.9366166652215389E-3</v>
          </cell>
          <cell r="Z86">
            <v>1</v>
          </cell>
          <cell r="AA86" t="str">
            <v>JPY</v>
          </cell>
          <cell r="AB86">
            <v>0.8</v>
          </cell>
          <cell r="AC86">
            <v>6.9366166652215389E-3</v>
          </cell>
          <cell r="AD86">
            <v>42</v>
          </cell>
          <cell r="AE86">
            <v>21</v>
          </cell>
          <cell r="AI86" t="str">
            <v>EUR/AFR</v>
          </cell>
        </row>
        <row r="87">
          <cell r="C87" t="str">
            <v>2312211</v>
          </cell>
          <cell r="D87" t="str">
            <v>CHIPCAP BJ 3U3 K 6V3 0805</v>
          </cell>
          <cell r="E87" t="str">
            <v>TAIYO YUDEN</v>
          </cell>
          <cell r="F87">
            <v>2</v>
          </cell>
          <cell r="G87" t="str">
            <v>JPY</v>
          </cell>
          <cell r="H87">
            <v>3.1</v>
          </cell>
          <cell r="I87">
            <v>5.3758779155466924E-2</v>
          </cell>
          <cell r="J87">
            <v>2</v>
          </cell>
          <cell r="K87" t="str">
            <v>JPY</v>
          </cell>
          <cell r="L87">
            <v>3.1</v>
          </cell>
          <cell r="M87">
            <v>5.3758779155466924E-2</v>
          </cell>
          <cell r="N87">
            <v>2</v>
          </cell>
          <cell r="O87" t="str">
            <v>JPY</v>
          </cell>
          <cell r="P87">
            <v>3</v>
          </cell>
          <cell r="Q87">
            <v>5.2024624989161536E-2</v>
          </cell>
          <cell r="R87">
            <v>2</v>
          </cell>
          <cell r="S87" t="str">
            <v>JPY</v>
          </cell>
          <cell r="T87">
            <v>3</v>
          </cell>
          <cell r="U87">
            <v>5.2024624989161536E-2</v>
          </cell>
          <cell r="V87">
            <v>2</v>
          </cell>
          <cell r="W87" t="str">
            <v>JPY</v>
          </cell>
          <cell r="X87">
            <v>3</v>
          </cell>
          <cell r="Y87">
            <v>5.2024624989161536E-2</v>
          </cell>
          <cell r="Z87">
            <v>2</v>
          </cell>
          <cell r="AA87" t="str">
            <v>JPY</v>
          </cell>
          <cell r="AB87">
            <v>3</v>
          </cell>
          <cell r="AC87">
            <v>5.2024624989161536E-2</v>
          </cell>
          <cell r="AD87">
            <v>42</v>
          </cell>
          <cell r="AE87">
            <v>42</v>
          </cell>
          <cell r="AI87" t="str">
            <v>EUR/AFR</v>
          </cell>
          <cell r="AJ87" t="str">
            <v>JPY</v>
          </cell>
          <cell r="AK87">
            <v>3.1</v>
          </cell>
        </row>
        <row r="88">
          <cell r="C88" t="str">
            <v>2312243</v>
          </cell>
          <cell r="D88" t="str">
            <v>CHIPCAP X5R 4U7 K</v>
          </cell>
          <cell r="E88" t="str">
            <v>MURATA</v>
          </cell>
          <cell r="F88">
            <v>2</v>
          </cell>
          <cell r="G88" t="str">
            <v>JPY</v>
          </cell>
          <cell r="H88">
            <v>4</v>
          </cell>
          <cell r="I88">
            <v>6.9366166652215386E-2</v>
          </cell>
          <cell r="J88">
            <v>2</v>
          </cell>
          <cell r="K88" t="str">
            <v>JPY</v>
          </cell>
          <cell r="L88">
            <v>4</v>
          </cell>
          <cell r="M88">
            <v>6.9366166652215386E-2</v>
          </cell>
          <cell r="N88">
            <v>2</v>
          </cell>
          <cell r="O88" t="str">
            <v>JPY</v>
          </cell>
          <cell r="P88">
            <v>3.9</v>
          </cell>
          <cell r="Q88">
            <v>6.7632012485909998E-2</v>
          </cell>
          <cell r="R88">
            <v>2</v>
          </cell>
          <cell r="S88" t="str">
            <v>JPY</v>
          </cell>
          <cell r="T88">
            <v>3.9</v>
          </cell>
          <cell r="U88">
            <v>6.7632012485909998E-2</v>
          </cell>
          <cell r="V88">
            <v>2</v>
          </cell>
          <cell r="W88" t="str">
            <v>JPY</v>
          </cell>
          <cell r="X88">
            <v>3.9</v>
          </cell>
          <cell r="Y88">
            <v>6.7632012485909998E-2</v>
          </cell>
          <cell r="Z88">
            <v>2</v>
          </cell>
          <cell r="AA88" t="str">
            <v>JPY</v>
          </cell>
          <cell r="AB88">
            <v>3.9</v>
          </cell>
          <cell r="AC88">
            <v>6.7632012485909998E-2</v>
          </cell>
          <cell r="AD88">
            <v>35</v>
          </cell>
          <cell r="AE88">
            <v>35</v>
          </cell>
          <cell r="AI88" t="str">
            <v>EUR/AFR</v>
          </cell>
        </row>
        <row r="89">
          <cell r="C89" t="str">
            <v>2312243</v>
          </cell>
          <cell r="D89" t="str">
            <v>CHIPCAP X5R 4U7 K</v>
          </cell>
          <cell r="E89" t="str">
            <v>TAIYO YUDEN</v>
          </cell>
          <cell r="F89">
            <v>1</v>
          </cell>
          <cell r="G89" t="str">
            <v>JPY</v>
          </cell>
          <cell r="H89">
            <v>4</v>
          </cell>
          <cell r="I89">
            <v>3.4683083326107693E-2</v>
          </cell>
          <cell r="J89">
            <v>1</v>
          </cell>
          <cell r="K89" t="str">
            <v>JPY</v>
          </cell>
          <cell r="L89">
            <v>4</v>
          </cell>
          <cell r="M89">
            <v>3.4683083326107693E-2</v>
          </cell>
          <cell r="N89">
            <v>1</v>
          </cell>
          <cell r="O89" t="str">
            <v>JPY</v>
          </cell>
          <cell r="P89">
            <v>3.9</v>
          </cell>
          <cell r="Q89">
            <v>3.3816006242954999E-2</v>
          </cell>
          <cell r="R89">
            <v>1</v>
          </cell>
          <cell r="S89" t="str">
            <v>JPY</v>
          </cell>
          <cell r="T89">
            <v>3.9</v>
          </cell>
          <cell r="U89">
            <v>3.3816006242954999E-2</v>
          </cell>
          <cell r="V89">
            <v>1</v>
          </cell>
          <cell r="W89" t="str">
            <v>JPY</v>
          </cell>
          <cell r="X89">
            <v>3.9</v>
          </cell>
          <cell r="Y89">
            <v>3.3816006242954999E-2</v>
          </cell>
          <cell r="Z89">
            <v>1</v>
          </cell>
          <cell r="AA89" t="str">
            <v>JPY</v>
          </cell>
          <cell r="AB89">
            <v>3.9</v>
          </cell>
          <cell r="AC89">
            <v>3.3816006242954999E-2</v>
          </cell>
          <cell r="AD89">
            <v>42</v>
          </cell>
          <cell r="AE89">
            <v>42</v>
          </cell>
          <cell r="AI89" t="str">
            <v>EUR/AFR</v>
          </cell>
          <cell r="AJ89" t="str">
            <v>JPY</v>
          </cell>
          <cell r="AK89">
            <v>4</v>
          </cell>
        </row>
        <row r="90">
          <cell r="C90" t="str">
            <v>2312411</v>
          </cell>
          <cell r="D90" t="str">
            <v>CHIPCAP X5R 1U0 M</v>
          </cell>
          <cell r="E90" t="str">
            <v>TAIYOYUDEN</v>
          </cell>
          <cell r="F90">
            <v>2</v>
          </cell>
          <cell r="G90" t="str">
            <v>JPY</v>
          </cell>
          <cell r="H90">
            <v>2.9</v>
          </cell>
          <cell r="I90">
            <v>5.0290470822856148E-2</v>
          </cell>
          <cell r="J90">
            <v>2</v>
          </cell>
          <cell r="K90" t="str">
            <v>JPY</v>
          </cell>
          <cell r="L90">
            <v>2.9</v>
          </cell>
          <cell r="M90">
            <v>5.0290470822856148E-2</v>
          </cell>
          <cell r="N90">
            <v>2</v>
          </cell>
          <cell r="O90" t="str">
            <v>JPY</v>
          </cell>
          <cell r="P90">
            <v>2.8</v>
          </cell>
          <cell r="Q90">
            <v>4.8556316656550767E-2</v>
          </cell>
          <cell r="R90">
            <v>2</v>
          </cell>
          <cell r="S90" t="str">
            <v>JPY</v>
          </cell>
          <cell r="T90">
            <v>2.8</v>
          </cell>
          <cell r="U90">
            <v>4.8556316656550767E-2</v>
          </cell>
          <cell r="V90">
            <v>2</v>
          </cell>
          <cell r="W90" t="str">
            <v>JPY</v>
          </cell>
          <cell r="X90">
            <v>2.8</v>
          </cell>
          <cell r="Y90">
            <v>4.8556316656550767E-2</v>
          </cell>
          <cell r="Z90">
            <v>2</v>
          </cell>
          <cell r="AA90" t="str">
            <v>JPY</v>
          </cell>
          <cell r="AB90">
            <v>2.8</v>
          </cell>
          <cell r="AC90">
            <v>4.8556316656550767E-2</v>
          </cell>
          <cell r="AD90">
            <v>42</v>
          </cell>
          <cell r="AE90">
            <v>42</v>
          </cell>
          <cell r="AI90" t="str">
            <v>EUR/AFR</v>
          </cell>
        </row>
        <row r="91">
          <cell r="C91" t="str">
            <v>231P000</v>
          </cell>
          <cell r="D91" t="str">
            <v>CHIPCAP X7R 330N</v>
          </cell>
          <cell r="E91" t="str">
            <v>ROHM</v>
          </cell>
          <cell r="F91">
            <v>2</v>
          </cell>
          <cell r="G91" t="str">
            <v>JPY</v>
          </cell>
          <cell r="H91">
            <v>0.47</v>
          </cell>
          <cell r="I91">
            <v>8.1505245816353069E-3</v>
          </cell>
          <cell r="J91">
            <v>2</v>
          </cell>
          <cell r="K91" t="str">
            <v>JPY</v>
          </cell>
          <cell r="L91">
            <v>0.47</v>
          </cell>
          <cell r="M91">
            <v>8.1505245816353069E-3</v>
          </cell>
          <cell r="N91">
            <v>2</v>
          </cell>
          <cell r="O91" t="str">
            <v>JPY</v>
          </cell>
          <cell r="P91">
            <v>0.46</v>
          </cell>
          <cell r="Q91">
            <v>7.9771091650047699E-3</v>
          </cell>
          <cell r="R91">
            <v>2</v>
          </cell>
          <cell r="S91" t="str">
            <v>JPY</v>
          </cell>
          <cell r="T91">
            <v>0.46</v>
          </cell>
          <cell r="U91">
            <v>7.9771091650047699E-3</v>
          </cell>
          <cell r="V91">
            <v>2</v>
          </cell>
          <cell r="W91" t="str">
            <v>JPY</v>
          </cell>
          <cell r="X91">
            <v>0.45</v>
          </cell>
          <cell r="Y91">
            <v>7.8036937483742311E-3</v>
          </cell>
          <cell r="Z91">
            <v>2</v>
          </cell>
          <cell r="AA91" t="str">
            <v>JPY</v>
          </cell>
          <cell r="AB91">
            <v>0.45</v>
          </cell>
          <cell r="AC91">
            <v>7.8036937483742311E-3</v>
          </cell>
          <cell r="AI91" t="str">
            <v>EUR/AFR</v>
          </cell>
        </row>
        <row r="92">
          <cell r="C92" t="str">
            <v>2320107</v>
          </cell>
          <cell r="D92" t="str">
            <v>CHIPCAP X7R 10N J 50V</v>
          </cell>
          <cell r="E92" t="str">
            <v>ROHM</v>
          </cell>
          <cell r="F92">
            <v>2</v>
          </cell>
          <cell r="G92" t="str">
            <v>JPY</v>
          </cell>
          <cell r="H92">
            <v>0.42599999999999999</v>
          </cell>
          <cell r="I92">
            <v>7.3874967484609385E-3</v>
          </cell>
          <cell r="J92">
            <v>2</v>
          </cell>
          <cell r="K92" t="str">
            <v>JPY</v>
          </cell>
          <cell r="L92">
            <v>0.42599999999999999</v>
          </cell>
          <cell r="M92">
            <v>7.3874967484609385E-3</v>
          </cell>
          <cell r="N92">
            <v>2</v>
          </cell>
          <cell r="O92" t="str">
            <v>JPY</v>
          </cell>
          <cell r="P92">
            <v>0.42</v>
          </cell>
          <cell r="Q92">
            <v>7.2834474984826147E-3</v>
          </cell>
          <cell r="R92">
            <v>2</v>
          </cell>
          <cell r="S92" t="str">
            <v>JPY</v>
          </cell>
          <cell r="T92">
            <v>0.42</v>
          </cell>
          <cell r="U92">
            <v>7.2834474984826147E-3</v>
          </cell>
          <cell r="V92">
            <v>2</v>
          </cell>
          <cell r="W92" t="str">
            <v>JPY</v>
          </cell>
          <cell r="X92">
            <v>0.42</v>
          </cell>
          <cell r="Y92">
            <v>7.2834474984826147E-3</v>
          </cell>
          <cell r="Z92">
            <v>2</v>
          </cell>
          <cell r="AA92" t="str">
            <v>JPY</v>
          </cell>
          <cell r="AB92">
            <v>0.42</v>
          </cell>
          <cell r="AC92">
            <v>7.2834474984826147E-3</v>
          </cell>
          <cell r="AD92">
            <v>56</v>
          </cell>
          <cell r="AE92">
            <v>28</v>
          </cell>
          <cell r="AI92" t="str">
            <v>EUR/AFR</v>
          </cell>
          <cell r="AJ92" t="str">
            <v>JPY</v>
          </cell>
          <cell r="AK92">
            <v>0.42599999999999999</v>
          </cell>
        </row>
        <row r="93">
          <cell r="C93" t="str">
            <v>2320481</v>
          </cell>
          <cell r="D93" t="str">
            <v>CHIPCAP X5R 1U K 6V3</v>
          </cell>
          <cell r="E93" t="str">
            <v>TAIYOYUDEN</v>
          </cell>
          <cell r="F93">
            <v>38</v>
          </cell>
          <cell r="G93" t="str">
            <v>JPY</v>
          </cell>
          <cell r="H93">
            <v>1.4</v>
          </cell>
          <cell r="I93">
            <v>0.46128500823723229</v>
          </cell>
          <cell r="J93">
            <v>38</v>
          </cell>
          <cell r="K93" t="str">
            <v>JPY</v>
          </cell>
          <cell r="L93">
            <v>1.4</v>
          </cell>
          <cell r="M93">
            <v>0.46128500823723229</v>
          </cell>
          <cell r="N93">
            <v>38</v>
          </cell>
          <cell r="O93" t="str">
            <v>JPY</v>
          </cell>
          <cell r="P93">
            <v>1.3</v>
          </cell>
          <cell r="Q93">
            <v>0.42833607907742999</v>
          </cell>
          <cell r="R93">
            <v>38</v>
          </cell>
          <cell r="S93" t="str">
            <v>JPY</v>
          </cell>
          <cell r="T93">
            <v>1.3</v>
          </cell>
          <cell r="U93">
            <v>0.42833607907742999</v>
          </cell>
          <cell r="V93">
            <v>38</v>
          </cell>
          <cell r="W93" t="str">
            <v>JPY</v>
          </cell>
          <cell r="X93">
            <v>1.3</v>
          </cell>
          <cell r="Y93">
            <v>0.42833607907742999</v>
          </cell>
          <cell r="Z93">
            <v>38</v>
          </cell>
          <cell r="AA93" t="str">
            <v>JPY</v>
          </cell>
          <cell r="AB93">
            <v>1.3</v>
          </cell>
          <cell r="AC93">
            <v>0.42833607907742999</v>
          </cell>
          <cell r="AD93">
            <v>42</v>
          </cell>
          <cell r="AE93">
            <v>42</v>
          </cell>
          <cell r="AI93" t="str">
            <v>EUR/AFR</v>
          </cell>
          <cell r="AJ93" t="str">
            <v>JPY</v>
          </cell>
          <cell r="AK93">
            <v>1.4</v>
          </cell>
        </row>
        <row r="94">
          <cell r="C94" t="str">
            <v>2320481</v>
          </cell>
          <cell r="D94" t="str">
            <v>CHIPCAP X5R 1U K 6V3 0603</v>
          </cell>
          <cell r="E94" t="str">
            <v>TAIYO YUDEN</v>
          </cell>
          <cell r="F94">
            <v>1</v>
          </cell>
          <cell r="G94" t="str">
            <v>JPY</v>
          </cell>
          <cell r="H94">
            <v>1.4</v>
          </cell>
          <cell r="I94">
            <v>1.2139079164137692E-2</v>
          </cell>
          <cell r="J94">
            <v>1</v>
          </cell>
          <cell r="K94" t="str">
            <v>JPY</v>
          </cell>
          <cell r="L94">
            <v>1.4</v>
          </cell>
          <cell r="M94">
            <v>1.2139079164137692E-2</v>
          </cell>
          <cell r="N94">
            <v>1</v>
          </cell>
          <cell r="O94" t="str">
            <v>JPY</v>
          </cell>
          <cell r="P94">
            <v>1.3</v>
          </cell>
          <cell r="Q94">
            <v>1.1272002080985E-2</v>
          </cell>
          <cell r="R94">
            <v>1</v>
          </cell>
          <cell r="S94" t="str">
            <v>JPY</v>
          </cell>
          <cell r="T94">
            <v>1.3</v>
          </cell>
          <cell r="U94">
            <v>1.1272002080985E-2</v>
          </cell>
          <cell r="V94">
            <v>1</v>
          </cell>
          <cell r="W94" t="str">
            <v>JPY</v>
          </cell>
          <cell r="X94">
            <v>1.3</v>
          </cell>
          <cell r="Y94">
            <v>1.1272002080985E-2</v>
          </cell>
          <cell r="Z94">
            <v>1</v>
          </cell>
          <cell r="AA94" t="str">
            <v>JPY</v>
          </cell>
          <cell r="AB94">
            <v>1.3</v>
          </cell>
          <cell r="AC94">
            <v>1.1272002080985E-2</v>
          </cell>
          <cell r="AD94">
            <v>42</v>
          </cell>
          <cell r="AE94">
            <v>42</v>
          </cell>
          <cell r="AI94" t="str">
            <v>EUR/AFR</v>
          </cell>
          <cell r="AJ94" t="str">
            <v>JPY</v>
          </cell>
          <cell r="AK94">
            <v>1.4</v>
          </cell>
        </row>
        <row r="95">
          <cell r="C95" t="str">
            <v>2320491</v>
          </cell>
          <cell r="D95" t="str">
            <v>CHIPCAP X7R 220N K 10V</v>
          </cell>
          <cell r="E95" t="str">
            <v>AVX</v>
          </cell>
          <cell r="F95">
            <v>2</v>
          </cell>
          <cell r="G95" t="str">
            <v>USD</v>
          </cell>
          <cell r="H95">
            <v>1.2E-2</v>
          </cell>
          <cell r="I95">
            <v>2.658985153999557E-2</v>
          </cell>
          <cell r="J95">
            <v>2</v>
          </cell>
          <cell r="K95" t="str">
            <v>USD</v>
          </cell>
          <cell r="L95">
            <v>1.2E-2</v>
          </cell>
          <cell r="M95">
            <v>2.658985153999557E-2</v>
          </cell>
          <cell r="N95">
            <v>2</v>
          </cell>
          <cell r="O95" t="str">
            <v>USD</v>
          </cell>
          <cell r="P95">
            <v>1.0999999999999999E-2</v>
          </cell>
          <cell r="Q95">
            <v>2.4374030578329271E-2</v>
          </cell>
          <cell r="R95">
            <v>2</v>
          </cell>
          <cell r="S95" t="str">
            <v>USD</v>
          </cell>
          <cell r="T95">
            <v>1.0999999999999999E-2</v>
          </cell>
          <cell r="U95">
            <v>2.4374030578329271E-2</v>
          </cell>
          <cell r="V95">
            <v>2</v>
          </cell>
          <cell r="W95" t="str">
            <v>USD</v>
          </cell>
          <cell r="X95">
            <v>1.0999999999999999E-2</v>
          </cell>
          <cell r="Y95">
            <v>2.4374030578329271E-2</v>
          </cell>
          <cell r="Z95">
            <v>2</v>
          </cell>
          <cell r="AA95" t="str">
            <v>USD</v>
          </cell>
          <cell r="AB95">
            <v>1.0999999999999999E-2</v>
          </cell>
          <cell r="AC95">
            <v>2.4374030578329271E-2</v>
          </cell>
          <cell r="AD95">
            <v>77</v>
          </cell>
          <cell r="AE95">
            <v>14</v>
          </cell>
          <cell r="AI95" t="str">
            <v>EUR/AFR</v>
          </cell>
          <cell r="AJ95" t="str">
            <v>USD</v>
          </cell>
          <cell r="AK95">
            <v>1.2E-2</v>
          </cell>
        </row>
        <row r="96">
          <cell r="C96" t="str">
            <v>2320508</v>
          </cell>
          <cell r="D96" t="str">
            <v>CHIPCAP NP0 1P0 C 50V 0402</v>
          </cell>
          <cell r="E96" t="str">
            <v>ROHM</v>
          </cell>
          <cell r="F96">
            <v>1</v>
          </cell>
          <cell r="G96" t="str">
            <v>JPY</v>
          </cell>
          <cell r="H96">
            <v>0.28799999999999998</v>
          </cell>
          <cell r="I96">
            <v>2.4971819994797535E-3</v>
          </cell>
          <cell r="J96">
            <v>1</v>
          </cell>
          <cell r="K96" t="str">
            <v>JPY</v>
          </cell>
          <cell r="L96">
            <v>0.28799999999999998</v>
          </cell>
          <cell r="M96">
            <v>2.4971819994797535E-3</v>
          </cell>
          <cell r="N96">
            <v>1</v>
          </cell>
          <cell r="O96" t="str">
            <v>JPY</v>
          </cell>
          <cell r="P96">
            <v>0.28000000000000003</v>
          </cell>
          <cell r="Q96">
            <v>2.4278158328275385E-3</v>
          </cell>
          <cell r="R96">
            <v>1</v>
          </cell>
          <cell r="S96" t="str">
            <v>JPY</v>
          </cell>
          <cell r="T96">
            <v>0.28000000000000003</v>
          </cell>
          <cell r="U96">
            <v>2.4278158328275385E-3</v>
          </cell>
          <cell r="V96">
            <v>1</v>
          </cell>
          <cell r="W96" t="str">
            <v>JPY</v>
          </cell>
          <cell r="X96">
            <v>0.28000000000000003</v>
          </cell>
          <cell r="Y96">
            <v>2.4278158328275385E-3</v>
          </cell>
          <cell r="Z96">
            <v>1</v>
          </cell>
          <cell r="AA96" t="str">
            <v>JPY</v>
          </cell>
          <cell r="AB96">
            <v>0.28000000000000003</v>
          </cell>
          <cell r="AC96">
            <v>2.4278158328275385E-3</v>
          </cell>
          <cell r="AD96">
            <v>56</v>
          </cell>
          <cell r="AE96">
            <v>28</v>
          </cell>
          <cell r="AI96" t="str">
            <v>EUR/AFR</v>
          </cell>
          <cell r="AJ96" t="str">
            <v>JPY</v>
          </cell>
          <cell r="AK96">
            <v>0.28799999999999998</v>
          </cell>
        </row>
        <row r="97">
          <cell r="C97" t="str">
            <v>2320516</v>
          </cell>
          <cell r="D97" t="str">
            <v>CHIPCAP NP0 1P5 C</v>
          </cell>
          <cell r="E97" t="str">
            <v>ROHM</v>
          </cell>
          <cell r="F97">
            <v>1</v>
          </cell>
          <cell r="G97" t="str">
            <v>JPY</v>
          </cell>
          <cell r="H97">
            <v>0.28100000000000003</v>
          </cell>
          <cell r="I97">
            <v>2.4364866036590657E-3</v>
          </cell>
          <cell r="J97">
            <v>1</v>
          </cell>
          <cell r="K97" t="str">
            <v>JPY</v>
          </cell>
          <cell r="L97">
            <v>0.28100000000000003</v>
          </cell>
          <cell r="M97">
            <v>2.4364866036590657E-3</v>
          </cell>
          <cell r="N97">
            <v>1</v>
          </cell>
          <cell r="O97" t="str">
            <v>JPY</v>
          </cell>
          <cell r="P97">
            <v>0.28000000000000003</v>
          </cell>
          <cell r="Q97">
            <v>2.4278158328275385E-3</v>
          </cell>
          <cell r="R97">
            <v>1</v>
          </cell>
          <cell r="S97" t="str">
            <v>JPY</v>
          </cell>
          <cell r="T97">
            <v>0.28000000000000003</v>
          </cell>
          <cell r="U97">
            <v>2.4278158328275385E-3</v>
          </cell>
          <cell r="V97">
            <v>1</v>
          </cell>
          <cell r="W97" t="str">
            <v>JPY</v>
          </cell>
          <cell r="X97">
            <v>0.28000000000000003</v>
          </cell>
          <cell r="Y97">
            <v>2.4278158328275385E-3</v>
          </cell>
          <cell r="Z97">
            <v>1</v>
          </cell>
          <cell r="AA97" t="str">
            <v>JPY</v>
          </cell>
          <cell r="AB97">
            <v>0.28000000000000003</v>
          </cell>
          <cell r="AC97">
            <v>2.4278158328275385E-3</v>
          </cell>
          <cell r="AD97">
            <v>56</v>
          </cell>
          <cell r="AE97">
            <v>28</v>
          </cell>
          <cell r="AI97" t="str">
            <v>EUR/AFR</v>
          </cell>
        </row>
        <row r="98">
          <cell r="C98" t="str">
            <v>2320518</v>
          </cell>
          <cell r="D98" t="str">
            <v>CHIPCAP NP0 1P8</v>
          </cell>
          <cell r="E98" t="str">
            <v>ROHM</v>
          </cell>
          <cell r="F98">
            <v>1</v>
          </cell>
          <cell r="G98" t="str">
            <v>JPY</v>
          </cell>
          <cell r="H98">
            <v>0.28100000000000003</v>
          </cell>
          <cell r="I98">
            <v>2.4364866036590657E-3</v>
          </cell>
          <cell r="J98">
            <v>1</v>
          </cell>
          <cell r="K98" t="str">
            <v>JPY</v>
          </cell>
          <cell r="L98">
            <v>0.28100000000000003</v>
          </cell>
          <cell r="M98">
            <v>2.4364866036590657E-3</v>
          </cell>
          <cell r="N98">
            <v>1</v>
          </cell>
          <cell r="O98" t="str">
            <v>JPY</v>
          </cell>
          <cell r="P98">
            <v>0.28000000000000003</v>
          </cell>
          <cell r="Q98">
            <v>2.4278158328275385E-3</v>
          </cell>
          <cell r="R98">
            <v>1</v>
          </cell>
          <cell r="S98" t="str">
            <v>JPY</v>
          </cell>
          <cell r="T98">
            <v>0.28000000000000003</v>
          </cell>
          <cell r="U98">
            <v>2.4278158328275385E-3</v>
          </cell>
          <cell r="V98">
            <v>1</v>
          </cell>
          <cell r="W98" t="str">
            <v>JPY</v>
          </cell>
          <cell r="X98">
            <v>0.28000000000000003</v>
          </cell>
          <cell r="Y98">
            <v>2.4278158328275385E-3</v>
          </cell>
          <cell r="Z98">
            <v>1</v>
          </cell>
          <cell r="AA98" t="str">
            <v>JPY</v>
          </cell>
          <cell r="AB98">
            <v>0.28000000000000003</v>
          </cell>
          <cell r="AC98">
            <v>2.4278158328275385E-3</v>
          </cell>
          <cell r="AD98">
            <v>56</v>
          </cell>
          <cell r="AE98">
            <v>28</v>
          </cell>
          <cell r="AI98" t="str">
            <v>EUR/AFR</v>
          </cell>
          <cell r="AJ98" t="str">
            <v>JPY</v>
          </cell>
          <cell r="AK98">
            <v>0.28100000000000003</v>
          </cell>
        </row>
        <row r="99">
          <cell r="C99" t="str">
            <v>2320520</v>
          </cell>
          <cell r="D99" t="str">
            <v xml:space="preserve">CHIPCAP NP0 2P2 </v>
          </cell>
          <cell r="E99" t="str">
            <v>ROHM</v>
          </cell>
          <cell r="F99">
            <v>1</v>
          </cell>
          <cell r="G99" t="str">
            <v>JPY</v>
          </cell>
          <cell r="H99">
            <v>0.28100000000000003</v>
          </cell>
          <cell r="I99">
            <v>2.4364866036590657E-3</v>
          </cell>
          <cell r="J99">
            <v>1</v>
          </cell>
          <cell r="K99" t="str">
            <v>JPY</v>
          </cell>
          <cell r="L99">
            <v>0.28100000000000003</v>
          </cell>
          <cell r="M99">
            <v>2.4364866036590657E-3</v>
          </cell>
          <cell r="N99">
            <v>1</v>
          </cell>
          <cell r="O99" t="str">
            <v>JPY</v>
          </cell>
          <cell r="P99">
            <v>0.28000000000000003</v>
          </cell>
          <cell r="Q99">
            <v>2.4278158328275385E-3</v>
          </cell>
          <cell r="R99">
            <v>1</v>
          </cell>
          <cell r="S99" t="str">
            <v>JPY</v>
          </cell>
          <cell r="T99">
            <v>0.28000000000000003</v>
          </cell>
          <cell r="U99">
            <v>2.4278158328275385E-3</v>
          </cell>
          <cell r="V99">
            <v>1</v>
          </cell>
          <cell r="W99" t="str">
            <v>JPY</v>
          </cell>
          <cell r="X99">
            <v>0.28000000000000003</v>
          </cell>
          <cell r="Y99">
            <v>2.4278158328275385E-3</v>
          </cell>
          <cell r="Z99">
            <v>1</v>
          </cell>
          <cell r="AA99" t="str">
            <v>JPY</v>
          </cell>
          <cell r="AB99">
            <v>0.28000000000000003</v>
          </cell>
          <cell r="AC99">
            <v>2.4278158328275385E-3</v>
          </cell>
          <cell r="AD99">
            <v>56</v>
          </cell>
          <cell r="AE99">
            <v>28</v>
          </cell>
          <cell r="AI99" t="str">
            <v>EUR/AFR</v>
          </cell>
          <cell r="AJ99" t="str">
            <v>JPY</v>
          </cell>
          <cell r="AK99">
            <v>0.28100000000000003</v>
          </cell>
        </row>
        <row r="100">
          <cell r="C100" t="str">
            <v>2320522</v>
          </cell>
          <cell r="D100" t="str">
            <v>CHIPCAP NP0 2P7 C 50V 0402</v>
          </cell>
          <cell r="E100" t="str">
            <v>ROHM</v>
          </cell>
          <cell r="F100">
            <v>1</v>
          </cell>
          <cell r="G100" t="str">
            <v>JPY</v>
          </cell>
          <cell r="H100">
            <v>0.28100000000000003</v>
          </cell>
          <cell r="I100">
            <v>2.4364866036590657E-3</v>
          </cell>
          <cell r="J100">
            <v>1</v>
          </cell>
          <cell r="K100" t="str">
            <v>JPY</v>
          </cell>
          <cell r="L100">
            <v>0.28100000000000003</v>
          </cell>
          <cell r="M100">
            <v>2.4364866036590657E-3</v>
          </cell>
          <cell r="N100">
            <v>1</v>
          </cell>
          <cell r="O100" t="str">
            <v>JPY</v>
          </cell>
          <cell r="P100">
            <v>0.28000000000000003</v>
          </cell>
          <cell r="Q100">
            <v>2.4278158328275385E-3</v>
          </cell>
          <cell r="R100">
            <v>1</v>
          </cell>
          <cell r="S100" t="str">
            <v>JPY</v>
          </cell>
          <cell r="T100">
            <v>0.28000000000000003</v>
          </cell>
          <cell r="U100">
            <v>2.4278158328275385E-3</v>
          </cell>
          <cell r="V100">
            <v>1</v>
          </cell>
          <cell r="W100" t="str">
            <v>JPY</v>
          </cell>
          <cell r="X100">
            <v>0.28000000000000003</v>
          </cell>
          <cell r="Y100">
            <v>2.4278158328275385E-3</v>
          </cell>
          <cell r="Z100">
            <v>1</v>
          </cell>
          <cell r="AA100" t="str">
            <v>JPY</v>
          </cell>
          <cell r="AB100">
            <v>0.28000000000000003</v>
          </cell>
          <cell r="AC100">
            <v>2.4278158328275385E-3</v>
          </cell>
          <cell r="AD100">
            <v>56</v>
          </cell>
          <cell r="AE100">
            <v>28</v>
          </cell>
          <cell r="AI100" t="str">
            <v>EUR/AFR</v>
          </cell>
          <cell r="AJ100" t="str">
            <v>JPY</v>
          </cell>
          <cell r="AK100">
            <v>0.28100000000000003</v>
          </cell>
        </row>
        <row r="101">
          <cell r="C101" t="str">
            <v>2320534</v>
          </cell>
          <cell r="D101" t="str">
            <v>CHIPCAP NP0 8P2 C</v>
          </cell>
          <cell r="E101" t="str">
            <v>ROHM</v>
          </cell>
          <cell r="F101">
            <v>1</v>
          </cell>
          <cell r="G101" t="str">
            <v>JPY</v>
          </cell>
          <cell r="H101">
            <v>0.28999999999999998</v>
          </cell>
          <cell r="I101">
            <v>2.5145235411428075E-3</v>
          </cell>
          <cell r="J101">
            <v>1</v>
          </cell>
          <cell r="K101" t="str">
            <v>JPY</v>
          </cell>
          <cell r="L101">
            <v>0.28999999999999998</v>
          </cell>
          <cell r="M101">
            <v>2.5145235411428075E-3</v>
          </cell>
          <cell r="N101">
            <v>1</v>
          </cell>
          <cell r="O101" t="str">
            <v>JPY</v>
          </cell>
          <cell r="P101">
            <v>0.28000000000000003</v>
          </cell>
          <cell r="Q101">
            <v>2.4278158328275385E-3</v>
          </cell>
          <cell r="R101">
            <v>1</v>
          </cell>
          <cell r="S101" t="str">
            <v>JPY</v>
          </cell>
          <cell r="T101">
            <v>0.28000000000000003</v>
          </cell>
          <cell r="U101">
            <v>2.4278158328275385E-3</v>
          </cell>
          <cell r="V101">
            <v>1</v>
          </cell>
          <cell r="W101" t="str">
            <v>JPY</v>
          </cell>
          <cell r="X101">
            <v>0.28000000000000003</v>
          </cell>
          <cell r="Y101">
            <v>2.4278158328275385E-3</v>
          </cell>
          <cell r="Z101">
            <v>1</v>
          </cell>
          <cell r="AA101" t="str">
            <v>JPY</v>
          </cell>
          <cell r="AB101">
            <v>0.28000000000000003</v>
          </cell>
          <cell r="AC101">
            <v>2.4278158328275385E-3</v>
          </cell>
          <cell r="AD101">
            <v>56</v>
          </cell>
          <cell r="AE101">
            <v>28</v>
          </cell>
          <cell r="AI101" t="str">
            <v>EUR/AFR</v>
          </cell>
        </row>
        <row r="102">
          <cell r="C102" t="str">
            <v>2320536</v>
          </cell>
          <cell r="D102" t="str">
            <v>CHIPCAP NP0 10P J 50V 0402</v>
          </cell>
          <cell r="E102" t="str">
            <v>ROHM</v>
          </cell>
          <cell r="F102">
            <v>3</v>
          </cell>
          <cell r="G102" t="str">
            <v>JPY</v>
          </cell>
          <cell r="H102">
            <v>0.28100000000000003</v>
          </cell>
          <cell r="I102">
            <v>7.3094598109771968E-3</v>
          </cell>
          <cell r="J102">
            <v>3</v>
          </cell>
          <cell r="K102" t="str">
            <v>JPY</v>
          </cell>
          <cell r="L102">
            <v>0.28100000000000003</v>
          </cell>
          <cell r="M102">
            <v>7.3094598109771968E-3</v>
          </cell>
          <cell r="N102">
            <v>3</v>
          </cell>
          <cell r="O102" t="str">
            <v>JPY</v>
          </cell>
          <cell r="P102">
            <v>0.28000000000000003</v>
          </cell>
          <cell r="Q102">
            <v>7.2834474984826156E-3</v>
          </cell>
          <cell r="R102">
            <v>3</v>
          </cell>
          <cell r="S102" t="str">
            <v>JPY</v>
          </cell>
          <cell r="T102">
            <v>0.28000000000000003</v>
          </cell>
          <cell r="U102">
            <v>7.2834474984826156E-3</v>
          </cell>
          <cell r="V102">
            <v>3</v>
          </cell>
          <cell r="W102" t="str">
            <v>JPY</v>
          </cell>
          <cell r="X102">
            <v>0.28000000000000003</v>
          </cell>
          <cell r="Y102">
            <v>7.2834474984826156E-3</v>
          </cell>
          <cell r="Z102">
            <v>3</v>
          </cell>
          <cell r="AA102" t="str">
            <v>JPY</v>
          </cell>
          <cell r="AB102">
            <v>0.28000000000000003</v>
          </cell>
          <cell r="AC102">
            <v>7.2834474984826156E-3</v>
          </cell>
          <cell r="AD102">
            <v>56</v>
          </cell>
          <cell r="AE102">
            <v>28</v>
          </cell>
          <cell r="AI102" t="str">
            <v>EUR/AFR</v>
          </cell>
          <cell r="AJ102" t="str">
            <v>JPY</v>
          </cell>
          <cell r="AK102">
            <v>0.28100000000000003</v>
          </cell>
        </row>
        <row r="103">
          <cell r="C103" t="str">
            <v>2320538</v>
          </cell>
          <cell r="D103" t="str">
            <v>CHIPCAP NP0 12P J 50V 0402</v>
          </cell>
          <cell r="E103" t="str">
            <v>ROHM</v>
          </cell>
          <cell r="F103">
            <v>2</v>
          </cell>
          <cell r="G103" t="str">
            <v>JPY</v>
          </cell>
          <cell r="H103">
            <v>0.28100000000000003</v>
          </cell>
          <cell r="I103">
            <v>4.8729732073181315E-3</v>
          </cell>
          <cell r="J103">
            <v>2</v>
          </cell>
          <cell r="K103" t="str">
            <v>JPY</v>
          </cell>
          <cell r="L103">
            <v>0.28100000000000003</v>
          </cell>
          <cell r="M103">
            <v>4.8729732073181315E-3</v>
          </cell>
          <cell r="N103">
            <v>2</v>
          </cell>
          <cell r="O103" t="str">
            <v>JPY</v>
          </cell>
          <cell r="P103">
            <v>0.28000000000000003</v>
          </cell>
          <cell r="Q103">
            <v>4.8556316656550771E-3</v>
          </cell>
          <cell r="R103">
            <v>2</v>
          </cell>
          <cell r="S103" t="str">
            <v>JPY</v>
          </cell>
          <cell r="T103">
            <v>0.28000000000000003</v>
          </cell>
          <cell r="U103">
            <v>4.8556316656550771E-3</v>
          </cell>
          <cell r="V103">
            <v>2</v>
          </cell>
          <cell r="W103" t="str">
            <v>JPY</v>
          </cell>
          <cell r="X103">
            <v>0.28000000000000003</v>
          </cell>
          <cell r="Y103">
            <v>4.8556316656550771E-3</v>
          </cell>
          <cell r="Z103">
            <v>2</v>
          </cell>
          <cell r="AA103" t="str">
            <v>JPY</v>
          </cell>
          <cell r="AB103">
            <v>0.28000000000000003</v>
          </cell>
          <cell r="AC103">
            <v>4.8556316656550771E-3</v>
          </cell>
          <cell r="AD103">
            <v>56</v>
          </cell>
          <cell r="AE103">
            <v>28</v>
          </cell>
          <cell r="AI103" t="str">
            <v>EUR/AFR</v>
          </cell>
          <cell r="AJ103" t="str">
            <v>JPY</v>
          </cell>
          <cell r="AK103">
            <v>0.28100000000000003</v>
          </cell>
        </row>
        <row r="104">
          <cell r="C104" t="str">
            <v>2320544</v>
          </cell>
          <cell r="D104" t="str">
            <v>CHIPCAP NP0 22P J</v>
          </cell>
          <cell r="E104" t="str">
            <v>ROHM</v>
          </cell>
          <cell r="F104">
            <v>25</v>
          </cell>
          <cell r="G104" t="str">
            <v>JPY</v>
          </cell>
          <cell r="H104">
            <v>0.28100000000000003</v>
          </cell>
          <cell r="I104">
            <v>6.0912165091476636E-2</v>
          </cell>
          <cell r="J104">
            <v>25</v>
          </cell>
          <cell r="K104" t="str">
            <v>JPY</v>
          </cell>
          <cell r="L104">
            <v>0.28100000000000003</v>
          </cell>
          <cell r="M104">
            <v>6.0912165091476636E-2</v>
          </cell>
          <cell r="N104">
            <v>25</v>
          </cell>
          <cell r="O104" t="str">
            <v>JPY</v>
          </cell>
          <cell r="P104">
            <v>0.28000000000000003</v>
          </cell>
          <cell r="Q104">
            <v>6.0695395820688468E-2</v>
          </cell>
          <cell r="R104">
            <v>25</v>
          </cell>
          <cell r="S104" t="str">
            <v>JPY</v>
          </cell>
          <cell r="T104">
            <v>0.28000000000000003</v>
          </cell>
          <cell r="U104">
            <v>6.0695395820688468E-2</v>
          </cell>
          <cell r="V104">
            <v>25</v>
          </cell>
          <cell r="W104" t="str">
            <v>JPY</v>
          </cell>
          <cell r="X104">
            <v>0.28000000000000003</v>
          </cell>
          <cell r="Y104">
            <v>6.0695395820688468E-2</v>
          </cell>
          <cell r="Z104">
            <v>25</v>
          </cell>
          <cell r="AA104" t="str">
            <v>JPY</v>
          </cell>
          <cell r="AB104">
            <v>0.28000000000000003</v>
          </cell>
          <cell r="AC104">
            <v>6.0695395820688468E-2</v>
          </cell>
          <cell r="AD104">
            <v>56</v>
          </cell>
          <cell r="AE104">
            <v>28</v>
          </cell>
          <cell r="AI104" t="str">
            <v>EUR/AFR</v>
          </cell>
        </row>
        <row r="105">
          <cell r="C105" t="str">
            <v>2320552</v>
          </cell>
          <cell r="D105" t="str">
            <v>CHIPCAP NP0 47P J</v>
          </cell>
          <cell r="E105" t="str">
            <v>ROHM</v>
          </cell>
          <cell r="F105">
            <v>2</v>
          </cell>
          <cell r="G105" t="str">
            <v>JPY</v>
          </cell>
          <cell r="H105">
            <v>0.28000000000000003</v>
          </cell>
          <cell r="I105">
            <v>4.8556316656550771E-3</v>
          </cell>
          <cell r="J105">
            <v>2</v>
          </cell>
          <cell r="K105" t="str">
            <v>JPY</v>
          </cell>
          <cell r="L105">
            <v>0.28000000000000003</v>
          </cell>
          <cell r="M105">
            <v>4.8556316656550771E-3</v>
          </cell>
          <cell r="N105">
            <v>2</v>
          </cell>
          <cell r="O105" t="str">
            <v>JPY</v>
          </cell>
          <cell r="P105">
            <v>0.27500000000000002</v>
          </cell>
          <cell r="Q105">
            <v>4.7689239573398077E-3</v>
          </cell>
          <cell r="R105">
            <v>2</v>
          </cell>
          <cell r="S105" t="str">
            <v>JPY</v>
          </cell>
          <cell r="T105">
            <v>0.27500000000000002</v>
          </cell>
          <cell r="U105">
            <v>4.7689239573398077E-3</v>
          </cell>
          <cell r="V105">
            <v>2</v>
          </cell>
          <cell r="W105" t="str">
            <v>JPY</v>
          </cell>
          <cell r="X105">
            <v>0.27500000000000002</v>
          </cell>
          <cell r="Y105">
            <v>4.7689239573398077E-3</v>
          </cell>
          <cell r="Z105">
            <v>2</v>
          </cell>
          <cell r="AA105" t="str">
            <v>JPY</v>
          </cell>
          <cell r="AB105">
            <v>0.27500000000000002</v>
          </cell>
          <cell r="AC105">
            <v>4.7689239573398077E-3</v>
          </cell>
          <cell r="AD105">
            <v>56</v>
          </cell>
          <cell r="AE105">
            <v>28</v>
          </cell>
          <cell r="AI105" t="str">
            <v>EUR/AFR</v>
          </cell>
        </row>
        <row r="106">
          <cell r="C106" t="str">
            <v>2320556</v>
          </cell>
          <cell r="D106" t="str">
            <v>CHIPCAP NP0 68P J 50V 0402</v>
          </cell>
          <cell r="E106" t="str">
            <v>ROHM</v>
          </cell>
          <cell r="F106">
            <v>1</v>
          </cell>
          <cell r="G106" t="str">
            <v>JPY</v>
          </cell>
          <cell r="H106">
            <v>0.27900000000000003</v>
          </cell>
          <cell r="I106">
            <v>2.4191450619960118E-3</v>
          </cell>
          <cell r="J106">
            <v>1</v>
          </cell>
          <cell r="K106" t="str">
            <v>JPY</v>
          </cell>
          <cell r="L106">
            <v>0.27900000000000003</v>
          </cell>
          <cell r="M106">
            <v>2.4191450619960118E-3</v>
          </cell>
          <cell r="N106">
            <v>1</v>
          </cell>
          <cell r="O106" t="str">
            <v>JPY</v>
          </cell>
          <cell r="P106">
            <v>0.27</v>
          </cell>
          <cell r="Q106">
            <v>2.3411081245122691E-3</v>
          </cell>
          <cell r="R106">
            <v>1</v>
          </cell>
          <cell r="S106" t="str">
            <v>JPY</v>
          </cell>
          <cell r="T106">
            <v>0.27</v>
          </cell>
          <cell r="U106">
            <v>2.3411081245122691E-3</v>
          </cell>
          <cell r="V106">
            <v>1</v>
          </cell>
          <cell r="W106" t="str">
            <v>JPY</v>
          </cell>
          <cell r="X106">
            <v>0.27</v>
          </cell>
          <cell r="Y106">
            <v>2.3411081245122691E-3</v>
          </cell>
          <cell r="Z106">
            <v>1</v>
          </cell>
          <cell r="AA106" t="str">
            <v>JPY</v>
          </cell>
          <cell r="AB106">
            <v>0.27</v>
          </cell>
          <cell r="AC106">
            <v>2.3411081245122691E-3</v>
          </cell>
          <cell r="AD106">
            <v>56</v>
          </cell>
          <cell r="AE106">
            <v>28</v>
          </cell>
          <cell r="AI106" t="str">
            <v>EUR/AFR</v>
          </cell>
          <cell r="AJ106" t="str">
            <v>JPY</v>
          </cell>
          <cell r="AK106">
            <v>0.27900000000000003</v>
          </cell>
        </row>
        <row r="107">
          <cell r="C107" t="str">
            <v>2320560</v>
          </cell>
          <cell r="D107" t="str">
            <v>CHIPCAP NP0 100P</v>
          </cell>
          <cell r="E107" t="str">
            <v>ROHM</v>
          </cell>
          <cell r="F107">
            <v>8</v>
          </cell>
          <cell r="G107" t="str">
            <v>JPY</v>
          </cell>
          <cell r="H107">
            <v>0.30199999999999999</v>
          </cell>
          <cell r="I107">
            <v>2.0948582328969043E-2</v>
          </cell>
          <cell r="J107">
            <v>8</v>
          </cell>
          <cell r="K107" t="str">
            <v>JPY</v>
          </cell>
          <cell r="L107">
            <v>0.30199999999999999</v>
          </cell>
          <cell r="M107">
            <v>2.0948582328969043E-2</v>
          </cell>
          <cell r="N107">
            <v>8</v>
          </cell>
          <cell r="O107" t="str">
            <v>JPY</v>
          </cell>
          <cell r="P107">
            <v>0.3</v>
          </cell>
          <cell r="Q107">
            <v>2.0809849995664615E-2</v>
          </cell>
          <cell r="R107">
            <v>8</v>
          </cell>
          <cell r="S107" t="str">
            <v>JPY</v>
          </cell>
          <cell r="T107">
            <v>0.3</v>
          </cell>
          <cell r="U107">
            <v>2.0809849995664615E-2</v>
          </cell>
          <cell r="V107">
            <v>8</v>
          </cell>
          <cell r="W107" t="str">
            <v>JPY</v>
          </cell>
          <cell r="X107">
            <v>0.3</v>
          </cell>
          <cell r="Y107">
            <v>2.0809849995664615E-2</v>
          </cell>
          <cell r="Z107">
            <v>8</v>
          </cell>
          <cell r="AA107" t="str">
            <v>JPY</v>
          </cell>
          <cell r="AB107">
            <v>0.3</v>
          </cell>
          <cell r="AC107">
            <v>2.0809849995664615E-2</v>
          </cell>
          <cell r="AD107">
            <v>56</v>
          </cell>
          <cell r="AE107">
            <v>28</v>
          </cell>
          <cell r="AI107" t="str">
            <v>EUR/AFR</v>
          </cell>
        </row>
        <row r="108">
          <cell r="C108" t="str">
            <v>2320602</v>
          </cell>
          <cell r="D108" t="str">
            <v>CHIPCAP NP0 4P7 C 50V 0402</v>
          </cell>
          <cell r="E108" t="str">
            <v>ROHM</v>
          </cell>
          <cell r="F108">
            <v>3</v>
          </cell>
          <cell r="G108" t="str">
            <v>JPY</v>
          </cell>
          <cell r="H108">
            <v>0.28100000000000003</v>
          </cell>
          <cell r="I108">
            <v>7.3094598109771968E-3</v>
          </cell>
          <cell r="J108">
            <v>3</v>
          </cell>
          <cell r="K108" t="str">
            <v>JPY</v>
          </cell>
          <cell r="L108">
            <v>0.28100000000000003</v>
          </cell>
          <cell r="M108">
            <v>7.3094598109771968E-3</v>
          </cell>
          <cell r="N108">
            <v>3</v>
          </cell>
          <cell r="O108" t="str">
            <v>JPY</v>
          </cell>
          <cell r="P108">
            <v>0.28000000000000003</v>
          </cell>
          <cell r="Q108">
            <v>7.2834474984826156E-3</v>
          </cell>
          <cell r="R108">
            <v>3</v>
          </cell>
          <cell r="S108" t="str">
            <v>JPY</v>
          </cell>
          <cell r="T108">
            <v>0.28000000000000003</v>
          </cell>
          <cell r="U108">
            <v>7.2834474984826156E-3</v>
          </cell>
          <cell r="V108">
            <v>3</v>
          </cell>
          <cell r="W108" t="str">
            <v>JPY</v>
          </cell>
          <cell r="X108">
            <v>0.28000000000000003</v>
          </cell>
          <cell r="Y108">
            <v>7.2834474984826156E-3</v>
          </cell>
          <cell r="Z108">
            <v>3</v>
          </cell>
          <cell r="AA108" t="str">
            <v>JPY</v>
          </cell>
          <cell r="AB108">
            <v>0.28000000000000003</v>
          </cell>
          <cell r="AC108">
            <v>7.2834474984826156E-3</v>
          </cell>
          <cell r="AD108">
            <v>56</v>
          </cell>
          <cell r="AE108">
            <v>28</v>
          </cell>
          <cell r="AI108" t="str">
            <v>EUR/AFR</v>
          </cell>
          <cell r="AJ108" t="str">
            <v>JPY</v>
          </cell>
          <cell r="AK108">
            <v>0.28100000000000003</v>
          </cell>
        </row>
        <row r="109">
          <cell r="C109" t="str">
            <v>2320620</v>
          </cell>
          <cell r="D109" t="str">
            <v>CHIPCAP X7R 10N J 50V</v>
          </cell>
          <cell r="E109" t="str">
            <v>ROHM</v>
          </cell>
          <cell r="F109">
            <v>1</v>
          </cell>
          <cell r="G109" t="str">
            <v>JPY</v>
          </cell>
          <cell r="H109">
            <v>0.41499999999999998</v>
          </cell>
          <cell r="I109">
            <v>3.5983698950836727E-3</v>
          </cell>
          <cell r="J109">
            <v>1</v>
          </cell>
          <cell r="K109" t="str">
            <v>JPY</v>
          </cell>
          <cell r="L109">
            <v>0.41499999999999998</v>
          </cell>
          <cell r="M109">
            <v>3.5983698950836727E-3</v>
          </cell>
          <cell r="N109">
            <v>1</v>
          </cell>
          <cell r="O109" t="str">
            <v>JPY</v>
          </cell>
          <cell r="P109">
            <v>0.4</v>
          </cell>
          <cell r="Q109">
            <v>3.4683083326107695E-3</v>
          </cell>
          <cell r="R109">
            <v>1</v>
          </cell>
          <cell r="S109" t="str">
            <v>JPY</v>
          </cell>
          <cell r="T109">
            <v>0.4</v>
          </cell>
          <cell r="U109">
            <v>3.4683083326107695E-3</v>
          </cell>
          <cell r="V109">
            <v>1</v>
          </cell>
          <cell r="W109" t="str">
            <v>JPY</v>
          </cell>
          <cell r="X109">
            <v>0.4</v>
          </cell>
          <cell r="Y109">
            <v>3.4683083326107695E-3</v>
          </cell>
          <cell r="Z109">
            <v>1</v>
          </cell>
          <cell r="AA109" t="str">
            <v>JPY</v>
          </cell>
          <cell r="AB109">
            <v>0.4</v>
          </cell>
          <cell r="AC109">
            <v>3.4683083326107695E-3</v>
          </cell>
          <cell r="AD109">
            <v>56</v>
          </cell>
          <cell r="AE109">
            <v>28</v>
          </cell>
          <cell r="AI109" t="str">
            <v>EUR/AFR</v>
          </cell>
        </row>
        <row r="110">
          <cell r="C110" t="str">
            <v>2320620</v>
          </cell>
          <cell r="D110" t="str">
            <v>CHIPCAP X7R 10N J 16V 0402</v>
          </cell>
          <cell r="E110" t="str">
            <v>ROHM</v>
          </cell>
          <cell r="F110">
            <v>3</v>
          </cell>
          <cell r="G110" t="str">
            <v>JPY</v>
          </cell>
          <cell r="H110">
            <v>0.41499999999999998</v>
          </cell>
          <cell r="I110">
            <v>1.0795109685251018E-2</v>
          </cell>
          <cell r="J110">
            <v>3</v>
          </cell>
          <cell r="K110" t="str">
            <v>JPY</v>
          </cell>
          <cell r="L110">
            <v>0.41499999999999998</v>
          </cell>
          <cell r="M110">
            <v>1.0795109685251018E-2</v>
          </cell>
          <cell r="N110">
            <v>3</v>
          </cell>
          <cell r="O110" t="str">
            <v>JPY</v>
          </cell>
          <cell r="P110">
            <v>0.41</v>
          </cell>
          <cell r="Q110">
            <v>1.0665048122778116E-2</v>
          </cell>
          <cell r="R110">
            <v>3</v>
          </cell>
          <cell r="S110" t="str">
            <v>JPY</v>
          </cell>
          <cell r="T110">
            <v>0.41</v>
          </cell>
          <cell r="U110">
            <v>1.0665048122778116E-2</v>
          </cell>
          <cell r="V110">
            <v>3</v>
          </cell>
          <cell r="W110" t="str">
            <v>JPY</v>
          </cell>
          <cell r="X110">
            <v>0.41</v>
          </cell>
          <cell r="Y110">
            <v>1.0665048122778116E-2</v>
          </cell>
          <cell r="Z110">
            <v>3</v>
          </cell>
          <cell r="AA110" t="str">
            <v>JPY</v>
          </cell>
          <cell r="AB110">
            <v>0.41</v>
          </cell>
          <cell r="AC110">
            <v>1.0665048122778116E-2</v>
          </cell>
          <cell r="AD110">
            <v>56</v>
          </cell>
          <cell r="AE110">
            <v>28</v>
          </cell>
          <cell r="AI110" t="str">
            <v>EUR/AFR</v>
          </cell>
          <cell r="AJ110" t="str">
            <v>JPY</v>
          </cell>
          <cell r="AK110">
            <v>0.41499999999999998</v>
          </cell>
        </row>
        <row r="111">
          <cell r="C111" t="str">
            <v>2320621</v>
          </cell>
          <cell r="D111" t="str">
            <v>CHIPCAP NP0 0P5 C 50V</v>
          </cell>
          <cell r="E111" t="str">
            <v>MURATA</v>
          </cell>
          <cell r="F111">
            <v>1</v>
          </cell>
          <cell r="G111" t="str">
            <v>JPY</v>
          </cell>
          <cell r="H111">
            <v>0.28000000000000003</v>
          </cell>
          <cell r="I111">
            <v>2.4278158328275385E-3</v>
          </cell>
          <cell r="J111">
            <v>1</v>
          </cell>
          <cell r="K111" t="str">
            <v>JPY</v>
          </cell>
          <cell r="L111">
            <v>0.28000000000000003</v>
          </cell>
          <cell r="M111">
            <v>2.4278158328275385E-3</v>
          </cell>
          <cell r="N111">
            <v>1</v>
          </cell>
          <cell r="O111" t="str">
            <v>JPY</v>
          </cell>
          <cell r="P111">
            <v>0.27500000000000002</v>
          </cell>
          <cell r="Q111">
            <v>2.3844619786699038E-3</v>
          </cell>
          <cell r="R111">
            <v>1</v>
          </cell>
          <cell r="S111" t="str">
            <v>JPY</v>
          </cell>
          <cell r="T111">
            <v>0.27500000000000002</v>
          </cell>
          <cell r="U111">
            <v>2.3844619786699038E-3</v>
          </cell>
          <cell r="V111">
            <v>1</v>
          </cell>
          <cell r="W111" t="str">
            <v>JPY</v>
          </cell>
          <cell r="X111">
            <v>0.27500000000000002</v>
          </cell>
          <cell r="Y111">
            <v>2.3844619786699038E-3</v>
          </cell>
          <cell r="Z111">
            <v>1</v>
          </cell>
          <cell r="AA111" t="str">
            <v>JPY</v>
          </cell>
          <cell r="AB111">
            <v>0.27500000000000002</v>
          </cell>
          <cell r="AC111">
            <v>2.3844619786699038E-3</v>
          </cell>
          <cell r="AD111">
            <v>35</v>
          </cell>
          <cell r="AE111">
            <v>35</v>
          </cell>
          <cell r="AI111" t="str">
            <v>EUR/AFR</v>
          </cell>
          <cell r="AJ111" t="str">
            <v>JPY</v>
          </cell>
          <cell r="AK111">
            <v>0.28000000000000003</v>
          </cell>
        </row>
        <row r="112">
          <cell r="C112" t="str">
            <v>2320629</v>
          </cell>
          <cell r="D112" t="str">
            <v>CHIPCAP NP0 1P0 B 50V 0402</v>
          </cell>
          <cell r="E112" t="str">
            <v>MURATA</v>
          </cell>
          <cell r="F112">
            <v>1</v>
          </cell>
          <cell r="G112" t="str">
            <v>JPY</v>
          </cell>
          <cell r="H112">
            <v>0.56000000000000005</v>
          </cell>
          <cell r="I112">
            <v>4.8556316656550771E-3</v>
          </cell>
          <cell r="J112">
            <v>1</v>
          </cell>
          <cell r="K112" t="str">
            <v>JPY</v>
          </cell>
          <cell r="L112">
            <v>0.56000000000000005</v>
          </cell>
          <cell r="M112">
            <v>4.8556316656550771E-3</v>
          </cell>
          <cell r="N112">
            <v>1</v>
          </cell>
          <cell r="O112" t="str">
            <v>JPY</v>
          </cell>
          <cell r="P112">
            <v>0.55000000000000004</v>
          </cell>
          <cell r="Q112">
            <v>4.7689239573398077E-3</v>
          </cell>
          <cell r="R112">
            <v>1</v>
          </cell>
          <cell r="S112" t="str">
            <v>JPY</v>
          </cell>
          <cell r="T112">
            <v>0.55000000000000004</v>
          </cell>
          <cell r="U112">
            <v>4.7689239573398077E-3</v>
          </cell>
          <cell r="V112">
            <v>1</v>
          </cell>
          <cell r="W112" t="str">
            <v>JPY</v>
          </cell>
          <cell r="X112">
            <v>0.55000000000000004</v>
          </cell>
          <cell r="Y112">
            <v>4.7689239573398077E-3</v>
          </cell>
          <cell r="Z112">
            <v>1</v>
          </cell>
          <cell r="AA112" t="str">
            <v>JPY</v>
          </cell>
          <cell r="AB112">
            <v>0.55000000000000004</v>
          </cell>
          <cell r="AC112">
            <v>4.7689239573398077E-3</v>
          </cell>
          <cell r="AD112">
            <v>35</v>
          </cell>
          <cell r="AE112">
            <v>35</v>
          </cell>
          <cell r="AI112" t="str">
            <v>EUR/AFR</v>
          </cell>
          <cell r="AJ112" t="str">
            <v>JPY</v>
          </cell>
          <cell r="AK112">
            <v>0.56000000000000005</v>
          </cell>
        </row>
        <row r="113">
          <cell r="C113" t="str">
            <v>2320631</v>
          </cell>
          <cell r="D113" t="str">
            <v>CHIPCAP NP0 180P</v>
          </cell>
          <cell r="E113" t="str">
            <v>MURATA</v>
          </cell>
          <cell r="F113">
            <v>2</v>
          </cell>
          <cell r="G113" t="str">
            <v>JPY</v>
          </cell>
          <cell r="H113">
            <v>0.46</v>
          </cell>
          <cell r="I113">
            <v>7.9771091650047699E-3</v>
          </cell>
          <cell r="J113">
            <v>2</v>
          </cell>
          <cell r="K113" t="str">
            <v>JPY</v>
          </cell>
          <cell r="L113">
            <v>0.46</v>
          </cell>
          <cell r="M113">
            <v>7.9771091650047699E-3</v>
          </cell>
          <cell r="N113">
            <v>2</v>
          </cell>
          <cell r="O113" t="str">
            <v>JPY</v>
          </cell>
          <cell r="P113">
            <v>0.45</v>
          </cell>
          <cell r="Q113">
            <v>7.8036937483742311E-3</v>
          </cell>
          <cell r="R113">
            <v>2</v>
          </cell>
          <cell r="S113" t="str">
            <v>JPY</v>
          </cell>
          <cell r="T113">
            <v>0.45</v>
          </cell>
          <cell r="U113">
            <v>7.8036937483742311E-3</v>
          </cell>
          <cell r="V113">
            <v>2</v>
          </cell>
          <cell r="W113" t="str">
            <v>JPY</v>
          </cell>
          <cell r="X113">
            <v>0.45</v>
          </cell>
          <cell r="Y113">
            <v>7.8036937483742311E-3</v>
          </cell>
          <cell r="Z113">
            <v>2</v>
          </cell>
          <cell r="AA113" t="str">
            <v>JPY</v>
          </cell>
          <cell r="AB113">
            <v>0.45</v>
          </cell>
          <cell r="AC113">
            <v>7.8036937483742311E-3</v>
          </cell>
          <cell r="AD113">
            <v>35</v>
          </cell>
          <cell r="AE113">
            <v>35</v>
          </cell>
          <cell r="AI113" t="str">
            <v>EUR/AFR</v>
          </cell>
          <cell r="AJ113" t="str">
            <v>JPY</v>
          </cell>
          <cell r="AK113">
            <v>0.46</v>
          </cell>
        </row>
        <row r="114">
          <cell r="C114" t="str">
            <v>2320744</v>
          </cell>
          <cell r="D114" t="str">
            <v>CHIPCAP X7R 1N0 K</v>
          </cell>
          <cell r="E114" t="str">
            <v>ROHM</v>
          </cell>
          <cell r="F114">
            <v>8</v>
          </cell>
          <cell r="G114" t="str">
            <v>JPY</v>
          </cell>
          <cell r="H114">
            <v>0.28100000000000003</v>
          </cell>
          <cell r="I114">
            <v>1.9491892829272526E-2</v>
          </cell>
          <cell r="J114">
            <v>8</v>
          </cell>
          <cell r="K114" t="str">
            <v>JPY</v>
          </cell>
          <cell r="L114">
            <v>0.28100000000000003</v>
          </cell>
          <cell r="M114">
            <v>1.9491892829272526E-2</v>
          </cell>
          <cell r="N114">
            <v>8</v>
          </cell>
          <cell r="O114" t="str">
            <v>JPY</v>
          </cell>
          <cell r="P114">
            <v>0.28000000000000003</v>
          </cell>
          <cell r="Q114">
            <v>1.9422526662620308E-2</v>
          </cell>
          <cell r="R114">
            <v>8</v>
          </cell>
          <cell r="S114" t="str">
            <v>JPY</v>
          </cell>
          <cell r="T114">
            <v>0.28000000000000003</v>
          </cell>
          <cell r="U114">
            <v>1.9422526662620308E-2</v>
          </cell>
          <cell r="V114">
            <v>8</v>
          </cell>
          <cell r="W114" t="str">
            <v>JPY</v>
          </cell>
          <cell r="X114">
            <v>0.28000000000000003</v>
          </cell>
          <cell r="Y114">
            <v>1.9422526662620308E-2</v>
          </cell>
          <cell r="Z114">
            <v>8</v>
          </cell>
          <cell r="AA114" t="str">
            <v>JPY</v>
          </cell>
          <cell r="AB114">
            <v>0.28000000000000003</v>
          </cell>
          <cell r="AC114">
            <v>1.9422526662620308E-2</v>
          </cell>
          <cell r="AD114">
            <v>56</v>
          </cell>
          <cell r="AE114">
            <v>28</v>
          </cell>
          <cell r="AI114" t="str">
            <v>EUR/AFR</v>
          </cell>
        </row>
        <row r="115">
          <cell r="C115" t="str">
            <v>2320744</v>
          </cell>
          <cell r="D115" t="str">
            <v>CHIPCAP X7R 1N0 K 50V 0402</v>
          </cell>
          <cell r="E115" t="str">
            <v>MURATA</v>
          </cell>
          <cell r="F115">
            <v>5</v>
          </cell>
          <cell r="G115" t="str">
            <v>JPY</v>
          </cell>
          <cell r="H115">
            <v>0.28000000000000003</v>
          </cell>
          <cell r="I115">
            <v>1.2139079164137694E-2</v>
          </cell>
          <cell r="J115">
            <v>5</v>
          </cell>
          <cell r="K115" t="str">
            <v>JPY</v>
          </cell>
          <cell r="L115">
            <v>0.28000000000000003</v>
          </cell>
          <cell r="M115">
            <v>1.2139079164137694E-2</v>
          </cell>
          <cell r="N115">
            <v>5</v>
          </cell>
          <cell r="O115" t="str">
            <v>JPY</v>
          </cell>
          <cell r="P115">
            <v>0.27500000000000002</v>
          </cell>
          <cell r="Q115">
            <v>1.1922309893349518E-2</v>
          </cell>
          <cell r="R115">
            <v>5</v>
          </cell>
          <cell r="S115" t="str">
            <v>JPY</v>
          </cell>
          <cell r="T115">
            <v>0.27500000000000002</v>
          </cell>
          <cell r="U115">
            <v>1.1922309893349518E-2</v>
          </cell>
          <cell r="V115">
            <v>5</v>
          </cell>
          <cell r="W115" t="str">
            <v>JPY</v>
          </cell>
          <cell r="X115">
            <v>0.27500000000000002</v>
          </cell>
          <cell r="Y115">
            <v>1.1922309893349518E-2</v>
          </cell>
          <cell r="Z115">
            <v>5</v>
          </cell>
          <cell r="AA115" t="str">
            <v>JPY</v>
          </cell>
          <cell r="AB115">
            <v>0.27500000000000002</v>
          </cell>
          <cell r="AC115">
            <v>1.1922309893349518E-2</v>
          </cell>
          <cell r="AD115">
            <v>35</v>
          </cell>
          <cell r="AE115">
            <v>35</v>
          </cell>
          <cell r="AI115" t="str">
            <v>EUR/AFR</v>
          </cell>
          <cell r="AJ115" t="str">
            <v>JPY</v>
          </cell>
          <cell r="AK115">
            <v>0.28000000000000003</v>
          </cell>
        </row>
        <row r="116">
          <cell r="C116" t="str">
            <v>2320778</v>
          </cell>
          <cell r="D116" t="str">
            <v>CHIPCAP X7R 10N K</v>
          </cell>
          <cell r="E116" t="str">
            <v>Murata</v>
          </cell>
          <cell r="F116">
            <v>16</v>
          </cell>
          <cell r="G116" t="str">
            <v>JPY</v>
          </cell>
          <cell r="H116">
            <v>0.28000000000000003</v>
          </cell>
          <cell r="I116">
            <v>3.8845053325240617E-2</v>
          </cell>
          <cell r="J116">
            <v>16</v>
          </cell>
          <cell r="K116" t="str">
            <v>JPY</v>
          </cell>
          <cell r="L116">
            <v>0.28000000000000003</v>
          </cell>
          <cell r="M116">
            <v>3.8845053325240617E-2</v>
          </cell>
          <cell r="N116">
            <v>16</v>
          </cell>
          <cell r="O116" t="str">
            <v>JPY</v>
          </cell>
          <cell r="P116">
            <v>0.27</v>
          </cell>
          <cell r="Q116">
            <v>3.7457729992196306E-2</v>
          </cell>
          <cell r="R116">
            <v>16</v>
          </cell>
          <cell r="S116" t="str">
            <v>JPY</v>
          </cell>
          <cell r="T116">
            <v>0.27</v>
          </cell>
          <cell r="U116">
            <v>3.7457729992196306E-2</v>
          </cell>
          <cell r="V116">
            <v>16</v>
          </cell>
          <cell r="W116" t="str">
            <v>JPY</v>
          </cell>
          <cell r="X116">
            <v>0.27</v>
          </cell>
          <cell r="Y116">
            <v>3.7457729992196306E-2</v>
          </cell>
          <cell r="Z116">
            <v>16</v>
          </cell>
          <cell r="AA116" t="str">
            <v>JPY</v>
          </cell>
          <cell r="AB116">
            <v>0.27</v>
          </cell>
          <cell r="AC116">
            <v>3.7457729992196306E-2</v>
          </cell>
          <cell r="AD116">
            <v>35</v>
          </cell>
          <cell r="AE116">
            <v>35</v>
          </cell>
          <cell r="AI116" t="str">
            <v>EUR/AFR</v>
          </cell>
        </row>
        <row r="117">
          <cell r="C117" t="str">
            <v>2320783</v>
          </cell>
          <cell r="D117" t="str">
            <v>CHIPCAP X7R 33N K 10V</v>
          </cell>
          <cell r="E117" t="str">
            <v>MURATA</v>
          </cell>
          <cell r="F117">
            <v>5</v>
          </cell>
          <cell r="G117" t="str">
            <v>JPY</v>
          </cell>
          <cell r="H117">
            <v>0.875</v>
          </cell>
          <cell r="I117">
            <v>3.7934622387930286E-2</v>
          </cell>
          <cell r="J117">
            <v>5</v>
          </cell>
          <cell r="K117" t="str">
            <v>JPY</v>
          </cell>
          <cell r="L117">
            <v>0.875</v>
          </cell>
          <cell r="M117">
            <v>3.7934622387930286E-2</v>
          </cell>
          <cell r="N117">
            <v>5</v>
          </cell>
          <cell r="O117" t="str">
            <v>JPY</v>
          </cell>
          <cell r="P117">
            <v>0.87</v>
          </cell>
          <cell r="Q117">
            <v>3.7717853117142111E-2</v>
          </cell>
          <cell r="R117">
            <v>5</v>
          </cell>
          <cell r="S117" t="str">
            <v>JPY</v>
          </cell>
          <cell r="T117">
            <v>0.87</v>
          </cell>
          <cell r="U117">
            <v>3.7717853117142111E-2</v>
          </cell>
          <cell r="V117">
            <v>5</v>
          </cell>
          <cell r="W117" t="str">
            <v>JPY</v>
          </cell>
          <cell r="X117">
            <v>0.87</v>
          </cell>
          <cell r="Y117">
            <v>3.7717853117142111E-2</v>
          </cell>
          <cell r="Z117">
            <v>5</v>
          </cell>
          <cell r="AA117" t="str">
            <v>JPY</v>
          </cell>
          <cell r="AB117">
            <v>0.87</v>
          </cell>
          <cell r="AC117">
            <v>3.7717853117142111E-2</v>
          </cell>
          <cell r="AD117">
            <v>35</v>
          </cell>
          <cell r="AE117">
            <v>35</v>
          </cell>
          <cell r="AI117" t="str">
            <v>EUR/AFR</v>
          </cell>
          <cell r="AJ117" t="str">
            <v>JPY</v>
          </cell>
          <cell r="AK117">
            <v>0.875</v>
          </cell>
        </row>
        <row r="118">
          <cell r="C118" t="str">
            <v>2320805</v>
          </cell>
          <cell r="D118" t="str">
            <v>CHIPCAP X5R 100N K 10V</v>
          </cell>
          <cell r="E118" t="str">
            <v>MURATA</v>
          </cell>
          <cell r="F118">
            <v>39</v>
          </cell>
          <cell r="G118" t="str">
            <v>JPY</v>
          </cell>
          <cell r="H118">
            <v>0.55000000000000004</v>
          </cell>
          <cell r="I118">
            <v>0.18598803433625252</v>
          </cell>
          <cell r="J118">
            <v>39</v>
          </cell>
          <cell r="K118" t="str">
            <v>JPY</v>
          </cell>
          <cell r="L118">
            <v>0.55000000000000004</v>
          </cell>
          <cell r="M118">
            <v>0.18598803433625252</v>
          </cell>
          <cell r="N118">
            <v>39</v>
          </cell>
          <cell r="O118" t="str">
            <v>JPY</v>
          </cell>
          <cell r="P118">
            <v>0.54</v>
          </cell>
          <cell r="Q118">
            <v>0.18260643371195701</v>
          </cell>
          <cell r="R118">
            <v>39</v>
          </cell>
          <cell r="S118" t="str">
            <v>JPY</v>
          </cell>
          <cell r="T118">
            <v>0.54</v>
          </cell>
          <cell r="U118">
            <v>0.18260643371195701</v>
          </cell>
          <cell r="V118">
            <v>39</v>
          </cell>
          <cell r="W118" t="str">
            <v>JPY</v>
          </cell>
          <cell r="X118">
            <v>0.54</v>
          </cell>
          <cell r="Y118">
            <v>0.18260643371195701</v>
          </cell>
          <cell r="Z118">
            <v>39</v>
          </cell>
          <cell r="AA118" t="str">
            <v>JPY</v>
          </cell>
          <cell r="AB118">
            <v>0.54</v>
          </cell>
          <cell r="AC118">
            <v>0.18260643371195701</v>
          </cell>
          <cell r="AD118">
            <v>35</v>
          </cell>
          <cell r="AE118">
            <v>35</v>
          </cell>
          <cell r="AI118" t="str">
            <v>EUR/AFR</v>
          </cell>
          <cell r="AJ118" t="str">
            <v>JPY</v>
          </cell>
          <cell r="AK118">
            <v>0.55000000000000004</v>
          </cell>
        </row>
        <row r="119">
          <cell r="C119" t="str">
            <v>2322023</v>
          </cell>
          <cell r="D119" t="str">
            <v>CHIPCAP NP0 2N2 J</v>
          </cell>
          <cell r="E119" t="str">
            <v>EPCOS</v>
          </cell>
          <cell r="F119">
            <v>1</v>
          </cell>
          <cell r="G119" t="str">
            <v>EUR</v>
          </cell>
          <cell r="H119">
            <v>3.2000000000000001E-2</v>
          </cell>
          <cell r="I119">
            <v>3.2000000000000001E-2</v>
          </cell>
          <cell r="J119">
            <v>1</v>
          </cell>
          <cell r="K119" t="str">
            <v>EUR</v>
          </cell>
          <cell r="L119">
            <v>3.2000000000000001E-2</v>
          </cell>
          <cell r="M119">
            <v>3.2000000000000001E-2</v>
          </cell>
          <cell r="N119">
            <v>1</v>
          </cell>
          <cell r="O119" t="str">
            <v>EUR</v>
          </cell>
          <cell r="P119">
            <v>0.03</v>
          </cell>
          <cell r="Q119">
            <v>0.03</v>
          </cell>
          <cell r="R119">
            <v>1</v>
          </cell>
          <cell r="S119" t="str">
            <v>EUR</v>
          </cell>
          <cell r="T119">
            <v>0.03</v>
          </cell>
          <cell r="U119">
            <v>0.03</v>
          </cell>
          <cell r="V119">
            <v>1</v>
          </cell>
          <cell r="W119" t="str">
            <v>EUR</v>
          </cell>
          <cell r="X119">
            <v>0.03</v>
          </cell>
          <cell r="Y119">
            <v>0.03</v>
          </cell>
          <cell r="Z119">
            <v>1</v>
          </cell>
          <cell r="AA119" t="str">
            <v>EUR</v>
          </cell>
          <cell r="AB119">
            <v>0.03</v>
          </cell>
          <cell r="AC119">
            <v>0.03</v>
          </cell>
          <cell r="AD119">
            <v>49</v>
          </cell>
          <cell r="AE119">
            <v>21</v>
          </cell>
          <cell r="AI119" t="str">
            <v>EUR/AFR</v>
          </cell>
        </row>
        <row r="120">
          <cell r="C120" t="str">
            <v>232U000</v>
          </cell>
          <cell r="D120" t="str">
            <v>CHIPCAP Y5V 470N Z 6V3</v>
          </cell>
          <cell r="E120" t="str">
            <v>??</v>
          </cell>
          <cell r="F120">
            <v>1</v>
          </cell>
          <cell r="G120" t="str">
            <v>JPY</v>
          </cell>
          <cell r="H120">
            <v>5</v>
          </cell>
          <cell r="I120">
            <v>4.3353854157634611E-2</v>
          </cell>
          <cell r="J120">
            <v>1</v>
          </cell>
          <cell r="K120" t="str">
            <v>JPY</v>
          </cell>
          <cell r="L120">
            <v>5</v>
          </cell>
          <cell r="M120">
            <v>4.3353854157634611E-2</v>
          </cell>
          <cell r="N120">
            <v>1</v>
          </cell>
          <cell r="O120" t="str">
            <v>JPY</v>
          </cell>
          <cell r="P120">
            <v>4.5</v>
          </cell>
          <cell r="Q120">
            <v>3.9018468741871155E-2</v>
          </cell>
          <cell r="R120">
            <v>1</v>
          </cell>
          <cell r="S120" t="str">
            <v>JPY</v>
          </cell>
          <cell r="T120">
            <v>4.5</v>
          </cell>
          <cell r="U120">
            <v>3.9018468741871155E-2</v>
          </cell>
          <cell r="V120">
            <v>1</v>
          </cell>
          <cell r="W120" t="str">
            <v>JPY</v>
          </cell>
          <cell r="X120">
            <v>4.5</v>
          </cell>
          <cell r="Y120">
            <v>3.9018468741871155E-2</v>
          </cell>
          <cell r="Z120">
            <v>1</v>
          </cell>
          <cell r="AA120" t="str">
            <v>JPY</v>
          </cell>
          <cell r="AB120">
            <v>4.5</v>
          </cell>
          <cell r="AC120">
            <v>3.9018468741871155E-2</v>
          </cell>
          <cell r="AI120" t="str">
            <v>EUR/AFR</v>
          </cell>
          <cell r="AJ120" t="str">
            <v>JPY</v>
          </cell>
          <cell r="AK120">
            <v>5</v>
          </cell>
        </row>
        <row r="121">
          <cell r="C121" t="str">
            <v>232W524</v>
          </cell>
          <cell r="D121" t="str">
            <v>CHIPCAP NP0 270P</v>
          </cell>
          <cell r="E121" t="str">
            <v>MURATA</v>
          </cell>
          <cell r="F121">
            <v>1</v>
          </cell>
          <cell r="G121" t="str">
            <v>JPY</v>
          </cell>
          <cell r="H121">
            <v>0.46</v>
          </cell>
          <cell r="I121">
            <v>3.9885545825023849E-3</v>
          </cell>
          <cell r="J121">
            <v>1</v>
          </cell>
          <cell r="K121" t="str">
            <v>JPY</v>
          </cell>
          <cell r="L121">
            <v>0.46</v>
          </cell>
          <cell r="M121">
            <v>3.9885545825023849E-3</v>
          </cell>
          <cell r="N121">
            <v>1</v>
          </cell>
          <cell r="O121" t="str">
            <v>JPY</v>
          </cell>
          <cell r="P121">
            <v>0.45</v>
          </cell>
          <cell r="Q121">
            <v>3.9018468741871155E-3</v>
          </cell>
          <cell r="R121">
            <v>1</v>
          </cell>
          <cell r="S121" t="str">
            <v>JPY</v>
          </cell>
          <cell r="T121">
            <v>0.45</v>
          </cell>
          <cell r="U121">
            <v>3.9018468741871155E-3</v>
          </cell>
          <cell r="V121">
            <v>1</v>
          </cell>
          <cell r="W121" t="str">
            <v>JPY</v>
          </cell>
          <cell r="X121">
            <v>0.44</v>
          </cell>
          <cell r="Y121">
            <v>3.8151391658718461E-3</v>
          </cell>
          <cell r="Z121">
            <v>1</v>
          </cell>
          <cell r="AA121" t="str">
            <v>JPY</v>
          </cell>
          <cell r="AB121">
            <v>0.44</v>
          </cell>
          <cell r="AC121">
            <v>3.8151391658718461E-3</v>
          </cell>
          <cell r="AD121">
            <v>35</v>
          </cell>
          <cell r="AE121">
            <v>35</v>
          </cell>
          <cell r="AI121" t="str">
            <v>EUR/AFR</v>
          </cell>
        </row>
        <row r="122">
          <cell r="C122" t="str">
            <v>246J002</v>
          </cell>
          <cell r="D122" t="str">
            <v>CHIPCAP PPS 2N7</v>
          </cell>
          <cell r="E122" t="str">
            <v>MATSUSHITA</v>
          </cell>
          <cell r="F122">
            <v>1</v>
          </cell>
          <cell r="G122" t="str">
            <v>JPY</v>
          </cell>
          <cell r="H122">
            <v>5.5</v>
          </cell>
          <cell r="I122">
            <v>4.7689239573398073E-2</v>
          </cell>
          <cell r="J122">
            <v>1</v>
          </cell>
          <cell r="K122" t="str">
            <v>JPY</v>
          </cell>
          <cell r="L122">
            <v>5.5</v>
          </cell>
          <cell r="M122">
            <v>4.7689239573398073E-2</v>
          </cell>
          <cell r="N122">
            <v>1</v>
          </cell>
          <cell r="O122" t="str">
            <v>JPY</v>
          </cell>
          <cell r="P122">
            <v>5</v>
          </cell>
          <cell r="Q122">
            <v>4.3353854157634611E-2</v>
          </cell>
          <cell r="R122">
            <v>1</v>
          </cell>
          <cell r="S122" t="str">
            <v>JPY</v>
          </cell>
          <cell r="T122">
            <v>5</v>
          </cell>
          <cell r="U122">
            <v>4.3353854157634611E-2</v>
          </cell>
          <cell r="V122">
            <v>1</v>
          </cell>
          <cell r="W122" t="str">
            <v>JPY</v>
          </cell>
          <cell r="X122">
            <v>5</v>
          </cell>
          <cell r="Y122">
            <v>4.3353854157634611E-2</v>
          </cell>
          <cell r="Z122">
            <v>1</v>
          </cell>
          <cell r="AA122" t="str">
            <v>JPY</v>
          </cell>
          <cell r="AB122">
            <v>5</v>
          </cell>
          <cell r="AC122">
            <v>4.3353854157634611E-2</v>
          </cell>
          <cell r="AI122" t="str">
            <v>EUR/AFR</v>
          </cell>
          <cell r="AJ122" t="str">
            <v>JPY</v>
          </cell>
          <cell r="AK122">
            <v>5.5</v>
          </cell>
        </row>
        <row r="123">
          <cell r="C123" t="str">
            <v>2610041</v>
          </cell>
          <cell r="D123" t="str">
            <v>CHIPTCAP 220U M 10V 7.3X4.3X2.0</v>
          </cell>
          <cell r="E123" t="str">
            <v>AVX</v>
          </cell>
          <cell r="F123">
            <v>2</v>
          </cell>
          <cell r="G123" t="str">
            <v>USD</v>
          </cell>
          <cell r="H123">
            <v>0.42</v>
          </cell>
          <cell r="I123">
            <v>0.93064480389984494</v>
          </cell>
          <cell r="J123">
            <v>2</v>
          </cell>
          <cell r="K123" t="str">
            <v>USD</v>
          </cell>
          <cell r="L123">
            <v>0.42</v>
          </cell>
          <cell r="M123">
            <v>0.93064480389984494</v>
          </cell>
          <cell r="N123">
            <v>2</v>
          </cell>
          <cell r="O123" t="str">
            <v>USD</v>
          </cell>
          <cell r="P123">
            <v>0.4</v>
          </cell>
          <cell r="Q123">
            <v>0.88632838466651909</v>
          </cell>
          <cell r="R123">
            <v>2</v>
          </cell>
          <cell r="S123" t="str">
            <v>USD</v>
          </cell>
          <cell r="T123">
            <v>0.4</v>
          </cell>
          <cell r="U123">
            <v>0.88632838466651909</v>
          </cell>
          <cell r="V123">
            <v>2</v>
          </cell>
          <cell r="W123" t="str">
            <v>USD</v>
          </cell>
          <cell r="X123">
            <v>0.4</v>
          </cell>
          <cell r="Y123">
            <v>0.88632838466651909</v>
          </cell>
          <cell r="Z123">
            <v>2</v>
          </cell>
          <cell r="AA123" t="str">
            <v>USD</v>
          </cell>
          <cell r="AB123">
            <v>0.4</v>
          </cell>
          <cell r="AC123">
            <v>0.88632838466651909</v>
          </cell>
          <cell r="AD123">
            <v>28</v>
          </cell>
          <cell r="AE123">
            <v>21</v>
          </cell>
          <cell r="AI123" t="str">
            <v>EUR/AFR</v>
          </cell>
          <cell r="AJ123" t="str">
            <v>USD</v>
          </cell>
          <cell r="AK123">
            <v>0.42</v>
          </cell>
        </row>
        <row r="124">
          <cell r="C124" t="str">
            <v>2611753</v>
          </cell>
          <cell r="D124" t="str">
            <v>CHIPTCAP 33U M 16/8V 6.0X3.2X1.5</v>
          </cell>
          <cell r="E124" t="str">
            <v>EPCOS</v>
          </cell>
          <cell r="F124">
            <v>2</v>
          </cell>
          <cell r="G124" t="str">
            <v>EUR</v>
          </cell>
          <cell r="H124">
            <v>0.253</v>
          </cell>
          <cell r="I124">
            <v>0.50600000000000001</v>
          </cell>
          <cell r="J124">
            <v>2</v>
          </cell>
          <cell r="K124" t="str">
            <v>EUR</v>
          </cell>
          <cell r="L124">
            <v>0.253</v>
          </cell>
          <cell r="M124">
            <v>0.50600000000000001</v>
          </cell>
          <cell r="N124">
            <v>2</v>
          </cell>
          <cell r="O124" t="str">
            <v>EUR</v>
          </cell>
          <cell r="P124">
            <v>0.25</v>
          </cell>
          <cell r="Q124">
            <v>0.5</v>
          </cell>
          <cell r="R124">
            <v>2</v>
          </cell>
          <cell r="S124" t="str">
            <v>EUR</v>
          </cell>
          <cell r="T124">
            <v>0.25</v>
          </cell>
          <cell r="U124">
            <v>0.5</v>
          </cell>
          <cell r="V124">
            <v>2</v>
          </cell>
          <cell r="W124" t="str">
            <v>EUR</v>
          </cell>
          <cell r="X124">
            <v>0.25</v>
          </cell>
          <cell r="Y124">
            <v>0.5</v>
          </cell>
          <cell r="Z124">
            <v>2</v>
          </cell>
          <cell r="AA124" t="str">
            <v>EUR</v>
          </cell>
          <cell r="AB124">
            <v>0.25</v>
          </cell>
          <cell r="AC124">
            <v>0.5</v>
          </cell>
          <cell r="AD124">
            <v>49</v>
          </cell>
          <cell r="AE124">
            <v>28</v>
          </cell>
          <cell r="AI124" t="str">
            <v>EUR/AFR</v>
          </cell>
          <cell r="AJ124" t="str">
            <v>EUR</v>
          </cell>
          <cell r="AK124">
            <v>0.253</v>
          </cell>
        </row>
        <row r="125">
          <cell r="C125" t="str">
            <v>3203701</v>
          </cell>
          <cell r="D125" t="str">
            <v>FERRITE BEAD 33R/100MHZ</v>
          </cell>
          <cell r="E125" t="str">
            <v>TAIYOYUDEN</v>
          </cell>
          <cell r="F125">
            <v>1</v>
          </cell>
          <cell r="G125" t="str">
            <v>JPY</v>
          </cell>
          <cell r="H125">
            <v>1.4</v>
          </cell>
          <cell r="I125">
            <v>1.2139079164137692E-2</v>
          </cell>
          <cell r="J125">
            <v>1</v>
          </cell>
          <cell r="K125" t="str">
            <v>JPY</v>
          </cell>
          <cell r="L125">
            <v>1.4</v>
          </cell>
          <cell r="M125">
            <v>1.2139079164137692E-2</v>
          </cell>
          <cell r="N125">
            <v>1</v>
          </cell>
          <cell r="O125" t="str">
            <v>JPY</v>
          </cell>
          <cell r="P125">
            <v>1.3</v>
          </cell>
          <cell r="Q125">
            <v>1.1272002080985E-2</v>
          </cell>
          <cell r="R125">
            <v>1</v>
          </cell>
          <cell r="S125" t="str">
            <v>JPY</v>
          </cell>
          <cell r="T125">
            <v>1.3</v>
          </cell>
          <cell r="U125">
            <v>1.1272002080985E-2</v>
          </cell>
          <cell r="V125">
            <v>1</v>
          </cell>
          <cell r="W125" t="str">
            <v>JPY</v>
          </cell>
          <cell r="X125">
            <v>1.3</v>
          </cell>
          <cell r="Y125">
            <v>1.1272002080985E-2</v>
          </cell>
          <cell r="Z125">
            <v>1</v>
          </cell>
          <cell r="AA125" t="str">
            <v>JPY</v>
          </cell>
          <cell r="AB125">
            <v>1.3</v>
          </cell>
          <cell r="AC125">
            <v>1.1272002080985E-2</v>
          </cell>
          <cell r="AD125">
            <v>42</v>
          </cell>
          <cell r="AE125">
            <v>42</v>
          </cell>
          <cell r="AI125" t="str">
            <v>EUR/AFR</v>
          </cell>
          <cell r="AJ125" t="str">
            <v>JPY</v>
          </cell>
          <cell r="AK125">
            <v>1.4</v>
          </cell>
        </row>
        <row r="126">
          <cell r="C126" t="str">
            <v>3203705</v>
          </cell>
          <cell r="D126" t="str">
            <v>FERRITE BEAD 0.015R 42R/100M 0805</v>
          </cell>
          <cell r="E126" t="str">
            <v>TAIYOYUDEN</v>
          </cell>
          <cell r="F126">
            <v>1</v>
          </cell>
          <cell r="G126" t="str">
            <v>JPY</v>
          </cell>
          <cell r="H126">
            <v>1.4</v>
          </cell>
          <cell r="I126">
            <v>1.2139079164137692E-2</v>
          </cell>
          <cell r="J126">
            <v>1</v>
          </cell>
          <cell r="K126" t="str">
            <v>JPY</v>
          </cell>
          <cell r="L126">
            <v>1.4</v>
          </cell>
          <cell r="M126">
            <v>1.2139079164137692E-2</v>
          </cell>
          <cell r="N126">
            <v>1</v>
          </cell>
          <cell r="O126" t="str">
            <v>JPY</v>
          </cell>
          <cell r="P126">
            <v>1.3</v>
          </cell>
          <cell r="Q126">
            <v>1.1272002080985E-2</v>
          </cell>
          <cell r="R126">
            <v>1</v>
          </cell>
          <cell r="S126" t="str">
            <v>JPY</v>
          </cell>
          <cell r="T126">
            <v>1.3</v>
          </cell>
          <cell r="U126">
            <v>1.1272002080985E-2</v>
          </cell>
          <cell r="V126">
            <v>1</v>
          </cell>
          <cell r="W126" t="str">
            <v>JPY</v>
          </cell>
          <cell r="X126">
            <v>1.3</v>
          </cell>
          <cell r="Y126">
            <v>1.1272002080985E-2</v>
          </cell>
          <cell r="Z126">
            <v>1</v>
          </cell>
          <cell r="AA126" t="str">
            <v>JPY</v>
          </cell>
          <cell r="AB126">
            <v>1.3</v>
          </cell>
          <cell r="AC126">
            <v>1.1272002080985E-2</v>
          </cell>
          <cell r="AD126">
            <v>42</v>
          </cell>
          <cell r="AE126">
            <v>42</v>
          </cell>
          <cell r="AI126" t="str">
            <v>EUR/AFR</v>
          </cell>
          <cell r="AJ126" t="str">
            <v>JPY</v>
          </cell>
          <cell r="AK126">
            <v>1.4</v>
          </cell>
        </row>
        <row r="127">
          <cell r="C127" t="str">
            <v>3203719</v>
          </cell>
          <cell r="D127" t="str">
            <v xml:space="preserve">FERRITE BEAD 0R5   </v>
          </cell>
          <cell r="E127" t="str">
            <v>TAIYOYUDEN</v>
          </cell>
          <cell r="F127">
            <v>1</v>
          </cell>
          <cell r="G127" t="str">
            <v>JPY</v>
          </cell>
          <cell r="H127">
            <v>1.3</v>
          </cell>
          <cell r="I127">
            <v>1.1272002080985E-2</v>
          </cell>
          <cell r="J127">
            <v>1</v>
          </cell>
          <cell r="K127" t="str">
            <v>JPY</v>
          </cell>
          <cell r="L127">
            <v>1.3</v>
          </cell>
          <cell r="M127">
            <v>1.1272002080985E-2</v>
          </cell>
          <cell r="N127">
            <v>1</v>
          </cell>
          <cell r="O127" t="str">
            <v>JPY</v>
          </cell>
          <cell r="P127">
            <v>1.27</v>
          </cell>
          <cell r="Q127">
            <v>1.1011878956039192E-2</v>
          </cell>
          <cell r="R127">
            <v>1</v>
          </cell>
          <cell r="S127" t="str">
            <v>JPY</v>
          </cell>
          <cell r="T127">
            <v>1.27</v>
          </cell>
          <cell r="U127">
            <v>1.1011878956039192E-2</v>
          </cell>
          <cell r="V127">
            <v>1</v>
          </cell>
          <cell r="W127" t="str">
            <v>JPY</v>
          </cell>
          <cell r="X127">
            <v>1.27</v>
          </cell>
          <cell r="Y127">
            <v>1.1011878956039192E-2</v>
          </cell>
          <cell r="Z127">
            <v>1</v>
          </cell>
          <cell r="AA127" t="str">
            <v>JPY</v>
          </cell>
          <cell r="AB127">
            <v>1.27</v>
          </cell>
          <cell r="AC127">
            <v>1.1011878956039192E-2</v>
          </cell>
          <cell r="AD127">
            <v>42</v>
          </cell>
          <cell r="AE127">
            <v>42</v>
          </cell>
          <cell r="AI127" t="str">
            <v>EUR/AFR</v>
          </cell>
        </row>
        <row r="128">
          <cell r="C128" t="str">
            <v>3203725</v>
          </cell>
          <cell r="D128" t="str">
            <v>FERRITE BEAD 600R</v>
          </cell>
          <cell r="E128" t="str">
            <v>TAIYOYUDEN</v>
          </cell>
          <cell r="F128">
            <v>2</v>
          </cell>
          <cell r="G128" t="str">
            <v>JPY</v>
          </cell>
          <cell r="H128">
            <v>1</v>
          </cell>
          <cell r="I128">
            <v>1.7341541663053846E-2</v>
          </cell>
          <cell r="J128">
            <v>2</v>
          </cell>
          <cell r="K128" t="str">
            <v>JPY</v>
          </cell>
          <cell r="L128">
            <v>1</v>
          </cell>
          <cell r="M128">
            <v>1.7341541663053846E-2</v>
          </cell>
          <cell r="N128">
            <v>2</v>
          </cell>
          <cell r="O128" t="str">
            <v>JPY</v>
          </cell>
          <cell r="P128">
            <v>0.9</v>
          </cell>
          <cell r="Q128">
            <v>1.5607387496748462E-2</v>
          </cell>
          <cell r="R128">
            <v>2</v>
          </cell>
          <cell r="S128" t="str">
            <v>JPY</v>
          </cell>
          <cell r="T128">
            <v>0.9</v>
          </cell>
          <cell r="U128">
            <v>1.5607387496748462E-2</v>
          </cell>
          <cell r="V128">
            <v>2</v>
          </cell>
          <cell r="W128" t="str">
            <v>JPY</v>
          </cell>
          <cell r="X128">
            <v>0.9</v>
          </cell>
          <cell r="Y128">
            <v>1.5607387496748462E-2</v>
          </cell>
          <cell r="Z128">
            <v>2</v>
          </cell>
          <cell r="AA128" t="str">
            <v>JPY</v>
          </cell>
          <cell r="AB128">
            <v>0.9</v>
          </cell>
          <cell r="AC128">
            <v>1.5607387496748462E-2</v>
          </cell>
          <cell r="AD128">
            <v>42</v>
          </cell>
          <cell r="AE128">
            <v>42</v>
          </cell>
          <cell r="AI128" t="str">
            <v>EUR/AFR</v>
          </cell>
        </row>
        <row r="129">
          <cell r="C129" t="str">
            <v>3203741</v>
          </cell>
          <cell r="D129" t="str">
            <v>FERRITE BEAD 0R5 600R/100MHZ 0603</v>
          </cell>
          <cell r="E129" t="str">
            <v>TAIYOYUDEN</v>
          </cell>
          <cell r="F129">
            <v>3</v>
          </cell>
          <cell r="G129" t="str">
            <v>JPY</v>
          </cell>
          <cell r="H129">
            <v>0.7</v>
          </cell>
          <cell r="I129">
            <v>1.8208618746206533E-2</v>
          </cell>
          <cell r="J129">
            <v>3</v>
          </cell>
          <cell r="K129" t="str">
            <v>JPY</v>
          </cell>
          <cell r="L129">
            <v>0.7</v>
          </cell>
          <cell r="M129">
            <v>1.8208618746206533E-2</v>
          </cell>
          <cell r="N129">
            <v>3</v>
          </cell>
          <cell r="O129" t="str">
            <v>JPY</v>
          </cell>
          <cell r="P129">
            <v>0.65</v>
          </cell>
          <cell r="Q129">
            <v>1.69080031214775E-2</v>
          </cell>
          <cell r="R129">
            <v>3</v>
          </cell>
          <cell r="S129" t="str">
            <v>JPY</v>
          </cell>
          <cell r="T129">
            <v>0.65</v>
          </cell>
          <cell r="U129">
            <v>1.69080031214775E-2</v>
          </cell>
          <cell r="V129">
            <v>3</v>
          </cell>
          <cell r="W129" t="str">
            <v>JPY</v>
          </cell>
          <cell r="X129">
            <v>0.65</v>
          </cell>
          <cell r="Y129">
            <v>1.69080031214775E-2</v>
          </cell>
          <cell r="Z129">
            <v>3</v>
          </cell>
          <cell r="AA129" t="str">
            <v>JPY</v>
          </cell>
          <cell r="AB129">
            <v>0.65</v>
          </cell>
          <cell r="AC129">
            <v>1.69080031214775E-2</v>
          </cell>
          <cell r="AD129">
            <v>42</v>
          </cell>
          <cell r="AE129">
            <v>42</v>
          </cell>
          <cell r="AI129" t="str">
            <v>EUR/AFR</v>
          </cell>
          <cell r="AJ129" t="str">
            <v>JPY</v>
          </cell>
          <cell r="AK129">
            <v>0.7</v>
          </cell>
        </row>
        <row r="130">
          <cell r="C130" t="str">
            <v>3640035</v>
          </cell>
          <cell r="D130" t="str">
            <v>FILTZ&gt;450R/100M 0R7MAX0.2A 0603</v>
          </cell>
          <cell r="E130" t="str">
            <v>MURATA</v>
          </cell>
          <cell r="F130">
            <v>2</v>
          </cell>
          <cell r="G130" t="str">
            <v>JPY</v>
          </cell>
          <cell r="H130">
            <v>0.67</v>
          </cell>
          <cell r="I130">
            <v>1.1618832914246077E-2</v>
          </cell>
          <cell r="J130">
            <v>2</v>
          </cell>
          <cell r="K130" t="str">
            <v>JPY</v>
          </cell>
          <cell r="L130">
            <v>0.67</v>
          </cell>
          <cell r="M130">
            <v>1.1618832914246077E-2</v>
          </cell>
          <cell r="N130">
            <v>2</v>
          </cell>
          <cell r="O130" t="str">
            <v>JPY</v>
          </cell>
          <cell r="P130">
            <v>0.65</v>
          </cell>
          <cell r="Q130">
            <v>1.1272002080985E-2</v>
          </cell>
          <cell r="R130">
            <v>2</v>
          </cell>
          <cell r="S130" t="str">
            <v>JPY</v>
          </cell>
          <cell r="T130">
            <v>0.65</v>
          </cell>
          <cell r="U130">
            <v>1.1272002080985E-2</v>
          </cell>
          <cell r="V130">
            <v>2</v>
          </cell>
          <cell r="W130" t="str">
            <v>JPY</v>
          </cell>
          <cell r="X130">
            <v>0.65</v>
          </cell>
          <cell r="Y130">
            <v>1.1272002080985E-2</v>
          </cell>
          <cell r="Z130">
            <v>2</v>
          </cell>
          <cell r="AA130" t="str">
            <v>JPY</v>
          </cell>
          <cell r="AB130">
            <v>0.65</v>
          </cell>
          <cell r="AC130">
            <v>1.1272002080985E-2</v>
          </cell>
          <cell r="AD130">
            <v>49</v>
          </cell>
          <cell r="AE130">
            <v>35</v>
          </cell>
          <cell r="AI130" t="str">
            <v>EUR/AFR</v>
          </cell>
          <cell r="AJ130" t="str">
            <v>JPY</v>
          </cell>
          <cell r="AK130">
            <v>0.67</v>
          </cell>
        </row>
        <row r="131">
          <cell r="C131" t="str">
            <v>3646005</v>
          </cell>
          <cell r="D131" t="str">
            <v>CHIPCOIL 2N7</v>
          </cell>
          <cell r="E131" t="str">
            <v>TAIYO YUDEN</v>
          </cell>
          <cell r="F131">
            <v>2</v>
          </cell>
          <cell r="G131" t="str">
            <v>JPY</v>
          </cell>
          <cell r="H131">
            <v>1.4</v>
          </cell>
          <cell r="I131">
            <v>2.4278158328275384E-2</v>
          </cell>
          <cell r="J131">
            <v>2</v>
          </cell>
          <cell r="K131" t="str">
            <v>JPY</v>
          </cell>
          <cell r="L131">
            <v>1.4</v>
          </cell>
          <cell r="M131">
            <v>2.4278158328275384E-2</v>
          </cell>
          <cell r="N131">
            <v>2</v>
          </cell>
          <cell r="O131" t="str">
            <v>JPY</v>
          </cell>
          <cell r="P131">
            <v>1.35</v>
          </cell>
          <cell r="Q131">
            <v>2.3411081245122693E-2</v>
          </cell>
          <cell r="R131">
            <v>2</v>
          </cell>
          <cell r="S131" t="str">
            <v>JPY</v>
          </cell>
          <cell r="T131">
            <v>1.35</v>
          </cell>
          <cell r="U131">
            <v>2.3411081245122693E-2</v>
          </cell>
          <cell r="V131">
            <v>2</v>
          </cell>
          <cell r="W131" t="str">
            <v>JPY</v>
          </cell>
          <cell r="X131">
            <v>1.35</v>
          </cell>
          <cell r="Y131">
            <v>2.3411081245122693E-2</v>
          </cell>
          <cell r="Z131">
            <v>2</v>
          </cell>
          <cell r="AA131" t="str">
            <v>JPY</v>
          </cell>
          <cell r="AB131">
            <v>1.35</v>
          </cell>
          <cell r="AC131">
            <v>2.3411081245122693E-2</v>
          </cell>
          <cell r="AD131">
            <v>42</v>
          </cell>
          <cell r="AE131">
            <v>42</v>
          </cell>
          <cell r="AI131" t="str">
            <v>EUR/AFR</v>
          </cell>
          <cell r="AJ131" t="str">
            <v>JPY</v>
          </cell>
          <cell r="AK131">
            <v>1.4</v>
          </cell>
        </row>
        <row r="132">
          <cell r="C132" t="str">
            <v>3646009</v>
          </cell>
          <cell r="D132" t="str">
            <v>CHIPCOIL 10N J</v>
          </cell>
          <cell r="E132" t="str">
            <v>TAIYO YUDEN</v>
          </cell>
          <cell r="F132">
            <v>1</v>
          </cell>
          <cell r="G132" t="str">
            <v>JPY</v>
          </cell>
          <cell r="H132">
            <v>1.4</v>
          </cell>
          <cell r="I132">
            <v>1.2139079164137692E-2</v>
          </cell>
          <cell r="J132">
            <v>1</v>
          </cell>
          <cell r="K132" t="str">
            <v>JPY</v>
          </cell>
          <cell r="L132">
            <v>1.4</v>
          </cell>
          <cell r="M132">
            <v>1.2139079164137692E-2</v>
          </cell>
          <cell r="N132">
            <v>1</v>
          </cell>
          <cell r="O132" t="str">
            <v>JPY</v>
          </cell>
          <cell r="P132">
            <v>1.35</v>
          </cell>
          <cell r="Q132">
            <v>1.1705540622561347E-2</v>
          </cell>
          <cell r="R132">
            <v>1</v>
          </cell>
          <cell r="S132" t="str">
            <v>JPY</v>
          </cell>
          <cell r="T132">
            <v>1.35</v>
          </cell>
          <cell r="U132">
            <v>1.1705540622561347E-2</v>
          </cell>
          <cell r="V132">
            <v>1</v>
          </cell>
          <cell r="W132" t="str">
            <v>JPY</v>
          </cell>
          <cell r="X132">
            <v>1.35</v>
          </cell>
          <cell r="Y132">
            <v>1.1705540622561347E-2</v>
          </cell>
          <cell r="Z132">
            <v>1</v>
          </cell>
          <cell r="AA132" t="str">
            <v>JPY</v>
          </cell>
          <cell r="AB132">
            <v>1.35</v>
          </cell>
          <cell r="AC132">
            <v>1.1705540622561347E-2</v>
          </cell>
          <cell r="AD132">
            <v>42</v>
          </cell>
          <cell r="AE132">
            <v>42</v>
          </cell>
          <cell r="AI132" t="str">
            <v>EUR/AFR</v>
          </cell>
          <cell r="AJ132" t="str">
            <v>JPY</v>
          </cell>
          <cell r="AK132">
            <v>1.4</v>
          </cell>
        </row>
        <row r="133">
          <cell r="C133" t="str">
            <v>3646027</v>
          </cell>
          <cell r="D133" t="str">
            <v>CHIPCOIL 33N J</v>
          </cell>
          <cell r="E133" t="str">
            <v>MATSUSHITA</v>
          </cell>
          <cell r="F133">
            <v>2</v>
          </cell>
          <cell r="G133" t="str">
            <v>JPY</v>
          </cell>
          <cell r="H133">
            <v>1.4</v>
          </cell>
          <cell r="I133">
            <v>2.4278158328275384E-2</v>
          </cell>
          <cell r="J133">
            <v>2</v>
          </cell>
          <cell r="K133" t="str">
            <v>JPY</v>
          </cell>
          <cell r="L133">
            <v>1.4</v>
          </cell>
          <cell r="M133">
            <v>2.4278158328275384E-2</v>
          </cell>
          <cell r="N133">
            <v>2</v>
          </cell>
          <cell r="O133" t="str">
            <v>JPY</v>
          </cell>
          <cell r="P133">
            <v>1.35</v>
          </cell>
          <cell r="Q133">
            <v>2.3411081245122693E-2</v>
          </cell>
          <cell r="R133">
            <v>2</v>
          </cell>
          <cell r="S133" t="str">
            <v>JPY</v>
          </cell>
          <cell r="T133">
            <v>1.35</v>
          </cell>
          <cell r="U133">
            <v>2.3411081245122693E-2</v>
          </cell>
          <cell r="V133">
            <v>2</v>
          </cell>
          <cell r="W133" t="str">
            <v>JPY</v>
          </cell>
          <cell r="X133">
            <v>1.35</v>
          </cell>
          <cell r="Y133">
            <v>2.3411081245122693E-2</v>
          </cell>
          <cell r="Z133">
            <v>2</v>
          </cell>
          <cell r="AA133" t="str">
            <v>JPY</v>
          </cell>
          <cell r="AB133">
            <v>1.35</v>
          </cell>
          <cell r="AC133">
            <v>2.3411081245122693E-2</v>
          </cell>
          <cell r="AD133">
            <v>42</v>
          </cell>
          <cell r="AE133">
            <v>42</v>
          </cell>
          <cell r="AI133" t="str">
            <v>EUR/AFR</v>
          </cell>
          <cell r="AJ133" t="str">
            <v>JPY</v>
          </cell>
          <cell r="AK133">
            <v>1.4</v>
          </cell>
        </row>
        <row r="134">
          <cell r="C134" t="str">
            <v>3646047</v>
          </cell>
          <cell r="D134" t="str">
            <v>CHIPCOIL 3N3</v>
          </cell>
          <cell r="E134" t="str">
            <v>TAIYO YUDEN</v>
          </cell>
          <cell r="F134">
            <v>4</v>
          </cell>
          <cell r="G134" t="str">
            <v>JPY</v>
          </cell>
          <cell r="H134">
            <v>1.4</v>
          </cell>
          <cell r="I134">
            <v>4.8556316656550767E-2</v>
          </cell>
          <cell r="J134">
            <v>4</v>
          </cell>
          <cell r="K134" t="str">
            <v>JPY</v>
          </cell>
          <cell r="L134">
            <v>1.4</v>
          </cell>
          <cell r="M134">
            <v>4.8556316656550767E-2</v>
          </cell>
          <cell r="N134">
            <v>4</v>
          </cell>
          <cell r="O134" t="str">
            <v>JPY</v>
          </cell>
          <cell r="P134">
            <v>1.35</v>
          </cell>
          <cell r="Q134">
            <v>4.6822162490245386E-2</v>
          </cell>
          <cell r="R134">
            <v>4</v>
          </cell>
          <cell r="S134" t="str">
            <v>JPY</v>
          </cell>
          <cell r="T134">
            <v>1.35</v>
          </cell>
          <cell r="U134">
            <v>4.6822162490245386E-2</v>
          </cell>
          <cell r="V134">
            <v>4</v>
          </cell>
          <cell r="W134" t="str">
            <v>JPY</v>
          </cell>
          <cell r="X134">
            <v>1.35</v>
          </cell>
          <cell r="Y134">
            <v>4.6822162490245386E-2</v>
          </cell>
          <cell r="Z134">
            <v>4</v>
          </cell>
          <cell r="AA134" t="str">
            <v>JPY</v>
          </cell>
          <cell r="AB134">
            <v>1.35</v>
          </cell>
          <cell r="AC134">
            <v>4.6822162490245386E-2</v>
          </cell>
          <cell r="AD134">
            <v>42</v>
          </cell>
          <cell r="AE134">
            <v>42</v>
          </cell>
          <cell r="AI134" t="str">
            <v>EUR/AFR</v>
          </cell>
        </row>
        <row r="135">
          <cell r="C135" t="str">
            <v>3646055</v>
          </cell>
          <cell r="D135" t="str">
            <v>CHIPCOIL 8N2 J</v>
          </cell>
          <cell r="E135" t="str">
            <v>TAIYO YUDEN</v>
          </cell>
          <cell r="F135">
            <v>2</v>
          </cell>
          <cell r="G135" t="str">
            <v>JPY</v>
          </cell>
          <cell r="H135">
            <v>1.4</v>
          </cell>
          <cell r="I135">
            <v>2.4278158328275384E-2</v>
          </cell>
          <cell r="J135">
            <v>2</v>
          </cell>
          <cell r="K135" t="str">
            <v>JPY</v>
          </cell>
          <cell r="L135">
            <v>1.4</v>
          </cell>
          <cell r="M135">
            <v>2.4278158328275384E-2</v>
          </cell>
          <cell r="N135">
            <v>2</v>
          </cell>
          <cell r="O135" t="str">
            <v>JPY</v>
          </cell>
          <cell r="P135">
            <v>1.35</v>
          </cell>
          <cell r="Q135">
            <v>2.3411081245122693E-2</v>
          </cell>
          <cell r="R135">
            <v>2</v>
          </cell>
          <cell r="S135" t="str">
            <v>JPY</v>
          </cell>
          <cell r="T135">
            <v>1.35</v>
          </cell>
          <cell r="U135">
            <v>2.3411081245122693E-2</v>
          </cell>
          <cell r="V135">
            <v>2</v>
          </cell>
          <cell r="W135" t="str">
            <v>JPY</v>
          </cell>
          <cell r="X135">
            <v>1.35</v>
          </cell>
          <cell r="Y135">
            <v>2.3411081245122693E-2</v>
          </cell>
          <cell r="Z135">
            <v>2</v>
          </cell>
          <cell r="AA135" t="str">
            <v>JPY</v>
          </cell>
          <cell r="AB135">
            <v>1.35</v>
          </cell>
          <cell r="AC135">
            <v>2.3411081245122693E-2</v>
          </cell>
          <cell r="AD135">
            <v>42</v>
          </cell>
          <cell r="AE135">
            <v>42</v>
          </cell>
          <cell r="AI135" t="str">
            <v>EUR/AFR</v>
          </cell>
          <cell r="AJ135" t="str">
            <v>JPY</v>
          </cell>
          <cell r="AK135">
            <v>1.4</v>
          </cell>
        </row>
        <row r="136">
          <cell r="C136" t="str">
            <v>3646059</v>
          </cell>
          <cell r="D136" t="str">
            <v>CHIPCOIL 5N6</v>
          </cell>
          <cell r="E136" t="str">
            <v>TAIYO YUDEN</v>
          </cell>
          <cell r="F136">
            <v>1</v>
          </cell>
          <cell r="G136" t="str">
            <v>JPY</v>
          </cell>
          <cell r="H136">
            <v>1.4</v>
          </cell>
          <cell r="I136">
            <v>1.2139079164137692E-2</v>
          </cell>
          <cell r="J136">
            <v>1</v>
          </cell>
          <cell r="K136" t="str">
            <v>JPY</v>
          </cell>
          <cell r="L136">
            <v>1.4</v>
          </cell>
          <cell r="M136">
            <v>1.2139079164137692E-2</v>
          </cell>
          <cell r="N136">
            <v>1</v>
          </cell>
          <cell r="O136" t="str">
            <v>JPY</v>
          </cell>
          <cell r="P136">
            <v>1.35</v>
          </cell>
          <cell r="Q136">
            <v>1.1705540622561347E-2</v>
          </cell>
          <cell r="R136">
            <v>1</v>
          </cell>
          <cell r="S136" t="str">
            <v>JPY</v>
          </cell>
          <cell r="T136">
            <v>1.35</v>
          </cell>
          <cell r="U136">
            <v>1.1705540622561347E-2</v>
          </cell>
          <cell r="V136">
            <v>1</v>
          </cell>
          <cell r="W136" t="str">
            <v>JPY</v>
          </cell>
          <cell r="X136">
            <v>1.35</v>
          </cell>
          <cell r="Y136">
            <v>1.1705540622561347E-2</v>
          </cell>
          <cell r="Z136">
            <v>1</v>
          </cell>
          <cell r="AA136" t="str">
            <v>JPY</v>
          </cell>
          <cell r="AB136">
            <v>1.35</v>
          </cell>
          <cell r="AC136">
            <v>1.1705540622561347E-2</v>
          </cell>
          <cell r="AD136">
            <v>42</v>
          </cell>
          <cell r="AE136">
            <v>42</v>
          </cell>
          <cell r="AI136" t="str">
            <v>EUR/AFR</v>
          </cell>
          <cell r="AJ136" t="str">
            <v>JPY</v>
          </cell>
          <cell r="AK136">
            <v>1.4</v>
          </cell>
        </row>
        <row r="137">
          <cell r="C137" t="str">
            <v>3646087</v>
          </cell>
          <cell r="D137" t="str">
            <v>CHIP COIL 1N8 +/-0N3 Q31 800M 0402</v>
          </cell>
          <cell r="E137" t="str">
            <v>TAIYO YUDEN</v>
          </cell>
          <cell r="F137">
            <v>1</v>
          </cell>
          <cell r="G137" t="str">
            <v>JPY</v>
          </cell>
          <cell r="H137">
            <v>1.4</v>
          </cell>
          <cell r="I137">
            <v>1.2139079164137692E-2</v>
          </cell>
          <cell r="J137">
            <v>1</v>
          </cell>
          <cell r="K137" t="str">
            <v>JPY</v>
          </cell>
          <cell r="L137">
            <v>1.4</v>
          </cell>
          <cell r="M137">
            <v>1.2139079164137692E-2</v>
          </cell>
          <cell r="N137">
            <v>1</v>
          </cell>
          <cell r="O137" t="str">
            <v>JPY</v>
          </cell>
          <cell r="P137">
            <v>1.35</v>
          </cell>
          <cell r="Q137">
            <v>1.1705540622561347E-2</v>
          </cell>
          <cell r="R137">
            <v>1</v>
          </cell>
          <cell r="S137" t="str">
            <v>JPY</v>
          </cell>
          <cell r="T137">
            <v>1.35</v>
          </cell>
          <cell r="U137">
            <v>1.1705540622561347E-2</v>
          </cell>
          <cell r="V137">
            <v>1</v>
          </cell>
          <cell r="W137" t="str">
            <v>JPY</v>
          </cell>
          <cell r="X137">
            <v>1.35</v>
          </cell>
          <cell r="Y137">
            <v>1.1705540622561347E-2</v>
          </cell>
          <cell r="Z137">
            <v>1</v>
          </cell>
          <cell r="AA137" t="str">
            <v>JPY</v>
          </cell>
          <cell r="AB137">
            <v>1.35</v>
          </cell>
          <cell r="AC137">
            <v>1.1705540622561347E-2</v>
          </cell>
          <cell r="AD137">
            <v>42</v>
          </cell>
          <cell r="AE137">
            <v>42</v>
          </cell>
          <cell r="AI137" t="str">
            <v>EUR/AFR</v>
          </cell>
          <cell r="AJ137" t="str">
            <v>JPY</v>
          </cell>
          <cell r="AK137">
            <v>1.4</v>
          </cell>
        </row>
        <row r="138">
          <cell r="C138" t="str">
            <v>364W238</v>
          </cell>
          <cell r="D138" t="str">
            <v>CHOKE 10U M 0.69A</v>
          </cell>
          <cell r="E138" t="str">
            <v>COILCRAFT</v>
          </cell>
          <cell r="F138">
            <v>1</v>
          </cell>
          <cell r="G138" t="str">
            <v>USD</v>
          </cell>
          <cell r="H138">
            <v>0.28000000000000003</v>
          </cell>
          <cell r="I138">
            <v>0.31021493463328165</v>
          </cell>
          <cell r="J138">
            <v>1</v>
          </cell>
          <cell r="K138" t="str">
            <v>USD</v>
          </cell>
          <cell r="L138">
            <v>0.28000000000000003</v>
          </cell>
          <cell r="M138">
            <v>0.31021493463328165</v>
          </cell>
          <cell r="N138">
            <v>1</v>
          </cell>
          <cell r="O138" t="str">
            <v>USD</v>
          </cell>
          <cell r="P138">
            <v>0.27</v>
          </cell>
          <cell r="Q138">
            <v>0.29913582982495018</v>
          </cell>
          <cell r="R138">
            <v>1</v>
          </cell>
          <cell r="S138" t="str">
            <v>USD</v>
          </cell>
          <cell r="T138">
            <v>0.27</v>
          </cell>
          <cell r="U138">
            <v>0.29913582982495018</v>
          </cell>
          <cell r="V138">
            <v>1</v>
          </cell>
          <cell r="W138" t="str">
            <v>USD</v>
          </cell>
          <cell r="X138">
            <v>0.27</v>
          </cell>
          <cell r="Y138">
            <v>0.29913582982495018</v>
          </cell>
          <cell r="Z138">
            <v>1</v>
          </cell>
          <cell r="AA138" t="str">
            <v>USD</v>
          </cell>
          <cell r="AB138">
            <v>0.27</v>
          </cell>
          <cell r="AC138">
            <v>0.29913582982495018</v>
          </cell>
          <cell r="AD138">
            <v>56</v>
          </cell>
          <cell r="AE138">
            <v>42</v>
          </cell>
          <cell r="AI138" t="str">
            <v>EUR/AFR</v>
          </cell>
          <cell r="AJ138" t="str">
            <v>USD</v>
          </cell>
          <cell r="AK138">
            <v>0.28000000000000003</v>
          </cell>
        </row>
        <row r="139">
          <cell r="C139" t="str">
            <v>364W317</v>
          </cell>
          <cell r="D139" t="str">
            <v>CHOKE 15U +-30%</v>
          </cell>
          <cell r="E139" t="str">
            <v>SUMIDA</v>
          </cell>
          <cell r="F139">
            <v>1</v>
          </cell>
          <cell r="G139" t="str">
            <v>USD</v>
          </cell>
          <cell r="H139">
            <v>0.15</v>
          </cell>
          <cell r="I139">
            <v>0.16618657212497231</v>
          </cell>
          <cell r="J139">
            <v>1</v>
          </cell>
          <cell r="K139" t="str">
            <v>USD</v>
          </cell>
          <cell r="L139">
            <v>0.15</v>
          </cell>
          <cell r="M139">
            <v>0.16618657212497231</v>
          </cell>
          <cell r="N139">
            <v>1</v>
          </cell>
          <cell r="O139" t="str">
            <v>USD</v>
          </cell>
          <cell r="P139">
            <v>0.14000000000000001</v>
          </cell>
          <cell r="Q139">
            <v>0.15510746731664082</v>
          </cell>
          <cell r="R139">
            <v>1</v>
          </cell>
          <cell r="S139" t="str">
            <v>USD</v>
          </cell>
          <cell r="T139">
            <v>0.14000000000000001</v>
          </cell>
          <cell r="U139">
            <v>0.15510746731664082</v>
          </cell>
          <cell r="V139">
            <v>1</v>
          </cell>
          <cell r="W139" t="str">
            <v>USD</v>
          </cell>
          <cell r="X139">
            <v>0.14000000000000001</v>
          </cell>
          <cell r="Y139">
            <v>0.15510746731664082</v>
          </cell>
          <cell r="Z139">
            <v>1</v>
          </cell>
          <cell r="AA139" t="str">
            <v>USD</v>
          </cell>
          <cell r="AB139">
            <v>0.14000000000000001</v>
          </cell>
          <cell r="AC139">
            <v>0.15510746731664082</v>
          </cell>
          <cell r="AD139">
            <v>60</v>
          </cell>
          <cell r="AE139">
            <v>60</v>
          </cell>
          <cell r="AI139" t="str">
            <v>EUR/AFR</v>
          </cell>
        </row>
        <row r="140">
          <cell r="C140" t="str">
            <v>4110079</v>
          </cell>
          <cell r="D140" t="str">
            <v>SCHDIX 2 HSMS282C 15V &lt;1PF SOT323</v>
          </cell>
          <cell r="E140" t="str">
            <v>HEWLETT PACKARD</v>
          </cell>
          <cell r="F140">
            <v>1</v>
          </cell>
          <cell r="G140" t="str">
            <v>USD</v>
          </cell>
          <cell r="H140">
            <v>3.7999999999999999E-2</v>
          </cell>
          <cell r="I140">
            <v>4.2100598271659649E-2</v>
          </cell>
          <cell r="J140">
            <v>1</v>
          </cell>
          <cell r="K140" t="str">
            <v>USD</v>
          </cell>
          <cell r="L140">
            <v>3.7999999999999999E-2</v>
          </cell>
          <cell r="M140">
            <v>4.2100598271659649E-2</v>
          </cell>
          <cell r="N140">
            <v>1</v>
          </cell>
          <cell r="O140" t="str">
            <v>USD</v>
          </cell>
          <cell r="P140">
            <v>3.6999999999999998E-2</v>
          </cell>
          <cell r="Q140">
            <v>4.0992687790826501E-2</v>
          </cell>
          <cell r="R140">
            <v>1</v>
          </cell>
          <cell r="S140" t="str">
            <v>USD</v>
          </cell>
          <cell r="T140">
            <v>3.6999999999999998E-2</v>
          </cell>
          <cell r="U140">
            <v>4.0992687790826501E-2</v>
          </cell>
          <cell r="V140">
            <v>1</v>
          </cell>
          <cell r="W140" t="str">
            <v>USD</v>
          </cell>
          <cell r="X140">
            <v>3.6999999999999998E-2</v>
          </cell>
          <cell r="Y140">
            <v>4.0992687790826501E-2</v>
          </cell>
          <cell r="Z140">
            <v>1</v>
          </cell>
          <cell r="AA140" t="str">
            <v>USD</v>
          </cell>
          <cell r="AB140">
            <v>3.6999999999999998E-2</v>
          </cell>
          <cell r="AC140">
            <v>4.0992687790826501E-2</v>
          </cell>
          <cell r="AD140">
            <v>48</v>
          </cell>
          <cell r="AE140">
            <v>28</v>
          </cell>
          <cell r="AI140" t="str">
            <v>EUR/AFR</v>
          </cell>
          <cell r="AJ140" t="str">
            <v>USD</v>
          </cell>
          <cell r="AK140">
            <v>3.7999999999999999E-2</v>
          </cell>
        </row>
        <row r="141">
          <cell r="C141" t="str">
            <v>4110089</v>
          </cell>
          <cell r="D141" t="str">
            <v>DIX2 BAV70W CC 70V 0.5A 4NS SOT323</v>
          </cell>
          <cell r="E141" t="str">
            <v>PHILIPS</v>
          </cell>
          <cell r="F141">
            <v>2</v>
          </cell>
          <cell r="G141" t="str">
            <v>EUR</v>
          </cell>
          <cell r="H141">
            <v>1.0500000000000001E-2</v>
          </cell>
          <cell r="I141">
            <v>2.1000000000000001E-2</v>
          </cell>
          <cell r="J141">
            <v>2</v>
          </cell>
          <cell r="K141" t="str">
            <v>EUR</v>
          </cell>
          <cell r="L141">
            <v>1.0500000000000001E-2</v>
          </cell>
          <cell r="M141">
            <v>2.1000000000000001E-2</v>
          </cell>
          <cell r="N141">
            <v>2</v>
          </cell>
          <cell r="O141" t="str">
            <v>EUR</v>
          </cell>
          <cell r="P141">
            <v>0.01</v>
          </cell>
          <cell r="Q141">
            <v>0.02</v>
          </cell>
          <cell r="R141">
            <v>2</v>
          </cell>
          <cell r="S141" t="str">
            <v>EUR</v>
          </cell>
          <cell r="T141">
            <v>0.01</v>
          </cell>
          <cell r="U141">
            <v>0.02</v>
          </cell>
          <cell r="V141">
            <v>2</v>
          </cell>
          <cell r="W141" t="str">
            <v>EUR</v>
          </cell>
          <cell r="X141">
            <v>0.01</v>
          </cell>
          <cell r="Y141">
            <v>0.02</v>
          </cell>
          <cell r="Z141">
            <v>2</v>
          </cell>
          <cell r="AA141" t="str">
            <v>EUR</v>
          </cell>
          <cell r="AB141">
            <v>0.01</v>
          </cell>
          <cell r="AC141">
            <v>0.02</v>
          </cell>
          <cell r="AD141">
            <v>56</v>
          </cell>
          <cell r="AE141">
            <v>28</v>
          </cell>
          <cell r="AI141" t="str">
            <v>EUR/AFR</v>
          </cell>
          <cell r="AJ141" t="str">
            <v>EUR</v>
          </cell>
          <cell r="AK141">
            <v>1.0500000000000001E-2</v>
          </cell>
        </row>
        <row r="142">
          <cell r="C142" t="str">
            <v>4113721</v>
          </cell>
          <cell r="D142" t="str">
            <v>TVS DI 1PMT16AT3 16V 175W PWRMITE</v>
          </cell>
          <cell r="E142" t="str">
            <v>MOTOROLA</v>
          </cell>
          <cell r="F142">
            <v>1</v>
          </cell>
          <cell r="G142" t="str">
            <v>USD</v>
          </cell>
          <cell r="H142">
            <v>8.5000000000000006E-2</v>
          </cell>
          <cell r="I142">
            <v>9.4172390870817649E-2</v>
          </cell>
          <cell r="J142">
            <v>1</v>
          </cell>
          <cell r="K142" t="str">
            <v>USD</v>
          </cell>
          <cell r="L142">
            <v>8.5000000000000006E-2</v>
          </cell>
          <cell r="M142">
            <v>9.4172390870817649E-2</v>
          </cell>
          <cell r="N142">
            <v>1</v>
          </cell>
          <cell r="O142" t="str">
            <v>USD</v>
          </cell>
          <cell r="P142">
            <v>0.08</v>
          </cell>
          <cell r="Q142">
            <v>8.8632838466651903E-2</v>
          </cell>
          <cell r="R142">
            <v>1</v>
          </cell>
          <cell r="S142" t="str">
            <v>USD</v>
          </cell>
          <cell r="T142">
            <v>0.08</v>
          </cell>
          <cell r="U142">
            <v>8.8632838466651903E-2</v>
          </cell>
          <cell r="V142">
            <v>1</v>
          </cell>
          <cell r="W142" t="str">
            <v>USD</v>
          </cell>
          <cell r="X142">
            <v>0.08</v>
          </cell>
          <cell r="Y142">
            <v>8.8632838466651903E-2</v>
          </cell>
          <cell r="Z142">
            <v>1</v>
          </cell>
          <cell r="AA142" t="str">
            <v>USD</v>
          </cell>
          <cell r="AB142">
            <v>0.08</v>
          </cell>
          <cell r="AC142">
            <v>8.8632838466651903E-2</v>
          </cell>
          <cell r="AD142">
            <v>28</v>
          </cell>
          <cell r="AE142">
            <v>14</v>
          </cell>
          <cell r="AI142" t="str">
            <v>EUR/AFR</v>
          </cell>
          <cell r="AJ142" t="str">
            <v>USD</v>
          </cell>
          <cell r="AK142">
            <v>8.5000000000000006E-2</v>
          </cell>
        </row>
        <row r="143">
          <cell r="C143" t="str">
            <v>411C001</v>
          </cell>
          <cell r="D143" t="str">
            <v>SCH DI MBRM140T3</v>
          </cell>
          <cell r="E143" t="str">
            <v>INFINEON</v>
          </cell>
          <cell r="F143">
            <v>1</v>
          </cell>
          <cell r="G143" t="str">
            <v>USD</v>
          </cell>
          <cell r="H143">
            <v>8.5000000000000006E-2</v>
          </cell>
          <cell r="I143">
            <v>9.4172390870817649E-2</v>
          </cell>
          <cell r="J143">
            <v>1</v>
          </cell>
          <cell r="K143" t="str">
            <v>USD</v>
          </cell>
          <cell r="L143">
            <v>8.5000000000000006E-2</v>
          </cell>
          <cell r="M143">
            <v>9.4172390870817649E-2</v>
          </cell>
          <cell r="N143">
            <v>1</v>
          </cell>
          <cell r="O143" t="str">
            <v>USD</v>
          </cell>
          <cell r="P143">
            <v>0.08</v>
          </cell>
          <cell r="Q143">
            <v>8.8632838466651903E-2</v>
          </cell>
          <cell r="R143">
            <v>1</v>
          </cell>
          <cell r="S143" t="str">
            <v>USD</v>
          </cell>
          <cell r="T143">
            <v>0.08</v>
          </cell>
          <cell r="U143">
            <v>8.8632838466651903E-2</v>
          </cell>
          <cell r="V143">
            <v>1</v>
          </cell>
          <cell r="W143" t="str">
            <v>USD</v>
          </cell>
          <cell r="X143">
            <v>7.4999999999999997E-2</v>
          </cell>
          <cell r="Y143">
            <v>8.3093286062486157E-2</v>
          </cell>
          <cell r="Z143">
            <v>1</v>
          </cell>
          <cell r="AA143" t="str">
            <v>USD</v>
          </cell>
          <cell r="AB143">
            <v>7.4999999999999997E-2</v>
          </cell>
          <cell r="AC143">
            <v>8.3093286062486157E-2</v>
          </cell>
          <cell r="AD143">
            <v>21</v>
          </cell>
          <cell r="AE143">
            <v>21</v>
          </cell>
          <cell r="AI143" t="str">
            <v>EUR/AFR</v>
          </cell>
        </row>
        <row r="144">
          <cell r="C144" t="str">
            <v>411J295</v>
          </cell>
          <cell r="D144" t="str">
            <v>ASIP BI-TVS 4BIT VBR=6V1-14V BGA5</v>
          </cell>
          <cell r="E144" t="str">
            <v>SGST</v>
          </cell>
          <cell r="F144">
            <v>2</v>
          </cell>
          <cell r="G144" t="str">
            <v>USD</v>
          </cell>
          <cell r="H144">
            <v>0.16</v>
          </cell>
          <cell r="I144">
            <v>0.35453135386660761</v>
          </cell>
          <cell r="J144">
            <v>2</v>
          </cell>
          <cell r="K144" t="str">
            <v>USD</v>
          </cell>
          <cell r="L144">
            <v>0.16</v>
          </cell>
          <cell r="M144">
            <v>0.35453135386660761</v>
          </cell>
          <cell r="N144">
            <v>2</v>
          </cell>
          <cell r="O144" t="str">
            <v>USD</v>
          </cell>
          <cell r="P144">
            <v>0.15</v>
          </cell>
          <cell r="Q144">
            <v>0.33237314424994463</v>
          </cell>
          <cell r="R144">
            <v>2</v>
          </cell>
          <cell r="S144" t="str">
            <v>USD</v>
          </cell>
          <cell r="T144">
            <v>0.15</v>
          </cell>
          <cell r="U144">
            <v>0.33237314424994463</v>
          </cell>
          <cell r="V144">
            <v>2</v>
          </cell>
          <cell r="W144" t="str">
            <v>USD</v>
          </cell>
          <cell r="X144">
            <v>0.15</v>
          </cell>
          <cell r="Y144">
            <v>0.33237314424994463</v>
          </cell>
          <cell r="Z144">
            <v>2</v>
          </cell>
          <cell r="AA144" t="str">
            <v>USD</v>
          </cell>
          <cell r="AB144">
            <v>0.15</v>
          </cell>
          <cell r="AC144">
            <v>0.33237314424994463</v>
          </cell>
          <cell r="AD144">
            <v>84</v>
          </cell>
          <cell r="AE144">
            <v>28</v>
          </cell>
          <cell r="AI144" t="str">
            <v>EUR/AFR</v>
          </cell>
          <cell r="AJ144" t="str">
            <v>USD</v>
          </cell>
          <cell r="AK144">
            <v>0.16</v>
          </cell>
        </row>
        <row r="145">
          <cell r="C145" t="str">
            <v>411J296</v>
          </cell>
          <cell r="D145" t="str">
            <v>ASIP EMI/ESD10CH</v>
          </cell>
          <cell r="E145" t="str">
            <v>PHILIPS</v>
          </cell>
          <cell r="F145">
            <v>1</v>
          </cell>
          <cell r="G145" t="str">
            <v>USD</v>
          </cell>
          <cell r="H145">
            <v>0.5</v>
          </cell>
          <cell r="I145">
            <v>0.5539552404165744</v>
          </cell>
          <cell r="J145">
            <v>1</v>
          </cell>
          <cell r="K145" t="str">
            <v>USD</v>
          </cell>
          <cell r="L145">
            <v>0.5</v>
          </cell>
          <cell r="M145">
            <v>0.5539552404165744</v>
          </cell>
          <cell r="N145">
            <v>1</v>
          </cell>
          <cell r="O145" t="str">
            <v>USD</v>
          </cell>
          <cell r="P145">
            <v>0.48</v>
          </cell>
          <cell r="Q145">
            <v>0.53179703079991136</v>
          </cell>
          <cell r="R145">
            <v>1</v>
          </cell>
          <cell r="S145" t="str">
            <v>USD</v>
          </cell>
          <cell r="T145">
            <v>0.48</v>
          </cell>
          <cell r="U145">
            <v>0.53179703079991136</v>
          </cell>
          <cell r="V145">
            <v>1</v>
          </cell>
          <cell r="W145" t="str">
            <v>USD</v>
          </cell>
          <cell r="X145">
            <v>0.48</v>
          </cell>
          <cell r="Y145">
            <v>0.53179703079991136</v>
          </cell>
          <cell r="Z145">
            <v>1</v>
          </cell>
          <cell r="AA145" t="str">
            <v>USD</v>
          </cell>
          <cell r="AB145">
            <v>0.48</v>
          </cell>
          <cell r="AC145">
            <v>0.53179703079991136</v>
          </cell>
          <cell r="AD145">
            <v>56</v>
          </cell>
          <cell r="AE145">
            <v>28</v>
          </cell>
          <cell r="AI145" t="str">
            <v>EUR/AFR</v>
          </cell>
        </row>
        <row r="146">
          <cell r="C146" t="str">
            <v>4120031</v>
          </cell>
          <cell r="D146" t="str">
            <v>EMI/ESD FILT EMIF10-1K010F1 BGA24</v>
          </cell>
          <cell r="E146" t="str">
            <v>SGST</v>
          </cell>
          <cell r="F146">
            <v>2</v>
          </cell>
          <cell r="G146" t="str">
            <v>USD</v>
          </cell>
          <cell r="H146">
            <v>0.5</v>
          </cell>
          <cell r="I146">
            <v>1.1079104808331488</v>
          </cell>
          <cell r="J146">
            <v>2</v>
          </cell>
          <cell r="K146" t="str">
            <v>USD</v>
          </cell>
          <cell r="L146">
            <v>0.5</v>
          </cell>
          <cell r="M146">
            <v>1.1079104808331488</v>
          </cell>
          <cell r="N146">
            <v>2</v>
          </cell>
          <cell r="O146" t="str">
            <v>USD</v>
          </cell>
          <cell r="P146">
            <v>0.48</v>
          </cell>
          <cell r="Q146">
            <v>1.0635940615998227</v>
          </cell>
          <cell r="R146">
            <v>2</v>
          </cell>
          <cell r="S146" t="str">
            <v>USD</v>
          </cell>
          <cell r="T146">
            <v>0.48</v>
          </cell>
          <cell r="U146">
            <v>1.0635940615998227</v>
          </cell>
          <cell r="V146">
            <v>2</v>
          </cell>
          <cell r="W146" t="str">
            <v>USD</v>
          </cell>
          <cell r="X146">
            <v>0.48</v>
          </cell>
          <cell r="Y146">
            <v>1.0635940615998227</v>
          </cell>
          <cell r="Z146">
            <v>2</v>
          </cell>
          <cell r="AA146" t="str">
            <v>USD</v>
          </cell>
          <cell r="AB146">
            <v>0.48</v>
          </cell>
          <cell r="AC146">
            <v>1.0635940615998227</v>
          </cell>
          <cell r="AD146">
            <v>84</v>
          </cell>
          <cell r="AE146">
            <v>28</v>
          </cell>
          <cell r="AI146" t="str">
            <v>EUR/AFR</v>
          </cell>
          <cell r="AJ146" t="str">
            <v>USD</v>
          </cell>
          <cell r="AK146">
            <v>0.5</v>
          </cell>
        </row>
        <row r="147">
          <cell r="C147" t="str">
            <v>4120071</v>
          </cell>
          <cell r="D147" t="str">
            <v>ASIP EMIF03-SIM01 SIM FILTER BGA8</v>
          </cell>
          <cell r="E147" t="str">
            <v>SGST</v>
          </cell>
          <cell r="F147">
            <v>1</v>
          </cell>
          <cell r="G147" t="str">
            <v>USD</v>
          </cell>
          <cell r="H147">
            <v>0.24</v>
          </cell>
          <cell r="I147">
            <v>0.26589851539995568</v>
          </cell>
          <cell r="J147">
            <v>1</v>
          </cell>
          <cell r="K147" t="str">
            <v>USD</v>
          </cell>
          <cell r="L147">
            <v>0.24</v>
          </cell>
          <cell r="M147">
            <v>0.26589851539995568</v>
          </cell>
          <cell r="N147">
            <v>1</v>
          </cell>
          <cell r="O147" t="str">
            <v>USD</v>
          </cell>
          <cell r="P147">
            <v>0.23</v>
          </cell>
          <cell r="Q147">
            <v>0.25481941059162422</v>
          </cell>
          <cell r="R147">
            <v>1</v>
          </cell>
          <cell r="S147" t="str">
            <v>USD</v>
          </cell>
          <cell r="T147">
            <v>0.23</v>
          </cell>
          <cell r="U147">
            <v>0.25481941059162422</v>
          </cell>
          <cell r="V147">
            <v>1</v>
          </cell>
          <cell r="W147" t="str">
            <v>USD</v>
          </cell>
          <cell r="X147">
            <v>0.23</v>
          </cell>
          <cell r="Y147">
            <v>0.25481941059162422</v>
          </cell>
          <cell r="Z147">
            <v>1</v>
          </cell>
          <cell r="AA147" t="str">
            <v>USD</v>
          </cell>
          <cell r="AB147">
            <v>0.23</v>
          </cell>
          <cell r="AC147">
            <v>0.25481941059162422</v>
          </cell>
          <cell r="AD147">
            <v>84</v>
          </cell>
          <cell r="AE147">
            <v>28</v>
          </cell>
          <cell r="AI147" t="str">
            <v>EUR/AFR</v>
          </cell>
          <cell r="AJ147" t="str">
            <v>USD</v>
          </cell>
          <cell r="AK147">
            <v>0.24</v>
          </cell>
        </row>
        <row r="148">
          <cell r="C148" t="str">
            <v>412J050</v>
          </cell>
          <cell r="D148" t="str">
            <v>ASIP EMIF02-MMC02</v>
          </cell>
          <cell r="E148" t="str">
            <v>STM</v>
          </cell>
          <cell r="F148">
            <v>1</v>
          </cell>
          <cell r="G148" t="str">
            <v>USD</v>
          </cell>
          <cell r="H148">
            <v>0.2</v>
          </cell>
          <cell r="I148">
            <v>0.22158209616662977</v>
          </cell>
          <cell r="J148">
            <v>1</v>
          </cell>
          <cell r="K148" t="str">
            <v>USD</v>
          </cell>
          <cell r="L148">
            <v>0.2</v>
          </cell>
          <cell r="M148">
            <v>0.22158209616662977</v>
          </cell>
          <cell r="N148">
            <v>1</v>
          </cell>
          <cell r="O148" t="str">
            <v>USD</v>
          </cell>
          <cell r="P148">
            <v>0.18</v>
          </cell>
          <cell r="Q148">
            <v>0.19942388654996676</v>
          </cell>
          <cell r="R148">
            <v>1</v>
          </cell>
          <cell r="S148" t="str">
            <v>USD</v>
          </cell>
          <cell r="T148">
            <v>0.18</v>
          </cell>
          <cell r="U148">
            <v>0.19942388654996676</v>
          </cell>
          <cell r="V148">
            <v>1</v>
          </cell>
          <cell r="W148" t="str">
            <v>USD</v>
          </cell>
          <cell r="X148">
            <v>0.18</v>
          </cell>
          <cell r="Y148">
            <v>0.19942388654996676</v>
          </cell>
          <cell r="Z148">
            <v>1</v>
          </cell>
          <cell r="AA148" t="str">
            <v>USD</v>
          </cell>
          <cell r="AB148">
            <v>0.18</v>
          </cell>
          <cell r="AC148">
            <v>0.19942388654996676</v>
          </cell>
          <cell r="AI148" t="str">
            <v>EUR/AFR</v>
          </cell>
        </row>
        <row r="149">
          <cell r="C149" t="str">
            <v>412J085</v>
          </cell>
          <cell r="D149" t="str">
            <v>ASIP EMIF02-MIC02</v>
          </cell>
          <cell r="E149" t="str">
            <v>STM</v>
          </cell>
          <cell r="F149">
            <v>1</v>
          </cell>
          <cell r="G149" t="str">
            <v>USD</v>
          </cell>
          <cell r="H149">
            <v>0.2</v>
          </cell>
          <cell r="I149">
            <v>0.22158209616662977</v>
          </cell>
          <cell r="J149">
            <v>1</v>
          </cell>
          <cell r="K149" t="str">
            <v>USD</v>
          </cell>
          <cell r="L149">
            <v>0.2</v>
          </cell>
          <cell r="M149">
            <v>0.22158209616662977</v>
          </cell>
          <cell r="N149">
            <v>1</v>
          </cell>
          <cell r="O149" t="str">
            <v>USD</v>
          </cell>
          <cell r="P149">
            <v>0.18</v>
          </cell>
          <cell r="Q149">
            <v>0.19942388654996676</v>
          </cell>
          <cell r="R149">
            <v>1</v>
          </cell>
          <cell r="S149" t="str">
            <v>USD</v>
          </cell>
          <cell r="T149">
            <v>0.18</v>
          </cell>
          <cell r="U149">
            <v>0.19942388654996676</v>
          </cell>
          <cell r="V149">
            <v>1</v>
          </cell>
          <cell r="W149" t="str">
            <v>USD</v>
          </cell>
          <cell r="X149">
            <v>0.18</v>
          </cell>
          <cell r="Y149">
            <v>0.19942388654996676</v>
          </cell>
          <cell r="Z149">
            <v>1</v>
          </cell>
          <cell r="AA149" t="str">
            <v>USD</v>
          </cell>
          <cell r="AB149">
            <v>0.18</v>
          </cell>
          <cell r="AC149">
            <v>0.19942388654996676</v>
          </cell>
          <cell r="AI149" t="str">
            <v>EUR/AFR</v>
          </cell>
        </row>
        <row r="150">
          <cell r="C150" t="str">
            <v>4202671</v>
          </cell>
          <cell r="D150" t="str">
            <v>FET BSS123 N 100V</v>
          </cell>
          <cell r="E150" t="str">
            <v>FAIRCHILD</v>
          </cell>
          <cell r="F150">
            <v>2</v>
          </cell>
          <cell r="G150" t="str">
            <v>USD</v>
          </cell>
          <cell r="H150">
            <v>0.03</v>
          </cell>
          <cell r="I150">
            <v>6.647462884998892E-2</v>
          </cell>
          <cell r="J150">
            <v>2</v>
          </cell>
          <cell r="K150" t="str">
            <v>USD</v>
          </cell>
          <cell r="L150">
            <v>0.03</v>
          </cell>
          <cell r="M150">
            <v>6.647462884998892E-2</v>
          </cell>
          <cell r="N150">
            <v>2</v>
          </cell>
          <cell r="O150" t="str">
            <v>USD</v>
          </cell>
          <cell r="P150">
            <v>2.9000000000000001E-2</v>
          </cell>
          <cell r="Q150">
            <v>6.4258807888322625E-2</v>
          </cell>
          <cell r="R150">
            <v>2</v>
          </cell>
          <cell r="S150" t="str">
            <v>USD</v>
          </cell>
          <cell r="T150">
            <v>2.9000000000000001E-2</v>
          </cell>
          <cell r="U150">
            <v>6.4258807888322625E-2</v>
          </cell>
          <cell r="V150">
            <v>2</v>
          </cell>
          <cell r="W150" t="str">
            <v>USD</v>
          </cell>
          <cell r="X150">
            <v>2.9000000000000001E-2</v>
          </cell>
          <cell r="Y150">
            <v>6.4258807888322625E-2</v>
          </cell>
          <cell r="Z150">
            <v>2</v>
          </cell>
          <cell r="AA150" t="str">
            <v>USD</v>
          </cell>
          <cell r="AB150">
            <v>2.9000000000000001E-2</v>
          </cell>
          <cell r="AC150">
            <v>6.4258807888322625E-2</v>
          </cell>
          <cell r="AD150">
            <v>56</v>
          </cell>
          <cell r="AE150">
            <v>21</v>
          </cell>
          <cell r="AI150" t="str">
            <v>EUR/AFR</v>
          </cell>
        </row>
        <row r="151">
          <cell r="C151" t="str">
            <v>4210050</v>
          </cell>
          <cell r="D151" t="str">
            <v xml:space="preserve">TR DTA114EE P </v>
          </cell>
          <cell r="E151" t="str">
            <v>ROHM</v>
          </cell>
          <cell r="F151">
            <v>1</v>
          </cell>
          <cell r="G151" t="str">
            <v>JPY</v>
          </cell>
          <cell r="H151">
            <v>1.4</v>
          </cell>
          <cell r="I151">
            <v>1.2139079164137692E-2</v>
          </cell>
          <cell r="J151">
            <v>1</v>
          </cell>
          <cell r="K151" t="str">
            <v>JPY</v>
          </cell>
          <cell r="L151">
            <v>1.4</v>
          </cell>
          <cell r="M151">
            <v>1.2139079164137692E-2</v>
          </cell>
          <cell r="N151">
            <v>1</v>
          </cell>
          <cell r="O151" t="str">
            <v>JPY</v>
          </cell>
          <cell r="P151">
            <v>1.35</v>
          </cell>
          <cell r="Q151">
            <v>1.1705540622561347E-2</v>
          </cell>
          <cell r="R151">
            <v>1</v>
          </cell>
          <cell r="S151" t="str">
            <v>JPY</v>
          </cell>
          <cell r="T151">
            <v>1.35</v>
          </cell>
          <cell r="U151">
            <v>1.1705540622561347E-2</v>
          </cell>
          <cell r="V151">
            <v>1</v>
          </cell>
          <cell r="W151" t="str">
            <v>JPY</v>
          </cell>
          <cell r="X151">
            <v>1.35</v>
          </cell>
          <cell r="Y151">
            <v>1.1705540622561347E-2</v>
          </cell>
          <cell r="Z151">
            <v>1</v>
          </cell>
          <cell r="AA151" t="str">
            <v>JPY</v>
          </cell>
          <cell r="AB151">
            <v>1.35</v>
          </cell>
          <cell r="AC151">
            <v>1.1705540622561347E-2</v>
          </cell>
          <cell r="AD151">
            <v>56</v>
          </cell>
          <cell r="AE151">
            <v>56</v>
          </cell>
          <cell r="AI151" t="str">
            <v>EUR/AFR</v>
          </cell>
        </row>
        <row r="152">
          <cell r="C152" t="str">
            <v>4210197</v>
          </cell>
          <cell r="D152" t="str">
            <v>TR NE68119 N 7GHZ</v>
          </cell>
          <cell r="E152" t="str">
            <v>PHILIPS</v>
          </cell>
          <cell r="F152">
            <v>1</v>
          </cell>
          <cell r="G152" t="str">
            <v>EUR</v>
          </cell>
          <cell r="H152">
            <v>4.2999999999999997E-2</v>
          </cell>
          <cell r="I152">
            <v>4.2999999999999997E-2</v>
          </cell>
          <cell r="J152">
            <v>1</v>
          </cell>
          <cell r="K152" t="str">
            <v>EUR</v>
          </cell>
          <cell r="L152">
            <v>4.2999999999999997E-2</v>
          </cell>
          <cell r="M152">
            <v>4.2999999999999997E-2</v>
          </cell>
          <cell r="N152">
            <v>1</v>
          </cell>
          <cell r="O152" t="str">
            <v>EUR</v>
          </cell>
          <cell r="P152">
            <v>4.1000000000000002E-2</v>
          </cell>
          <cell r="Q152">
            <v>4.1000000000000002E-2</v>
          </cell>
          <cell r="R152">
            <v>1</v>
          </cell>
          <cell r="S152" t="str">
            <v>EUR</v>
          </cell>
          <cell r="T152">
            <v>4.1000000000000002E-2</v>
          </cell>
          <cell r="U152">
            <v>4.1000000000000002E-2</v>
          </cell>
          <cell r="V152">
            <v>1</v>
          </cell>
          <cell r="W152" t="str">
            <v>EUR</v>
          </cell>
          <cell r="X152">
            <v>4.1000000000000002E-2</v>
          </cell>
          <cell r="Y152">
            <v>4.1000000000000002E-2</v>
          </cell>
          <cell r="Z152">
            <v>1</v>
          </cell>
          <cell r="AA152" t="str">
            <v>EUR</v>
          </cell>
          <cell r="AB152">
            <v>4.1000000000000002E-2</v>
          </cell>
          <cell r="AC152">
            <v>4.1000000000000002E-2</v>
          </cell>
          <cell r="AD152">
            <v>56</v>
          </cell>
          <cell r="AE152">
            <v>56</v>
          </cell>
          <cell r="AI152" t="str">
            <v>EUR/AFR</v>
          </cell>
          <cell r="AJ152" t="str">
            <v>EUR</v>
          </cell>
          <cell r="AK152">
            <v>4.2999999999999997E-2</v>
          </cell>
        </row>
        <row r="153">
          <cell r="C153" t="str">
            <v>4219941</v>
          </cell>
          <cell r="D153" t="str">
            <v>TRX2+RX4 RN4906</v>
          </cell>
          <cell r="E153" t="str">
            <v>TOSHIBA</v>
          </cell>
          <cell r="F153">
            <v>1</v>
          </cell>
          <cell r="G153" t="str">
            <v>JPY</v>
          </cell>
          <cell r="H153">
            <v>2.85</v>
          </cell>
          <cell r="I153">
            <v>2.4711696869851731E-2</v>
          </cell>
          <cell r="J153">
            <v>1</v>
          </cell>
          <cell r="K153" t="str">
            <v>JPY</v>
          </cell>
          <cell r="L153">
            <v>2.85</v>
          </cell>
          <cell r="M153">
            <v>2.4711696869851731E-2</v>
          </cell>
          <cell r="N153">
            <v>1</v>
          </cell>
          <cell r="O153" t="str">
            <v>JPY</v>
          </cell>
          <cell r="P153">
            <v>2.75</v>
          </cell>
          <cell r="Q153">
            <v>2.3844619786699037E-2</v>
          </cell>
          <cell r="R153">
            <v>1</v>
          </cell>
          <cell r="S153" t="str">
            <v>JPY</v>
          </cell>
          <cell r="T153">
            <v>2.75</v>
          </cell>
          <cell r="U153">
            <v>2.3844619786699037E-2</v>
          </cell>
          <cell r="V153">
            <v>1</v>
          </cell>
          <cell r="W153" t="str">
            <v>JPY</v>
          </cell>
          <cell r="X153">
            <v>2.75</v>
          </cell>
          <cell r="Y153">
            <v>2.3844619786699037E-2</v>
          </cell>
          <cell r="Z153">
            <v>1</v>
          </cell>
          <cell r="AA153" t="str">
            <v>JPY</v>
          </cell>
          <cell r="AB153">
            <v>2.75</v>
          </cell>
          <cell r="AC153">
            <v>2.3844619786699037E-2</v>
          </cell>
          <cell r="AD153">
            <v>77</v>
          </cell>
          <cell r="AE153">
            <v>56</v>
          </cell>
          <cell r="AI153" t="str">
            <v>EUR/AFR</v>
          </cell>
        </row>
        <row r="154">
          <cell r="C154" t="str">
            <v>421J271</v>
          </cell>
          <cell r="D154" t="str">
            <v>TR BC848BL3 N 30V</v>
          </cell>
          <cell r="F154">
            <v>1</v>
          </cell>
          <cell r="G154" t="str">
            <v>EUR</v>
          </cell>
          <cell r="H154">
            <v>3.5000000000000003E-2</v>
          </cell>
          <cell r="I154">
            <v>3.5000000000000003E-2</v>
          </cell>
          <cell r="J154">
            <v>1</v>
          </cell>
          <cell r="K154" t="str">
            <v>EUR</v>
          </cell>
          <cell r="L154">
            <v>3.5000000000000003E-2</v>
          </cell>
          <cell r="M154">
            <v>3.5000000000000003E-2</v>
          </cell>
          <cell r="N154">
            <v>1</v>
          </cell>
          <cell r="O154" t="str">
            <v>EUR</v>
          </cell>
          <cell r="P154">
            <v>0.03</v>
          </cell>
          <cell r="Q154">
            <v>0.03</v>
          </cell>
          <cell r="R154">
            <v>1</v>
          </cell>
          <cell r="S154" t="str">
            <v>EUR</v>
          </cell>
          <cell r="T154">
            <v>0.03</v>
          </cell>
          <cell r="U154">
            <v>0.03</v>
          </cell>
          <cell r="V154">
            <v>1</v>
          </cell>
          <cell r="W154" t="str">
            <v>EUR</v>
          </cell>
          <cell r="X154">
            <v>0.03</v>
          </cell>
          <cell r="Y154">
            <v>0.03</v>
          </cell>
          <cell r="Z154">
            <v>1</v>
          </cell>
          <cell r="AA154" t="str">
            <v>EUR</v>
          </cell>
          <cell r="AB154">
            <v>0.03</v>
          </cell>
          <cell r="AC154">
            <v>0.03</v>
          </cell>
          <cell r="AI154" t="str">
            <v>EUR/AFR</v>
          </cell>
          <cell r="AJ154" t="str">
            <v>EUR</v>
          </cell>
          <cell r="AK154">
            <v>3.5000000000000003E-2</v>
          </cell>
        </row>
        <row r="155">
          <cell r="C155" t="str">
            <v>4341137</v>
          </cell>
          <cell r="D155" t="str">
            <v>DC/DC CONV 4.1V/80MA LM3353 MSOP1</v>
          </cell>
          <cell r="E155" t="str">
            <v>NSC</v>
          </cell>
          <cell r="F155">
            <v>1</v>
          </cell>
          <cell r="G155" t="str">
            <v>USD</v>
          </cell>
          <cell r="H155">
            <v>0.35</v>
          </cell>
          <cell r="I155">
            <v>0.38776866829160206</v>
          </cell>
          <cell r="J155">
            <v>1</v>
          </cell>
          <cell r="K155" t="str">
            <v>USD</v>
          </cell>
          <cell r="L155">
            <v>0.35</v>
          </cell>
          <cell r="M155">
            <v>0.38776866829160206</v>
          </cell>
          <cell r="N155">
            <v>1</v>
          </cell>
          <cell r="O155" t="str">
            <v>USD</v>
          </cell>
          <cell r="P155">
            <v>0.33</v>
          </cell>
          <cell r="Q155">
            <v>0.36561045867493908</v>
          </cell>
          <cell r="R155">
            <v>1</v>
          </cell>
          <cell r="S155" t="str">
            <v>USD</v>
          </cell>
          <cell r="T155">
            <v>0.33</v>
          </cell>
          <cell r="U155">
            <v>0.36561045867493908</v>
          </cell>
          <cell r="V155">
            <v>1</v>
          </cell>
          <cell r="W155" t="str">
            <v>USD</v>
          </cell>
          <cell r="X155">
            <v>0.31</v>
          </cell>
          <cell r="Y155">
            <v>0.34345224905827609</v>
          </cell>
          <cell r="Z155">
            <v>1</v>
          </cell>
          <cell r="AA155" t="str">
            <v>USD</v>
          </cell>
          <cell r="AB155">
            <v>0.31</v>
          </cell>
          <cell r="AC155">
            <v>0.34345224905827609</v>
          </cell>
          <cell r="AI155" t="str">
            <v>EUR/AFR</v>
          </cell>
        </row>
        <row r="156">
          <cell r="C156" t="str">
            <v>4341203</v>
          </cell>
          <cell r="D156" t="str">
            <v>FLASH 4MX16 100/14NS 1.8V  UBGA40</v>
          </cell>
          <cell r="E156" t="str">
            <v>AMD</v>
          </cell>
          <cell r="F156">
            <v>4</v>
          </cell>
          <cell r="G156" t="str">
            <v>USD</v>
          </cell>
          <cell r="H156">
            <v>6.2</v>
          </cell>
          <cell r="I156">
            <v>27.476179924662091</v>
          </cell>
          <cell r="J156">
            <v>4</v>
          </cell>
          <cell r="K156" t="str">
            <v>USD</v>
          </cell>
          <cell r="L156">
            <v>6.2</v>
          </cell>
          <cell r="M156">
            <v>27.476179924662091</v>
          </cell>
          <cell r="N156">
            <v>4</v>
          </cell>
          <cell r="O156" t="str">
            <v>USD</v>
          </cell>
          <cell r="P156">
            <v>6.2</v>
          </cell>
          <cell r="Q156">
            <v>27.476179924662091</v>
          </cell>
          <cell r="R156">
            <v>4</v>
          </cell>
          <cell r="S156" t="str">
            <v>USD</v>
          </cell>
          <cell r="T156">
            <v>6.2</v>
          </cell>
          <cell r="U156">
            <v>27.476179924662091</v>
          </cell>
          <cell r="V156">
            <v>4</v>
          </cell>
          <cell r="W156" t="str">
            <v>USD</v>
          </cell>
          <cell r="X156">
            <v>6.2</v>
          </cell>
          <cell r="Y156">
            <v>27.476179924662091</v>
          </cell>
          <cell r="Z156">
            <v>4</v>
          </cell>
          <cell r="AA156" t="str">
            <v>USD</v>
          </cell>
          <cell r="AB156">
            <v>6.2</v>
          </cell>
          <cell r="AC156">
            <v>27.476179924662091</v>
          </cell>
          <cell r="AD156">
            <v>112</v>
          </cell>
          <cell r="AE156">
            <v>112</v>
          </cell>
          <cell r="AI156" t="str">
            <v>EUR/AFR</v>
          </cell>
          <cell r="AJ156" t="str">
            <v>USD</v>
          </cell>
          <cell r="AK156">
            <v>6.2</v>
          </cell>
        </row>
        <row r="157">
          <cell r="C157" t="str">
            <v>4341221</v>
          </cell>
          <cell r="D157" t="str">
            <v>AF AMP 0.4W/2.6V</v>
          </cell>
          <cell r="E157" t="str">
            <v>NSC</v>
          </cell>
          <cell r="F157">
            <v>1</v>
          </cell>
          <cell r="G157" t="str">
            <v>USD</v>
          </cell>
          <cell r="H157">
            <v>0.42</v>
          </cell>
          <cell r="I157">
            <v>0.46532240194992247</v>
          </cell>
          <cell r="J157">
            <v>1</v>
          </cell>
          <cell r="K157" t="str">
            <v>USD</v>
          </cell>
          <cell r="L157">
            <v>0.42</v>
          </cell>
          <cell r="M157">
            <v>0.46532240194992247</v>
          </cell>
          <cell r="N157">
            <v>1</v>
          </cell>
          <cell r="O157" t="str">
            <v>USD</v>
          </cell>
          <cell r="P157">
            <v>0.4</v>
          </cell>
          <cell r="Q157">
            <v>0.44316419233325954</v>
          </cell>
          <cell r="R157">
            <v>1</v>
          </cell>
          <cell r="S157" t="str">
            <v>USD</v>
          </cell>
          <cell r="T157">
            <v>0.4</v>
          </cell>
          <cell r="U157">
            <v>0.44316419233325954</v>
          </cell>
          <cell r="V157">
            <v>1</v>
          </cell>
          <cell r="W157" t="str">
            <v>USD</v>
          </cell>
          <cell r="X157">
            <v>0.4</v>
          </cell>
          <cell r="Y157">
            <v>0.44316419233325954</v>
          </cell>
          <cell r="Z157">
            <v>1</v>
          </cell>
          <cell r="AA157" t="str">
            <v>USD</v>
          </cell>
          <cell r="AB157">
            <v>0.4</v>
          </cell>
          <cell r="AC157">
            <v>0.44316419233325954</v>
          </cell>
          <cell r="AD157">
            <v>42</v>
          </cell>
          <cell r="AE157">
            <v>42</v>
          </cell>
          <cell r="AI157" t="str">
            <v>EUR/AFR</v>
          </cell>
        </row>
        <row r="158">
          <cell r="C158" t="str">
            <v>434K686</v>
          </cell>
          <cell r="D158" t="str">
            <v>VREG &amp; LEVEL SHIFTER</v>
          </cell>
          <cell r="E158" t="str">
            <v>NATIONAL SEMICONDUCTOR</v>
          </cell>
          <cell r="F158">
            <v>1</v>
          </cell>
          <cell r="G158" t="str">
            <v>USD</v>
          </cell>
          <cell r="H158">
            <v>0.36</v>
          </cell>
          <cell r="I158">
            <v>0.39884777309993352</v>
          </cell>
          <cell r="J158">
            <v>1</v>
          </cell>
          <cell r="K158" t="str">
            <v>USD</v>
          </cell>
          <cell r="L158">
            <v>0.36</v>
          </cell>
          <cell r="M158">
            <v>0.39884777309993352</v>
          </cell>
          <cell r="N158">
            <v>1</v>
          </cell>
          <cell r="O158" t="str">
            <v>USD</v>
          </cell>
          <cell r="P158">
            <v>0.31</v>
          </cell>
          <cell r="Q158">
            <v>0.34345224905827609</v>
          </cell>
          <cell r="R158">
            <v>1</v>
          </cell>
          <cell r="S158" t="str">
            <v>USD</v>
          </cell>
          <cell r="T158">
            <v>0.31</v>
          </cell>
          <cell r="U158">
            <v>0.34345224905827609</v>
          </cell>
          <cell r="V158">
            <v>1</v>
          </cell>
          <cell r="W158" t="str">
            <v>USD</v>
          </cell>
          <cell r="X158">
            <v>0.31</v>
          </cell>
          <cell r="Y158">
            <v>0.34345224905827609</v>
          </cell>
          <cell r="Z158">
            <v>1</v>
          </cell>
          <cell r="AA158" t="str">
            <v>USD</v>
          </cell>
          <cell r="AB158">
            <v>0.31</v>
          </cell>
          <cell r="AC158">
            <v>0.34345224905827609</v>
          </cell>
          <cell r="AI158" t="str">
            <v>EUR/AFR</v>
          </cell>
          <cell r="AJ158" t="str">
            <v>USD</v>
          </cell>
          <cell r="AK158">
            <v>0.36</v>
          </cell>
        </row>
        <row r="159">
          <cell r="C159" t="str">
            <v>434K689</v>
          </cell>
          <cell r="D159" t="str">
            <v>DC/DC 1.8VADJ/400N</v>
          </cell>
          <cell r="E159" t="str">
            <v>NATIONAL SEMICONDUCTOR</v>
          </cell>
          <cell r="F159">
            <v>1</v>
          </cell>
          <cell r="G159" t="str">
            <v>USD</v>
          </cell>
          <cell r="H159">
            <v>0.77</v>
          </cell>
          <cell r="I159">
            <v>0.85309107024152453</v>
          </cell>
          <cell r="J159">
            <v>1</v>
          </cell>
          <cell r="K159" t="str">
            <v>USD</v>
          </cell>
          <cell r="L159">
            <v>0.77</v>
          </cell>
          <cell r="M159">
            <v>0.85309107024152453</v>
          </cell>
          <cell r="N159">
            <v>1</v>
          </cell>
          <cell r="O159" t="str">
            <v>USD</v>
          </cell>
          <cell r="P159">
            <v>0.75</v>
          </cell>
          <cell r="Q159">
            <v>0.8309328606248616</v>
          </cell>
          <cell r="R159">
            <v>1</v>
          </cell>
          <cell r="S159" t="str">
            <v>USD</v>
          </cell>
          <cell r="T159">
            <v>0.75</v>
          </cell>
          <cell r="U159">
            <v>0.8309328606248616</v>
          </cell>
          <cell r="V159">
            <v>1</v>
          </cell>
          <cell r="W159" t="str">
            <v>USD</v>
          </cell>
          <cell r="X159">
            <v>0.75</v>
          </cell>
          <cell r="Y159">
            <v>0.8309328606248616</v>
          </cell>
          <cell r="Z159">
            <v>1</v>
          </cell>
          <cell r="AA159" t="str">
            <v>USD</v>
          </cell>
          <cell r="AB159">
            <v>0.75</v>
          </cell>
          <cell r="AC159">
            <v>0.8309328606248616</v>
          </cell>
          <cell r="AI159" t="str">
            <v>EUR/AFR</v>
          </cell>
        </row>
        <row r="160">
          <cell r="C160" t="str">
            <v>434K711</v>
          </cell>
          <cell r="D160" t="str">
            <v>DC/DC CONV 350MA (TK11851) SSOP8</v>
          </cell>
          <cell r="E160" t="str">
            <v>TOKO</v>
          </cell>
          <cell r="F160">
            <v>1</v>
          </cell>
          <cell r="G160" t="str">
            <v>USD</v>
          </cell>
          <cell r="H160">
            <v>0.1</v>
          </cell>
          <cell r="I160">
            <v>0.11079104808331489</v>
          </cell>
          <cell r="J160">
            <v>1</v>
          </cell>
          <cell r="K160" t="str">
            <v>USD</v>
          </cell>
          <cell r="L160">
            <v>0.1</v>
          </cell>
          <cell r="M160">
            <v>0.11079104808331489</v>
          </cell>
          <cell r="N160">
            <v>1</v>
          </cell>
          <cell r="O160" t="str">
            <v>USD</v>
          </cell>
          <cell r="P160">
            <v>0.09</v>
          </cell>
          <cell r="Q160">
            <v>9.9711943274983381E-2</v>
          </cell>
          <cell r="R160">
            <v>1</v>
          </cell>
          <cell r="S160" t="str">
            <v>USD</v>
          </cell>
          <cell r="T160">
            <v>0.09</v>
          </cell>
          <cell r="U160">
            <v>9.9711943274983381E-2</v>
          </cell>
          <cell r="V160">
            <v>1</v>
          </cell>
          <cell r="W160" t="str">
            <v>USD</v>
          </cell>
          <cell r="X160">
            <v>0.09</v>
          </cell>
          <cell r="Y160">
            <v>9.9711943274983381E-2</v>
          </cell>
          <cell r="Z160">
            <v>1</v>
          </cell>
          <cell r="AA160" t="str">
            <v>USD</v>
          </cell>
          <cell r="AB160">
            <v>0.09</v>
          </cell>
          <cell r="AC160">
            <v>9.9711943274983381E-2</v>
          </cell>
          <cell r="AD160" t="str">
            <v xml:space="preserve"> </v>
          </cell>
          <cell r="AI160" t="str">
            <v>EUR/AFR</v>
          </cell>
        </row>
        <row r="161">
          <cell r="C161" t="str">
            <v>434L214</v>
          </cell>
          <cell r="D161" t="str">
            <v>SDRAM 4M16 133MHZ 2V7 UBGA52</v>
          </cell>
          <cell r="E161" t="str">
            <v>SAMSUNG</v>
          </cell>
          <cell r="F161">
            <v>1</v>
          </cell>
          <cell r="G161" t="str">
            <v>USD</v>
          </cell>
          <cell r="H161">
            <v>5.5</v>
          </cell>
          <cell r="I161">
            <v>6.093507644582318</v>
          </cell>
          <cell r="J161">
            <v>1</v>
          </cell>
          <cell r="K161" t="str">
            <v>USD</v>
          </cell>
          <cell r="L161">
            <v>5.5</v>
          </cell>
          <cell r="M161">
            <v>6.093507644582318</v>
          </cell>
          <cell r="N161">
            <v>1</v>
          </cell>
          <cell r="O161" t="str">
            <v>USD</v>
          </cell>
          <cell r="P161">
            <v>5</v>
          </cell>
          <cell r="Q161">
            <v>5.539552404165744</v>
          </cell>
          <cell r="R161">
            <v>1</v>
          </cell>
          <cell r="S161" t="str">
            <v>USD</v>
          </cell>
          <cell r="T161">
            <v>5</v>
          </cell>
          <cell r="U161">
            <v>5.539552404165744</v>
          </cell>
          <cell r="V161">
            <v>1</v>
          </cell>
          <cell r="W161" t="str">
            <v>USD</v>
          </cell>
          <cell r="X161">
            <v>5</v>
          </cell>
          <cell r="Y161">
            <v>5.539552404165744</v>
          </cell>
          <cell r="Z161">
            <v>1</v>
          </cell>
          <cell r="AA161" t="str">
            <v>USD</v>
          </cell>
          <cell r="AB161">
            <v>3.7</v>
          </cell>
          <cell r="AC161">
            <v>4.0992687790826503</v>
          </cell>
          <cell r="AD161">
            <v>42</v>
          </cell>
          <cell r="AE161">
            <v>42</v>
          </cell>
          <cell r="AI161" t="str">
            <v>EUR/AFR</v>
          </cell>
          <cell r="AJ161" t="str">
            <v>USD</v>
          </cell>
          <cell r="AK161">
            <v>5.5</v>
          </cell>
        </row>
        <row r="162">
          <cell r="C162" t="str">
            <v>434R010</v>
          </cell>
          <cell r="D162" t="str">
            <v>REG 2.8V/150MA (LP3985IBLX) USMD5</v>
          </cell>
          <cell r="E162" t="str">
            <v>NSC</v>
          </cell>
          <cell r="F162">
            <v>2</v>
          </cell>
          <cell r="G162" t="str">
            <v>USD</v>
          </cell>
          <cell r="H162">
            <v>0.4</v>
          </cell>
          <cell r="I162">
            <v>0.88632838466651909</v>
          </cell>
          <cell r="J162">
            <v>2</v>
          </cell>
          <cell r="K162" t="str">
            <v>USD</v>
          </cell>
          <cell r="L162">
            <v>0.4</v>
          </cell>
          <cell r="M162">
            <v>0.88632838466651909</v>
          </cell>
          <cell r="N162">
            <v>2</v>
          </cell>
          <cell r="O162" t="str">
            <v>USD</v>
          </cell>
          <cell r="P162">
            <v>0.38</v>
          </cell>
          <cell r="Q162">
            <v>0.84201196543319301</v>
          </cell>
          <cell r="R162">
            <v>2</v>
          </cell>
          <cell r="S162" t="str">
            <v>USD</v>
          </cell>
          <cell r="T162">
            <v>0.38</v>
          </cell>
          <cell r="U162">
            <v>0.84201196543319301</v>
          </cell>
          <cell r="V162">
            <v>2</v>
          </cell>
          <cell r="W162" t="str">
            <v>USD</v>
          </cell>
          <cell r="X162">
            <v>0.36</v>
          </cell>
          <cell r="Y162">
            <v>0.79769554619986704</v>
          </cell>
          <cell r="Z162">
            <v>2</v>
          </cell>
          <cell r="AA162" t="str">
            <v>USD</v>
          </cell>
          <cell r="AB162">
            <v>0.36</v>
          </cell>
          <cell r="AC162">
            <v>0.79769554619986704</v>
          </cell>
          <cell r="AI162" t="str">
            <v>EUR/AFR</v>
          </cell>
        </row>
        <row r="163">
          <cell r="C163" t="str">
            <v>0700079</v>
          </cell>
          <cell r="D163" t="str">
            <v xml:space="preserve">LRPF MODULE BT202 </v>
          </cell>
          <cell r="E163" t="str">
            <v>JABIL</v>
          </cell>
          <cell r="F163">
            <v>1</v>
          </cell>
          <cell r="G163" t="str">
            <v>USD</v>
          </cell>
          <cell r="H163">
            <v>10.14</v>
          </cell>
          <cell r="I163">
            <v>11.23421227564813</v>
          </cell>
          <cell r="J163">
            <v>1</v>
          </cell>
          <cell r="K163" t="str">
            <v>USD</v>
          </cell>
          <cell r="L163">
            <v>9.84</v>
          </cell>
          <cell r="M163">
            <v>10.901839131398184</v>
          </cell>
          <cell r="N163">
            <v>1</v>
          </cell>
          <cell r="O163" t="str">
            <v>USD</v>
          </cell>
          <cell r="P163">
            <v>10.14</v>
          </cell>
          <cell r="Q163">
            <v>11.23421227564813</v>
          </cell>
          <cell r="R163">
            <v>1</v>
          </cell>
          <cell r="S163" t="str">
            <v>USD</v>
          </cell>
          <cell r="T163">
            <v>9.84</v>
          </cell>
          <cell r="U163">
            <v>10.901839131398184</v>
          </cell>
          <cell r="V163">
            <v>1</v>
          </cell>
          <cell r="W163" t="str">
            <v>USD</v>
          </cell>
          <cell r="X163">
            <v>9.64</v>
          </cell>
          <cell r="Y163">
            <v>10.680257035231554</v>
          </cell>
          <cell r="Z163">
            <v>1</v>
          </cell>
          <cell r="AA163" t="str">
            <v>USD</v>
          </cell>
          <cell r="AB163">
            <v>9.64</v>
          </cell>
          <cell r="AC163">
            <v>10.680257035231554</v>
          </cell>
          <cell r="AI163" t="str">
            <v>EUR/AFR</v>
          </cell>
        </row>
        <row r="164">
          <cell r="C164" t="str">
            <v>4350315</v>
          </cell>
          <cell r="D164" t="str">
            <v xml:space="preserve">VCO 3420-3980MHZ 2.7V 20MA       </v>
          </cell>
          <cell r="E164" t="str">
            <v>FDK</v>
          </cell>
          <cell r="F164">
            <v>1</v>
          </cell>
          <cell r="G164" t="str">
            <v>JPY</v>
          </cell>
          <cell r="H164">
            <v>75</v>
          </cell>
          <cell r="I164">
            <v>0.65030781236451918</v>
          </cell>
          <cell r="J164">
            <v>1</v>
          </cell>
          <cell r="K164" t="str">
            <v>JPY</v>
          </cell>
          <cell r="L164">
            <v>75</v>
          </cell>
          <cell r="M164">
            <v>0.65030781236451918</v>
          </cell>
          <cell r="N164">
            <v>1</v>
          </cell>
          <cell r="O164" t="str">
            <v>JPY</v>
          </cell>
          <cell r="P164">
            <v>70</v>
          </cell>
          <cell r="Q164">
            <v>0.60695395820688458</v>
          </cell>
          <cell r="R164">
            <v>1</v>
          </cell>
          <cell r="S164" t="str">
            <v>JPY</v>
          </cell>
          <cell r="T164">
            <v>70</v>
          </cell>
          <cell r="U164">
            <v>0.60695395820688458</v>
          </cell>
          <cell r="V164">
            <v>1</v>
          </cell>
          <cell r="W164" t="str">
            <v>JPY</v>
          </cell>
          <cell r="X164">
            <v>70</v>
          </cell>
          <cell r="Y164">
            <v>0.60695395820688458</v>
          </cell>
          <cell r="Z164">
            <v>1</v>
          </cell>
          <cell r="AA164" t="str">
            <v>JPY</v>
          </cell>
          <cell r="AB164">
            <v>70</v>
          </cell>
          <cell r="AC164">
            <v>0.60695395820688458</v>
          </cell>
          <cell r="AD164">
            <v>70</v>
          </cell>
          <cell r="AE164">
            <v>56</v>
          </cell>
          <cell r="AI164" t="str">
            <v>EUR/AFR</v>
          </cell>
          <cell r="AJ164" t="str">
            <v>JPY</v>
          </cell>
          <cell r="AK164">
            <v>75</v>
          </cell>
        </row>
        <row r="165">
          <cell r="C165" t="str">
            <v>435H082</v>
          </cell>
          <cell r="D165" t="str">
            <v>PW AMP 900/1800/1900MHZ 3.5V</v>
          </cell>
          <cell r="E165" t="str">
            <v>HITACHI</v>
          </cell>
          <cell r="F165">
            <v>1</v>
          </cell>
          <cell r="G165" t="str">
            <v>JPY</v>
          </cell>
          <cell r="H165">
            <v>310</v>
          </cell>
          <cell r="I165">
            <v>2.6879389577733459</v>
          </cell>
          <cell r="J165">
            <v>1</v>
          </cell>
          <cell r="K165" t="str">
            <v>JPY</v>
          </cell>
          <cell r="L165">
            <v>300</v>
          </cell>
          <cell r="M165">
            <v>2.6012312494580767</v>
          </cell>
          <cell r="N165">
            <v>1</v>
          </cell>
          <cell r="O165" t="str">
            <v>JPY</v>
          </cell>
          <cell r="P165">
            <v>290</v>
          </cell>
          <cell r="Q165">
            <v>2.5145235411428075</v>
          </cell>
          <cell r="R165">
            <v>1</v>
          </cell>
          <cell r="S165" t="str">
            <v>JPY</v>
          </cell>
          <cell r="T165">
            <v>290</v>
          </cell>
          <cell r="U165">
            <v>2.5145235411428075</v>
          </cell>
          <cell r="V165">
            <v>1</v>
          </cell>
          <cell r="W165" t="str">
            <v>JPY</v>
          </cell>
          <cell r="X165">
            <v>280</v>
          </cell>
          <cell r="Y165">
            <v>2.4278158328275383</v>
          </cell>
          <cell r="Z165">
            <v>1</v>
          </cell>
          <cell r="AA165" t="str">
            <v>JPY</v>
          </cell>
          <cell r="AB165">
            <v>280</v>
          </cell>
          <cell r="AC165">
            <v>2.4278158328275383</v>
          </cell>
          <cell r="AD165">
            <v>84</v>
          </cell>
          <cell r="AE165">
            <v>56</v>
          </cell>
          <cell r="AI165" t="str">
            <v>EUR/AFR</v>
          </cell>
          <cell r="AJ165" t="str">
            <v>JPY</v>
          </cell>
          <cell r="AK165">
            <v>310</v>
          </cell>
        </row>
        <row r="166">
          <cell r="C166" t="str">
            <v>437E002</v>
          </cell>
          <cell r="D166" t="str">
            <v>Zocus Silicon</v>
          </cell>
          <cell r="E166" t="str">
            <v>NATIONAL?</v>
          </cell>
          <cell r="F166">
            <v>1</v>
          </cell>
          <cell r="G166" t="str">
            <v>USD</v>
          </cell>
          <cell r="H166">
            <v>0.59</v>
          </cell>
          <cell r="I166">
            <v>0.65366718369155774</v>
          </cell>
          <cell r="J166">
            <v>1</v>
          </cell>
          <cell r="K166" t="str">
            <v>USD</v>
          </cell>
          <cell r="L166">
            <v>0.59</v>
          </cell>
          <cell r="M166">
            <v>0.65366718369155774</v>
          </cell>
          <cell r="N166">
            <v>1</v>
          </cell>
          <cell r="O166" t="str">
            <v>USD</v>
          </cell>
          <cell r="P166">
            <v>0.48</v>
          </cell>
          <cell r="Q166">
            <v>0.53179703079991136</v>
          </cell>
          <cell r="R166">
            <v>1</v>
          </cell>
          <cell r="S166" t="str">
            <v>USD</v>
          </cell>
          <cell r="T166">
            <v>0.48</v>
          </cell>
          <cell r="U166">
            <v>0.53179703079991136</v>
          </cell>
          <cell r="V166">
            <v>1</v>
          </cell>
          <cell r="W166" t="str">
            <v>USD</v>
          </cell>
          <cell r="X166">
            <v>0.48</v>
          </cell>
          <cell r="Y166">
            <v>0.53179703079991136</v>
          </cell>
          <cell r="Z166">
            <v>1</v>
          </cell>
          <cell r="AA166" t="str">
            <v>USD</v>
          </cell>
          <cell r="AB166">
            <v>0.48</v>
          </cell>
          <cell r="AC166">
            <v>0.53179703079991136</v>
          </cell>
          <cell r="AI166" t="str">
            <v>EUR/AFR</v>
          </cell>
          <cell r="AJ166" t="str">
            <v>USD</v>
          </cell>
          <cell r="AK166">
            <v>0.59</v>
          </cell>
        </row>
        <row r="167">
          <cell r="C167" t="str">
            <v>4370871</v>
          </cell>
          <cell r="D167" t="str">
            <v>UPP_WD2-V2.2 F741973C UBGA240</v>
          </cell>
          <cell r="E167" t="str">
            <v>TI</v>
          </cell>
          <cell r="F167">
            <v>1</v>
          </cell>
          <cell r="G167" t="str">
            <v>USD</v>
          </cell>
          <cell r="H167">
            <v>17.399999999999999</v>
          </cell>
          <cell r="I167">
            <v>19.277642366496785</v>
          </cell>
          <cell r="J167">
            <v>1</v>
          </cell>
          <cell r="K167" t="str">
            <v>USD</v>
          </cell>
          <cell r="L167">
            <v>16.5</v>
          </cell>
          <cell r="M167">
            <v>18.280522933746955</v>
          </cell>
          <cell r="N167">
            <v>1</v>
          </cell>
          <cell r="O167" t="str">
            <v>USD</v>
          </cell>
          <cell r="P167">
            <v>16.04</v>
          </cell>
          <cell r="Q167">
            <v>17.770884112563706</v>
          </cell>
          <cell r="R167">
            <v>1</v>
          </cell>
          <cell r="S167" t="str">
            <v>USD</v>
          </cell>
          <cell r="T167">
            <v>15.28</v>
          </cell>
          <cell r="U167">
            <v>16.928872147130512</v>
          </cell>
          <cell r="V167">
            <v>1</v>
          </cell>
          <cell r="W167" t="str">
            <v>USD</v>
          </cell>
          <cell r="X167">
            <v>9.73</v>
          </cell>
          <cell r="Y167">
            <v>10.779968978506538</v>
          </cell>
          <cell r="Z167">
            <v>1</v>
          </cell>
          <cell r="AA167" t="str">
            <v>USD</v>
          </cell>
          <cell r="AB167">
            <v>9.51</v>
          </cell>
          <cell r="AC167">
            <v>10.536228672723244</v>
          </cell>
          <cell r="AD167">
            <v>98</v>
          </cell>
          <cell r="AE167">
            <v>98</v>
          </cell>
          <cell r="AI167" t="str">
            <v>EUR/AFR</v>
          </cell>
          <cell r="AJ167" t="str">
            <v>USD</v>
          </cell>
          <cell r="AK167">
            <v>17.399999999999999</v>
          </cell>
        </row>
        <row r="168">
          <cell r="C168" t="str">
            <v>437L513</v>
          </cell>
          <cell r="D168" t="str">
            <v>UEM V6.0 W-DOG DIS TO09L TFBGA168</v>
          </cell>
          <cell r="E168" t="str">
            <v>SGST</v>
          </cell>
          <cell r="F168">
            <v>1</v>
          </cell>
          <cell r="G168" t="str">
            <v>USD</v>
          </cell>
          <cell r="H168">
            <v>4.45</v>
          </cell>
          <cell r="I168">
            <v>4.9302016397075121</v>
          </cell>
          <cell r="J168">
            <v>1</v>
          </cell>
          <cell r="K168" t="str">
            <v>USD</v>
          </cell>
          <cell r="L168">
            <v>4.0999999999999996</v>
          </cell>
          <cell r="M168">
            <v>4.5424329714159093</v>
          </cell>
          <cell r="N168">
            <v>1</v>
          </cell>
          <cell r="O168" t="str">
            <v>USD</v>
          </cell>
          <cell r="P168">
            <v>4</v>
          </cell>
          <cell r="Q168">
            <v>4.4316419233325952</v>
          </cell>
          <cell r="R168">
            <v>1</v>
          </cell>
          <cell r="S168" t="str">
            <v>USD</v>
          </cell>
          <cell r="T168">
            <v>4</v>
          </cell>
          <cell r="U168">
            <v>4.4316419233325952</v>
          </cell>
          <cell r="V168">
            <v>1</v>
          </cell>
          <cell r="W168" t="str">
            <v>USD</v>
          </cell>
          <cell r="X168">
            <v>3.65</v>
          </cell>
          <cell r="Y168">
            <v>4.0438732550409924</v>
          </cell>
          <cell r="Z168">
            <v>1</v>
          </cell>
          <cell r="AA168" t="str">
            <v>USD</v>
          </cell>
          <cell r="AB168">
            <v>3.65</v>
          </cell>
          <cell r="AC168">
            <v>4.0438732550409924</v>
          </cell>
          <cell r="AI168" t="str">
            <v>EUR/AFR</v>
          </cell>
          <cell r="AJ168" t="str">
            <v>USD</v>
          </cell>
          <cell r="AK168">
            <v>4.45</v>
          </cell>
        </row>
        <row r="169">
          <cell r="C169" t="str">
            <v>4370867</v>
          </cell>
          <cell r="D169" t="str">
            <v>MJOELNER</v>
          </cell>
          <cell r="E169" t="str">
            <v>INFINEON</v>
          </cell>
          <cell r="F169">
            <v>1</v>
          </cell>
          <cell r="G169" t="str">
            <v>EUR</v>
          </cell>
          <cell r="H169">
            <v>3.93</v>
          </cell>
          <cell r="I169">
            <v>3.93</v>
          </cell>
          <cell r="J169">
            <v>1</v>
          </cell>
          <cell r="K169" t="str">
            <v>EUR</v>
          </cell>
          <cell r="L169">
            <v>3.64</v>
          </cell>
          <cell r="M169">
            <v>3.64</v>
          </cell>
          <cell r="N169">
            <v>1</v>
          </cell>
          <cell r="O169" t="str">
            <v>EUR</v>
          </cell>
          <cell r="P169">
            <v>3.35</v>
          </cell>
          <cell r="Q169">
            <v>3.35</v>
          </cell>
          <cell r="R169">
            <v>1</v>
          </cell>
          <cell r="S169">
            <v>3.35</v>
          </cell>
          <cell r="T169">
            <v>3.4</v>
          </cell>
          <cell r="U169">
            <v>3.4</v>
          </cell>
          <cell r="V169">
            <v>1</v>
          </cell>
          <cell r="W169" t="str">
            <v>EUR</v>
          </cell>
          <cell r="X169">
            <v>3.2</v>
          </cell>
          <cell r="Y169">
            <v>3.2</v>
          </cell>
          <cell r="Z169">
            <v>1</v>
          </cell>
          <cell r="AA169" t="str">
            <v>EUR</v>
          </cell>
          <cell r="AB169">
            <v>3.2</v>
          </cell>
          <cell r="AC169">
            <v>3.2</v>
          </cell>
          <cell r="AD169">
            <v>112</v>
          </cell>
          <cell r="AE169">
            <v>84</v>
          </cell>
          <cell r="AI169" t="str">
            <v>EUR/AFR</v>
          </cell>
          <cell r="AJ169" t="str">
            <v>EUR</v>
          </cell>
          <cell r="AK169">
            <v>3.93</v>
          </cell>
        </row>
        <row r="170">
          <cell r="C170" t="str">
            <v>4510219</v>
          </cell>
          <cell r="D170" t="str">
            <v>SMCRYST 32.786KHZ+-100PPM 5.2X2.0</v>
          </cell>
          <cell r="E170" t="str">
            <v>MICRO CRYSTAL</v>
          </cell>
          <cell r="F170">
            <v>1</v>
          </cell>
          <cell r="G170" t="str">
            <v>CHF</v>
          </cell>
          <cell r="H170">
            <v>0.57499999999999996</v>
          </cell>
          <cell r="I170">
            <v>0.3898040810792488</v>
          </cell>
          <cell r="J170">
            <v>1</v>
          </cell>
          <cell r="K170" t="str">
            <v>CHF</v>
          </cell>
          <cell r="L170">
            <v>0.57499999999999996</v>
          </cell>
          <cell r="M170">
            <v>0.3898040810792488</v>
          </cell>
          <cell r="N170">
            <v>1</v>
          </cell>
          <cell r="O170" t="str">
            <v>CHF</v>
          </cell>
          <cell r="P170">
            <v>0.56000000000000005</v>
          </cell>
          <cell r="Q170">
            <v>0.37963527896413807</v>
          </cell>
          <cell r="R170">
            <v>1</v>
          </cell>
          <cell r="S170" t="str">
            <v>CHF</v>
          </cell>
          <cell r="T170">
            <v>0.56000000000000005</v>
          </cell>
          <cell r="U170">
            <v>0.37963527896413807</v>
          </cell>
          <cell r="V170">
            <v>1</v>
          </cell>
          <cell r="W170" t="str">
            <v>CHF</v>
          </cell>
          <cell r="X170">
            <v>0.56000000000000005</v>
          </cell>
          <cell r="Y170">
            <v>0.37963527896413807</v>
          </cell>
          <cell r="Z170">
            <v>1</v>
          </cell>
          <cell r="AA170" t="str">
            <v>CHF</v>
          </cell>
          <cell r="AB170">
            <v>0.56000000000000005</v>
          </cell>
          <cell r="AC170">
            <v>0.37963527896413807</v>
          </cell>
          <cell r="AD170">
            <v>45</v>
          </cell>
          <cell r="AE170">
            <v>45</v>
          </cell>
          <cell r="AI170" t="str">
            <v>EUR/AFR</v>
          </cell>
          <cell r="AJ170" t="str">
            <v>CHF</v>
          </cell>
          <cell r="AK170">
            <v>0.57499999999999996</v>
          </cell>
        </row>
        <row r="171">
          <cell r="C171" t="str">
            <v>4511283</v>
          </cell>
          <cell r="D171" t="str">
            <v>SAW FILT 1842.5+-37.5MHZ 2.5X2.0</v>
          </cell>
          <cell r="E171" t="str">
            <v>MURATA</v>
          </cell>
          <cell r="F171">
            <v>1</v>
          </cell>
          <cell r="G171" t="str">
            <v>JPY</v>
          </cell>
          <cell r="H171">
            <v>37</v>
          </cell>
          <cell r="I171">
            <v>0.32081852076649614</v>
          </cell>
          <cell r="J171">
            <v>1</v>
          </cell>
          <cell r="K171" t="str">
            <v>JPY</v>
          </cell>
          <cell r="L171">
            <v>37</v>
          </cell>
          <cell r="M171">
            <v>0.32081852076649614</v>
          </cell>
          <cell r="N171">
            <v>1</v>
          </cell>
          <cell r="O171" t="str">
            <v>JPY</v>
          </cell>
          <cell r="P171">
            <v>35</v>
          </cell>
          <cell r="Q171">
            <v>0.30347697910344229</v>
          </cell>
          <cell r="R171">
            <v>1</v>
          </cell>
          <cell r="S171" t="str">
            <v>JPY</v>
          </cell>
          <cell r="T171">
            <v>35</v>
          </cell>
          <cell r="U171">
            <v>0.30347697910344229</v>
          </cell>
          <cell r="V171">
            <v>1</v>
          </cell>
          <cell r="W171" t="str">
            <v>JPY</v>
          </cell>
          <cell r="X171">
            <v>35</v>
          </cell>
          <cell r="Y171">
            <v>0.30347697910344229</v>
          </cell>
          <cell r="Z171">
            <v>1</v>
          </cell>
          <cell r="AA171" t="str">
            <v>JPY</v>
          </cell>
          <cell r="AB171">
            <v>35</v>
          </cell>
          <cell r="AC171">
            <v>0.30347697910344229</v>
          </cell>
          <cell r="AD171">
            <v>63</v>
          </cell>
          <cell r="AE171">
            <v>63</v>
          </cell>
          <cell r="AI171" t="str">
            <v>EUR/AFR</v>
          </cell>
          <cell r="AJ171" t="str">
            <v>JPY</v>
          </cell>
          <cell r="AK171">
            <v>37</v>
          </cell>
        </row>
        <row r="172">
          <cell r="C172" t="str">
            <v>4511287</v>
          </cell>
          <cell r="D172" t="str">
            <v>SAW FILT 942.5+-17.5MHZ/3.5 2.5X2.0</v>
          </cell>
          <cell r="E172" t="str">
            <v>MURATA</v>
          </cell>
          <cell r="F172">
            <v>1</v>
          </cell>
          <cell r="G172" t="str">
            <v>JPY</v>
          </cell>
          <cell r="H172">
            <v>28</v>
          </cell>
          <cell r="I172">
            <v>0.24278158328275384</v>
          </cell>
          <cell r="J172">
            <v>1</v>
          </cell>
          <cell r="K172" t="str">
            <v>JPY</v>
          </cell>
          <cell r="L172">
            <v>28</v>
          </cell>
          <cell r="M172">
            <v>0.24278158328275384</v>
          </cell>
          <cell r="N172">
            <v>1</v>
          </cell>
          <cell r="O172" t="str">
            <v>JPY</v>
          </cell>
          <cell r="P172">
            <v>27</v>
          </cell>
          <cell r="Q172">
            <v>0.23411081245122692</v>
          </cell>
          <cell r="R172">
            <v>1</v>
          </cell>
          <cell r="S172" t="str">
            <v>JPY</v>
          </cell>
          <cell r="T172">
            <v>27</v>
          </cell>
          <cell r="U172">
            <v>0.23411081245122692</v>
          </cell>
          <cell r="V172">
            <v>1</v>
          </cell>
          <cell r="W172" t="str">
            <v>JPY</v>
          </cell>
          <cell r="X172">
            <v>27</v>
          </cell>
          <cell r="Y172">
            <v>0.23411081245122692</v>
          </cell>
          <cell r="Z172">
            <v>1</v>
          </cell>
          <cell r="AA172" t="str">
            <v>JPY</v>
          </cell>
          <cell r="AB172">
            <v>27</v>
          </cell>
          <cell r="AC172">
            <v>0.23411081245122692</v>
          </cell>
          <cell r="AD172">
            <v>63</v>
          </cell>
          <cell r="AE172">
            <v>63</v>
          </cell>
          <cell r="AI172" t="str">
            <v>EUR/AFR</v>
          </cell>
          <cell r="AJ172" t="str">
            <v>JPY</v>
          </cell>
          <cell r="AK172">
            <v>28</v>
          </cell>
        </row>
        <row r="173">
          <cell r="C173" t="str">
            <v>4511289</v>
          </cell>
          <cell r="D173" t="str">
            <v>SAW FILT 897.5+-17.5MHZ/3.5 2.5X2.0</v>
          </cell>
          <cell r="E173" t="str">
            <v>MURATA</v>
          </cell>
          <cell r="F173">
            <v>1</v>
          </cell>
          <cell r="G173" t="str">
            <v>JPY</v>
          </cell>
          <cell r="H173">
            <v>28</v>
          </cell>
          <cell r="I173">
            <v>0.24278158328275384</v>
          </cell>
          <cell r="J173">
            <v>1</v>
          </cell>
          <cell r="K173" t="str">
            <v>JPY</v>
          </cell>
          <cell r="L173">
            <v>28</v>
          </cell>
          <cell r="M173">
            <v>0.24278158328275384</v>
          </cell>
          <cell r="N173">
            <v>1</v>
          </cell>
          <cell r="O173" t="str">
            <v>JPY</v>
          </cell>
          <cell r="P173">
            <v>27</v>
          </cell>
          <cell r="Q173">
            <v>0.23411081245122692</v>
          </cell>
          <cell r="R173">
            <v>1</v>
          </cell>
          <cell r="S173" t="str">
            <v>JPY</v>
          </cell>
          <cell r="T173">
            <v>27</v>
          </cell>
          <cell r="U173">
            <v>0.23411081245122692</v>
          </cell>
          <cell r="V173">
            <v>1</v>
          </cell>
          <cell r="W173" t="str">
            <v>JPY</v>
          </cell>
          <cell r="X173">
            <v>27</v>
          </cell>
          <cell r="Y173">
            <v>0.23411081245122692</v>
          </cell>
          <cell r="Z173">
            <v>1</v>
          </cell>
          <cell r="AA173" t="str">
            <v>JPY</v>
          </cell>
          <cell r="AB173">
            <v>27</v>
          </cell>
          <cell r="AC173">
            <v>0.23411081245122692</v>
          </cell>
          <cell r="AD173">
            <v>63</v>
          </cell>
          <cell r="AE173">
            <v>63</v>
          </cell>
          <cell r="AI173" t="str">
            <v>EUR/AFR</v>
          </cell>
          <cell r="AJ173" t="str">
            <v>JPY</v>
          </cell>
          <cell r="AK173">
            <v>28</v>
          </cell>
        </row>
        <row r="174">
          <cell r="C174" t="str">
            <v>451P348</v>
          </cell>
          <cell r="D174" t="str">
            <v>SAW FILT 1960+-30MHZ/4DB 2.0X2.5</v>
          </cell>
          <cell r="E174" t="str">
            <v>MURATA</v>
          </cell>
          <cell r="F174">
            <v>1</v>
          </cell>
          <cell r="G174" t="str">
            <v>JPY</v>
          </cell>
          <cell r="H174">
            <v>37</v>
          </cell>
          <cell r="I174">
            <v>0.32081852076649614</v>
          </cell>
          <cell r="J174">
            <v>1</v>
          </cell>
          <cell r="K174" t="str">
            <v>JPY</v>
          </cell>
          <cell r="L174">
            <v>37</v>
          </cell>
          <cell r="M174">
            <v>0.32081852076649614</v>
          </cell>
          <cell r="N174">
            <v>1</v>
          </cell>
          <cell r="O174" t="str">
            <v>JPY</v>
          </cell>
          <cell r="P174">
            <v>35</v>
          </cell>
          <cell r="Q174">
            <v>0.30347697910344229</v>
          </cell>
          <cell r="R174">
            <v>1</v>
          </cell>
          <cell r="S174" t="str">
            <v>JPY</v>
          </cell>
          <cell r="T174">
            <v>35</v>
          </cell>
          <cell r="U174">
            <v>0.30347697910344229</v>
          </cell>
          <cell r="V174">
            <v>1</v>
          </cell>
          <cell r="W174" t="str">
            <v>JPY</v>
          </cell>
          <cell r="X174">
            <v>35</v>
          </cell>
          <cell r="Y174">
            <v>0.30347697910344229</v>
          </cell>
          <cell r="Z174">
            <v>1</v>
          </cell>
          <cell r="AA174" t="str">
            <v>JPY</v>
          </cell>
          <cell r="AB174">
            <v>35</v>
          </cell>
          <cell r="AC174">
            <v>0.30347697910344229</v>
          </cell>
          <cell r="AD174">
            <v>63</v>
          </cell>
          <cell r="AE174">
            <v>63</v>
          </cell>
          <cell r="AI174" t="str">
            <v>EUR/AFR</v>
          </cell>
          <cell r="AJ174" t="str">
            <v>JPY</v>
          </cell>
          <cell r="AK174">
            <v>37</v>
          </cell>
        </row>
        <row r="175">
          <cell r="C175" t="str">
            <v>4510337</v>
          </cell>
          <cell r="D175" t="str">
            <v>CRYSTAL 26.0MHZ+-15PPM 9.5PF</v>
          </cell>
          <cell r="E175" t="str">
            <v>TOYOCOM</v>
          </cell>
          <cell r="F175">
            <v>1</v>
          </cell>
          <cell r="G175" t="str">
            <v>JPY</v>
          </cell>
          <cell r="H175">
            <v>50</v>
          </cell>
          <cell r="I175">
            <v>0.43353854157634614</v>
          </cell>
          <cell r="J175">
            <v>1</v>
          </cell>
          <cell r="K175" t="str">
            <v>JPY</v>
          </cell>
          <cell r="L175">
            <v>50</v>
          </cell>
          <cell r="M175">
            <v>0.43353854157634614</v>
          </cell>
          <cell r="N175">
            <v>1</v>
          </cell>
          <cell r="O175" t="str">
            <v>JPY</v>
          </cell>
          <cell r="P175">
            <v>48</v>
          </cell>
          <cell r="Q175">
            <v>0.41619699991329229</v>
          </cell>
          <cell r="R175">
            <v>1</v>
          </cell>
          <cell r="S175" t="str">
            <v>JPY</v>
          </cell>
          <cell r="T175">
            <v>48</v>
          </cell>
          <cell r="U175">
            <v>0.41619699991329229</v>
          </cell>
          <cell r="V175">
            <v>1</v>
          </cell>
          <cell r="W175" t="str">
            <v>JPY</v>
          </cell>
          <cell r="X175">
            <v>48</v>
          </cell>
          <cell r="Y175">
            <v>0.41619699991329229</v>
          </cell>
          <cell r="Z175">
            <v>1</v>
          </cell>
          <cell r="AA175" t="str">
            <v>JPY</v>
          </cell>
          <cell r="AB175">
            <v>48</v>
          </cell>
          <cell r="AC175">
            <v>0.41619699991329229</v>
          </cell>
          <cell r="AD175">
            <v>56</v>
          </cell>
          <cell r="AE175">
            <v>35</v>
          </cell>
          <cell r="AI175" t="str">
            <v>EUR/AFR</v>
          </cell>
          <cell r="AJ175" t="str">
            <v>JPY</v>
          </cell>
          <cell r="AK175">
            <v>50</v>
          </cell>
        </row>
        <row r="176">
          <cell r="C176" t="str">
            <v>4550177</v>
          </cell>
          <cell r="D176" t="str">
            <v>DIPL+3SW880-960/1710-1990MHZ6.7X5</v>
          </cell>
          <cell r="E176" t="str">
            <v>KYOCERA</v>
          </cell>
          <cell r="F176">
            <v>1</v>
          </cell>
          <cell r="G176" t="str">
            <v>JPY</v>
          </cell>
          <cell r="H176">
            <v>90</v>
          </cell>
          <cell r="I176">
            <v>0.78036937483742308</v>
          </cell>
          <cell r="J176">
            <v>1</v>
          </cell>
          <cell r="K176" t="str">
            <v>JPY</v>
          </cell>
          <cell r="L176">
            <v>90</v>
          </cell>
          <cell r="M176">
            <v>0.78036937483742308</v>
          </cell>
          <cell r="N176">
            <v>1</v>
          </cell>
          <cell r="O176" t="str">
            <v>JPY</v>
          </cell>
          <cell r="P176">
            <v>85</v>
          </cell>
          <cell r="Q176">
            <v>0.73701552067978848</v>
          </cell>
          <cell r="R176">
            <v>1</v>
          </cell>
          <cell r="S176" t="str">
            <v>JPY</v>
          </cell>
          <cell r="T176">
            <v>85</v>
          </cell>
          <cell r="U176">
            <v>0.73701552067978848</v>
          </cell>
          <cell r="V176">
            <v>1</v>
          </cell>
          <cell r="W176" t="str">
            <v>JPY</v>
          </cell>
          <cell r="X176">
            <v>85</v>
          </cell>
          <cell r="Y176">
            <v>0.73701552067978848</v>
          </cell>
          <cell r="Z176">
            <v>1</v>
          </cell>
          <cell r="AA176" t="str">
            <v>JPY</v>
          </cell>
          <cell r="AB176">
            <v>85</v>
          </cell>
          <cell r="AC176">
            <v>0.73701552067978848</v>
          </cell>
          <cell r="AD176">
            <v>56</v>
          </cell>
          <cell r="AE176">
            <v>35</v>
          </cell>
          <cell r="AI176" t="str">
            <v>EUR/AFR</v>
          </cell>
          <cell r="AJ176" t="str">
            <v>JPY</v>
          </cell>
          <cell r="AK176">
            <v>90</v>
          </cell>
        </row>
        <row r="177">
          <cell r="C177" t="str">
            <v>455P110</v>
          </cell>
          <cell r="D177" t="str">
            <v>TRANSF BALUN 1.8GHZ+/-100MHZ 1206</v>
          </cell>
          <cell r="E177" t="str">
            <v>MURATA</v>
          </cell>
          <cell r="F177">
            <v>1</v>
          </cell>
          <cell r="G177" t="str">
            <v>JPY</v>
          </cell>
          <cell r="H177">
            <v>13</v>
          </cell>
          <cell r="I177">
            <v>0.11272002080985</v>
          </cell>
          <cell r="J177">
            <v>1</v>
          </cell>
          <cell r="K177" t="str">
            <v>JPY</v>
          </cell>
          <cell r="L177">
            <v>13</v>
          </cell>
          <cell r="M177">
            <v>0.11272002080985</v>
          </cell>
          <cell r="N177">
            <v>1</v>
          </cell>
          <cell r="O177" t="str">
            <v>JPY</v>
          </cell>
          <cell r="P177">
            <v>12.5</v>
          </cell>
          <cell r="Q177">
            <v>0.10838463539408653</v>
          </cell>
          <cell r="R177">
            <v>1</v>
          </cell>
          <cell r="S177" t="str">
            <v>JPY</v>
          </cell>
          <cell r="T177">
            <v>12.5</v>
          </cell>
          <cell r="U177">
            <v>0.10838463539408653</v>
          </cell>
          <cell r="V177">
            <v>1</v>
          </cell>
          <cell r="W177" t="str">
            <v>JPY</v>
          </cell>
          <cell r="X177">
            <v>12.5</v>
          </cell>
          <cell r="Y177">
            <v>0.10838463539408653</v>
          </cell>
          <cell r="Z177">
            <v>1</v>
          </cell>
          <cell r="AA177" t="str">
            <v>JPY</v>
          </cell>
          <cell r="AB177">
            <v>12.5</v>
          </cell>
          <cell r="AC177">
            <v>0.10838463539408653</v>
          </cell>
          <cell r="AI177" t="str">
            <v>EUR/AFR</v>
          </cell>
          <cell r="AJ177" t="str">
            <v>JPY</v>
          </cell>
          <cell r="AK177">
            <v>13</v>
          </cell>
        </row>
        <row r="178">
          <cell r="C178" t="str">
            <v>4700129</v>
          </cell>
          <cell r="D178" t="str">
            <v>BATTERY LITHIUM 0.1MAH 3V</v>
          </cell>
          <cell r="E178" t="str">
            <v>SANYO</v>
          </cell>
          <cell r="F178">
            <v>1</v>
          </cell>
          <cell r="G178" t="str">
            <v>JPY</v>
          </cell>
          <cell r="H178">
            <v>50</v>
          </cell>
          <cell r="I178">
            <v>0.43353854157634614</v>
          </cell>
          <cell r="J178">
            <v>1</v>
          </cell>
          <cell r="K178" t="str">
            <v>JPY</v>
          </cell>
          <cell r="L178">
            <v>50</v>
          </cell>
          <cell r="M178">
            <v>0.43353854157634614</v>
          </cell>
          <cell r="N178">
            <v>1</v>
          </cell>
          <cell r="O178" t="str">
            <v>JPY</v>
          </cell>
          <cell r="P178">
            <v>48</v>
          </cell>
          <cell r="Q178">
            <v>0.41619699991329229</v>
          </cell>
          <cell r="R178">
            <v>1</v>
          </cell>
          <cell r="S178" t="str">
            <v>JPY</v>
          </cell>
          <cell r="T178">
            <v>48</v>
          </cell>
          <cell r="U178">
            <v>0.41619699991329229</v>
          </cell>
          <cell r="V178">
            <v>1</v>
          </cell>
          <cell r="W178" t="str">
            <v>JPY</v>
          </cell>
          <cell r="X178">
            <v>48</v>
          </cell>
          <cell r="Y178">
            <v>0.41619699991329229</v>
          </cell>
          <cell r="Z178">
            <v>1</v>
          </cell>
          <cell r="AA178" t="str">
            <v>JPY</v>
          </cell>
          <cell r="AB178">
            <v>48</v>
          </cell>
          <cell r="AC178">
            <v>0.41619699991329229</v>
          </cell>
          <cell r="AI178" t="str">
            <v>EUR/AFR</v>
          </cell>
          <cell r="AJ178" t="str">
            <v>JPY</v>
          </cell>
          <cell r="AK178">
            <v>50</v>
          </cell>
        </row>
        <row r="179">
          <cell r="C179" t="str">
            <v>485M026</v>
          </cell>
          <cell r="D179" t="str">
            <v>VGA Camera Module</v>
          </cell>
          <cell r="E179" t="str">
            <v>TOSHIBA</v>
          </cell>
          <cell r="F179">
            <v>1</v>
          </cell>
          <cell r="G179" t="str">
            <v>JPY</v>
          </cell>
          <cell r="H179">
            <v>1100</v>
          </cell>
          <cell r="I179">
            <v>9.5378479146796149</v>
          </cell>
          <cell r="J179">
            <v>1</v>
          </cell>
          <cell r="K179" t="str">
            <v>JPY</v>
          </cell>
          <cell r="L179">
            <v>1100</v>
          </cell>
          <cell r="M179">
            <v>9.5378479146796149</v>
          </cell>
          <cell r="N179">
            <v>1</v>
          </cell>
          <cell r="O179" t="str">
            <v>JPY</v>
          </cell>
          <cell r="P179">
            <v>1100</v>
          </cell>
          <cell r="Q179">
            <v>9.5378479146796149</v>
          </cell>
          <cell r="R179">
            <v>1</v>
          </cell>
          <cell r="S179" t="str">
            <v>JPY</v>
          </cell>
          <cell r="T179">
            <v>1100</v>
          </cell>
          <cell r="U179">
            <v>9.5378479146796149</v>
          </cell>
          <cell r="V179">
            <v>1</v>
          </cell>
          <cell r="W179" t="str">
            <v>JPY</v>
          </cell>
          <cell r="X179">
            <v>1100</v>
          </cell>
          <cell r="Y179">
            <v>9.5378479146796149</v>
          </cell>
          <cell r="Z179">
            <v>1</v>
          </cell>
          <cell r="AA179" t="str">
            <v>JPY</v>
          </cell>
          <cell r="AB179">
            <v>1100</v>
          </cell>
          <cell r="AC179">
            <v>9.5378479146796149</v>
          </cell>
          <cell r="AD179">
            <v>84</v>
          </cell>
          <cell r="AE179">
            <v>84</v>
          </cell>
          <cell r="AI179" t="str">
            <v>EUR/AFR</v>
          </cell>
          <cell r="AJ179" t="str">
            <v>JPY</v>
          </cell>
          <cell r="AK179">
            <v>1100</v>
          </cell>
        </row>
        <row r="180">
          <cell r="C180" t="str">
            <v>4864901</v>
          </cell>
          <cell r="D180" t="str">
            <v>TR PHOTO SFH3410 350-970NM SMD3</v>
          </cell>
          <cell r="E180" t="str">
            <v>SIEMENS</v>
          </cell>
          <cell r="F180">
            <v>1</v>
          </cell>
          <cell r="G180" t="str">
            <v>EUR</v>
          </cell>
          <cell r="H180">
            <v>0.2</v>
          </cell>
          <cell r="I180">
            <v>0.2</v>
          </cell>
          <cell r="J180">
            <v>1</v>
          </cell>
          <cell r="K180" t="str">
            <v>EUR</v>
          </cell>
          <cell r="L180">
            <v>0.2</v>
          </cell>
          <cell r="M180">
            <v>0.2</v>
          </cell>
          <cell r="N180">
            <v>1</v>
          </cell>
          <cell r="O180" t="str">
            <v>EUR</v>
          </cell>
          <cell r="P180">
            <v>0.19</v>
          </cell>
          <cell r="Q180">
            <v>0.19</v>
          </cell>
          <cell r="R180">
            <v>1</v>
          </cell>
          <cell r="S180" t="str">
            <v>EUR</v>
          </cell>
          <cell r="T180">
            <v>0.19</v>
          </cell>
          <cell r="U180">
            <v>0.19</v>
          </cell>
          <cell r="V180">
            <v>1</v>
          </cell>
          <cell r="W180" t="str">
            <v>EUR</v>
          </cell>
          <cell r="X180">
            <v>0.19</v>
          </cell>
          <cell r="Y180">
            <v>0.19</v>
          </cell>
          <cell r="Z180">
            <v>1</v>
          </cell>
          <cell r="AA180" t="str">
            <v>EUR</v>
          </cell>
          <cell r="AB180">
            <v>0.19</v>
          </cell>
          <cell r="AC180">
            <v>0.19</v>
          </cell>
          <cell r="AD180">
            <v>48</v>
          </cell>
          <cell r="AE180">
            <v>48</v>
          </cell>
          <cell r="AI180" t="str">
            <v>EUR/AFR</v>
          </cell>
          <cell r="AJ180" t="str">
            <v>EUR</v>
          </cell>
          <cell r="AK180">
            <v>0.2</v>
          </cell>
        </row>
        <row r="181">
          <cell r="C181" t="str">
            <v>486D003</v>
          </cell>
          <cell r="D181" t="str">
            <v>IRDA TFDU6108 4Mbit 2V6</v>
          </cell>
          <cell r="E181" t="str">
            <v>VISHAY</v>
          </cell>
          <cell r="F181">
            <v>1</v>
          </cell>
          <cell r="G181" t="str">
            <v>USD</v>
          </cell>
          <cell r="H181">
            <v>1.5</v>
          </cell>
          <cell r="I181">
            <v>1.6618657212497232</v>
          </cell>
          <cell r="J181">
            <v>1</v>
          </cell>
          <cell r="K181" t="str">
            <v>USD</v>
          </cell>
          <cell r="L181">
            <v>1.5</v>
          </cell>
          <cell r="M181">
            <v>1.6618657212497232</v>
          </cell>
          <cell r="N181">
            <v>1</v>
          </cell>
          <cell r="O181" t="str">
            <v>USD</v>
          </cell>
          <cell r="P181">
            <v>1.4</v>
          </cell>
          <cell r="Q181">
            <v>1.5510746731664082</v>
          </cell>
          <cell r="R181">
            <v>1</v>
          </cell>
          <cell r="S181" t="str">
            <v>USD</v>
          </cell>
          <cell r="T181">
            <v>1.4</v>
          </cell>
          <cell r="U181">
            <v>1.5510746731664082</v>
          </cell>
          <cell r="V181">
            <v>1</v>
          </cell>
          <cell r="W181" t="str">
            <v>USD</v>
          </cell>
          <cell r="X181">
            <v>1.3</v>
          </cell>
          <cell r="Y181">
            <v>1.4402836250830935</v>
          </cell>
          <cell r="Z181">
            <v>1</v>
          </cell>
          <cell r="AA181" t="str">
            <v>USD</v>
          </cell>
          <cell r="AB181">
            <v>1.3</v>
          </cell>
          <cell r="AC181">
            <v>1.4402836250830935</v>
          </cell>
          <cell r="AD181">
            <v>56</v>
          </cell>
          <cell r="AE181">
            <v>14</v>
          </cell>
          <cell r="AI181" t="str">
            <v>EUR/AFR</v>
          </cell>
          <cell r="AJ181" t="str">
            <v>USD</v>
          </cell>
          <cell r="AK181">
            <v>1.5</v>
          </cell>
        </row>
        <row r="182">
          <cell r="C182" t="str">
            <v>5119019</v>
          </cell>
          <cell r="D182" t="str">
            <v>SM FUSE F 1.5A 32V</v>
          </cell>
          <cell r="E182" t="str">
            <v>LITTLEFUSE</v>
          </cell>
          <cell r="F182">
            <v>1</v>
          </cell>
          <cell r="G182" t="str">
            <v>USD</v>
          </cell>
          <cell r="H182">
            <v>5.0999999999999997E-2</v>
          </cell>
          <cell r="I182">
            <v>5.6503434522490584E-2</v>
          </cell>
          <cell r="J182">
            <v>1</v>
          </cell>
          <cell r="K182" t="str">
            <v>USD</v>
          </cell>
          <cell r="L182">
            <v>5.0999999999999997E-2</v>
          </cell>
          <cell r="M182">
            <v>5.6503434522490584E-2</v>
          </cell>
          <cell r="N182">
            <v>1</v>
          </cell>
          <cell r="O182" t="str">
            <v>USD</v>
          </cell>
          <cell r="P182">
            <v>0.05</v>
          </cell>
          <cell r="Q182">
            <v>5.5395524041657443E-2</v>
          </cell>
          <cell r="R182">
            <v>1</v>
          </cell>
          <cell r="S182" t="str">
            <v>USD</v>
          </cell>
          <cell r="T182">
            <v>0.05</v>
          </cell>
          <cell r="U182">
            <v>5.5395524041657443E-2</v>
          </cell>
          <cell r="V182">
            <v>1</v>
          </cell>
          <cell r="W182" t="str">
            <v>USD</v>
          </cell>
          <cell r="X182">
            <v>0.05</v>
          </cell>
          <cell r="Y182">
            <v>5.5395524041657443E-2</v>
          </cell>
          <cell r="Z182">
            <v>1</v>
          </cell>
          <cell r="AA182" t="str">
            <v>USD</v>
          </cell>
          <cell r="AB182">
            <v>0.05</v>
          </cell>
          <cell r="AC182">
            <v>5.5395524041657443E-2</v>
          </cell>
          <cell r="AD182">
            <v>35</v>
          </cell>
          <cell r="AE182">
            <v>14</v>
          </cell>
          <cell r="AI182" t="str">
            <v>EUR/AFR</v>
          </cell>
          <cell r="AJ182" t="str">
            <v>USD</v>
          </cell>
          <cell r="AK182">
            <v>5.0999999999999997E-2</v>
          </cell>
        </row>
        <row r="183">
          <cell r="C183" t="str">
            <v>5209001</v>
          </cell>
          <cell r="D183" t="str">
            <v>SM SW TACT SPST 12V 50MA SIDEKEY</v>
          </cell>
          <cell r="E183" t="str">
            <v>MATSUSHITA</v>
          </cell>
          <cell r="F183">
            <v>1</v>
          </cell>
          <cell r="G183" t="str">
            <v>JPY</v>
          </cell>
          <cell r="H183">
            <v>7.23</v>
          </cell>
          <cell r="I183">
            <v>6.2689673111939653E-2</v>
          </cell>
          <cell r="J183">
            <v>1</v>
          </cell>
          <cell r="K183" t="str">
            <v>JPY</v>
          </cell>
          <cell r="L183">
            <v>7.23</v>
          </cell>
          <cell r="M183">
            <v>6.2689673111939653E-2</v>
          </cell>
          <cell r="N183">
            <v>1</v>
          </cell>
          <cell r="O183" t="str">
            <v>JPY</v>
          </cell>
          <cell r="P183">
            <v>7</v>
          </cell>
          <cell r="Q183">
            <v>6.0695395820688461E-2</v>
          </cell>
          <cell r="R183">
            <v>1</v>
          </cell>
          <cell r="S183" t="str">
            <v>JPY</v>
          </cell>
          <cell r="T183">
            <v>7</v>
          </cell>
          <cell r="U183">
            <v>6.0695395820688461E-2</v>
          </cell>
          <cell r="V183">
            <v>1</v>
          </cell>
          <cell r="W183" t="str">
            <v>JPY</v>
          </cell>
          <cell r="X183">
            <v>7</v>
          </cell>
          <cell r="Y183">
            <v>6.0695395820688461E-2</v>
          </cell>
          <cell r="Z183">
            <v>1</v>
          </cell>
          <cell r="AA183" t="str">
            <v>JPY</v>
          </cell>
          <cell r="AB183">
            <v>7</v>
          </cell>
          <cell r="AC183">
            <v>6.0695395820688461E-2</v>
          </cell>
          <cell r="AD183">
            <v>21</v>
          </cell>
          <cell r="AE183">
            <v>14</v>
          </cell>
          <cell r="AI183" t="str">
            <v>EUR/AFR</v>
          </cell>
          <cell r="AJ183" t="str">
            <v>JPY</v>
          </cell>
          <cell r="AK183">
            <v>7.23</v>
          </cell>
        </row>
        <row r="184">
          <cell r="C184" t="str">
            <v>434B036</v>
          </cell>
          <cell r="D184" t="str">
            <v xml:space="preserve">FLASH  </v>
          </cell>
          <cell r="E184" t="str">
            <v>AMD</v>
          </cell>
          <cell r="F184">
            <v>1</v>
          </cell>
          <cell r="G184" t="str">
            <v>USD</v>
          </cell>
          <cell r="H184">
            <v>5.75</v>
          </cell>
          <cell r="I184">
            <v>6.370485264790605</v>
          </cell>
          <cell r="J184">
            <v>1</v>
          </cell>
          <cell r="K184" t="str">
            <v>USD</v>
          </cell>
          <cell r="L184">
            <v>5.5</v>
          </cell>
          <cell r="M184">
            <v>6.093507644582318</v>
          </cell>
          <cell r="N184">
            <v>1</v>
          </cell>
          <cell r="O184" t="str">
            <v>USD</v>
          </cell>
          <cell r="P184">
            <v>4</v>
          </cell>
          <cell r="Q184">
            <v>4.4316419233325952</v>
          </cell>
          <cell r="R184">
            <v>1</v>
          </cell>
          <cell r="S184" t="str">
            <v>USD</v>
          </cell>
          <cell r="T184">
            <v>4</v>
          </cell>
          <cell r="U184">
            <v>4.4316419233325952</v>
          </cell>
          <cell r="V184">
            <v>1</v>
          </cell>
          <cell r="W184" t="str">
            <v>USD</v>
          </cell>
          <cell r="X184">
            <v>4</v>
          </cell>
          <cell r="Y184">
            <v>4.4316419233325952</v>
          </cell>
          <cell r="Z184">
            <v>1</v>
          </cell>
          <cell r="AA184" t="str">
            <v>USD</v>
          </cell>
          <cell r="AB184">
            <v>4</v>
          </cell>
          <cell r="AC184">
            <v>4.4316419233325952</v>
          </cell>
        </row>
        <row r="185">
          <cell r="C185" t="str">
            <v>2320805</v>
          </cell>
          <cell r="E185" t="str">
            <v>MURATA</v>
          </cell>
          <cell r="F185">
            <v>2</v>
          </cell>
          <cell r="G185" t="str">
            <v>JPY</v>
          </cell>
          <cell r="H185">
            <v>0.56000000000000005</v>
          </cell>
          <cell r="I185">
            <v>9.7112633313101542E-3</v>
          </cell>
          <cell r="J185">
            <v>2</v>
          </cell>
          <cell r="K185" t="str">
            <v>JPY</v>
          </cell>
          <cell r="L185">
            <v>0.56000000000000005</v>
          </cell>
          <cell r="M185">
            <v>9.7112633313101542E-3</v>
          </cell>
          <cell r="N185">
            <v>2</v>
          </cell>
          <cell r="O185" t="str">
            <v>JPY</v>
          </cell>
          <cell r="P185">
            <v>0.56000000000000005</v>
          </cell>
          <cell r="Q185">
            <v>9.7112633313101542E-3</v>
          </cell>
          <cell r="R185">
            <v>2</v>
          </cell>
          <cell r="S185" t="str">
            <v>JPY</v>
          </cell>
          <cell r="T185">
            <v>0.55000000000000004</v>
          </cell>
          <cell r="U185">
            <v>9.5378479146796154E-3</v>
          </cell>
          <cell r="V185">
            <v>2</v>
          </cell>
          <cell r="W185" t="str">
            <v>JPY</v>
          </cell>
          <cell r="X185">
            <v>0.55000000000000004</v>
          </cell>
          <cell r="Y185">
            <v>9.5378479146796154E-3</v>
          </cell>
          <cell r="Z185">
            <v>2</v>
          </cell>
          <cell r="AA185" t="str">
            <v>JPY</v>
          </cell>
          <cell r="AB185">
            <v>0.55000000000000004</v>
          </cell>
          <cell r="AC185">
            <v>9.5378479146796154E-3</v>
          </cell>
        </row>
        <row r="186">
          <cell r="C186" t="str">
            <v>2320779</v>
          </cell>
          <cell r="E186" t="str">
            <v>MURATA</v>
          </cell>
          <cell r="F186">
            <v>1</v>
          </cell>
          <cell r="G186" t="str">
            <v>JPY</v>
          </cell>
          <cell r="H186">
            <v>0.56999999999999995</v>
          </cell>
          <cell r="I186">
            <v>4.9423393739703456E-3</v>
          </cell>
          <cell r="J186">
            <v>1</v>
          </cell>
          <cell r="K186" t="str">
            <v>JPY</v>
          </cell>
          <cell r="L186">
            <v>0.56999999999999995</v>
          </cell>
          <cell r="M186">
            <v>4.9423393739703456E-3</v>
          </cell>
          <cell r="N186">
            <v>1</v>
          </cell>
          <cell r="O186" t="str">
            <v>JPY</v>
          </cell>
          <cell r="P186">
            <v>0.56000000000000005</v>
          </cell>
          <cell r="Q186">
            <v>4.8556316656550771E-3</v>
          </cell>
          <cell r="R186">
            <v>1</v>
          </cell>
          <cell r="S186" t="str">
            <v>JPY</v>
          </cell>
          <cell r="T186">
            <v>0.56000000000000005</v>
          </cell>
          <cell r="U186">
            <v>4.8556316656550771E-3</v>
          </cell>
          <cell r="V186">
            <v>1</v>
          </cell>
          <cell r="W186" t="str">
            <v>JPY</v>
          </cell>
          <cell r="X186">
            <v>0.56000000000000005</v>
          </cell>
          <cell r="Y186">
            <v>4.8556316656550771E-3</v>
          </cell>
          <cell r="Z186">
            <v>1</v>
          </cell>
          <cell r="AA186" t="str">
            <v>JPY</v>
          </cell>
          <cell r="AB186">
            <v>0.56000000000000005</v>
          </cell>
          <cell r="AC186">
            <v>4.8556316656550771E-3</v>
          </cell>
        </row>
        <row r="187">
          <cell r="C187" t="str">
            <v>421U005</v>
          </cell>
          <cell r="E187" t="str">
            <v>ROHM</v>
          </cell>
          <cell r="F187">
            <v>1</v>
          </cell>
          <cell r="G187" t="str">
            <v>JPY</v>
          </cell>
          <cell r="H187">
            <v>3</v>
          </cell>
          <cell r="I187">
            <v>2.6012312494580768E-2</v>
          </cell>
          <cell r="J187">
            <v>1</v>
          </cell>
          <cell r="K187" t="str">
            <v>JPY</v>
          </cell>
          <cell r="L187">
            <v>3</v>
          </cell>
          <cell r="M187">
            <v>2.6012312494580768E-2</v>
          </cell>
          <cell r="N187">
            <v>1</v>
          </cell>
          <cell r="O187" t="str">
            <v>JPY</v>
          </cell>
          <cell r="P187">
            <v>3</v>
          </cell>
          <cell r="Q187">
            <v>2.6012312494580768E-2</v>
          </cell>
          <cell r="R187">
            <v>1</v>
          </cell>
          <cell r="S187" t="str">
            <v>JPY</v>
          </cell>
          <cell r="T187">
            <v>3</v>
          </cell>
          <cell r="U187">
            <v>2.6012312494580768E-2</v>
          </cell>
          <cell r="V187">
            <v>1</v>
          </cell>
          <cell r="W187" t="str">
            <v>JPY</v>
          </cell>
          <cell r="X187">
            <v>3</v>
          </cell>
          <cell r="Y187">
            <v>2.6012312494580768E-2</v>
          </cell>
          <cell r="Z187">
            <v>1</v>
          </cell>
          <cell r="AA187" t="str">
            <v>JPY</v>
          </cell>
          <cell r="AB187">
            <v>3</v>
          </cell>
          <cell r="AC187">
            <v>2.6012312494580768E-2</v>
          </cell>
        </row>
        <row r="188">
          <cell r="C188" t="str">
            <v>421J246</v>
          </cell>
          <cell r="E188" t="str">
            <v>ROHM</v>
          </cell>
          <cell r="F188">
            <v>1</v>
          </cell>
          <cell r="G188" t="str">
            <v>JPY</v>
          </cell>
          <cell r="H188">
            <v>5.4</v>
          </cell>
          <cell r="I188">
            <v>4.6822162490245386E-2</v>
          </cell>
          <cell r="J188">
            <v>1</v>
          </cell>
          <cell r="K188" t="str">
            <v>JPY</v>
          </cell>
          <cell r="L188">
            <v>5.4</v>
          </cell>
          <cell r="M188">
            <v>4.6822162490245386E-2</v>
          </cell>
          <cell r="N188">
            <v>1</v>
          </cell>
          <cell r="O188" t="str">
            <v>JPY</v>
          </cell>
          <cell r="P188">
            <v>5.4</v>
          </cell>
          <cell r="Q188">
            <v>4.6822162490245386E-2</v>
          </cell>
          <cell r="R188">
            <v>1</v>
          </cell>
          <cell r="S188" t="str">
            <v>JPY</v>
          </cell>
          <cell r="T188">
            <v>5.4</v>
          </cell>
          <cell r="U188">
            <v>4.6822162490245386E-2</v>
          </cell>
          <cell r="V188">
            <v>1</v>
          </cell>
          <cell r="W188" t="str">
            <v>JPY</v>
          </cell>
          <cell r="X188">
            <v>5.4</v>
          </cell>
          <cell r="Y188">
            <v>4.6822162490245386E-2</v>
          </cell>
          <cell r="Z188">
            <v>1</v>
          </cell>
          <cell r="AA188" t="str">
            <v>JPY</v>
          </cell>
          <cell r="AB188">
            <v>5.4</v>
          </cell>
          <cell r="AC188">
            <v>4.6822162490245386E-2</v>
          </cell>
        </row>
        <row r="189">
          <cell r="C189" t="str">
            <v>1430804</v>
          </cell>
          <cell r="E189" t="str">
            <v>AVX</v>
          </cell>
          <cell r="F189">
            <v>1</v>
          </cell>
          <cell r="G189" t="str">
            <v>USD</v>
          </cell>
          <cell r="H189">
            <v>1.1000000000000001E-3</v>
          </cell>
          <cell r="I189">
            <v>1.2187015289164638E-3</v>
          </cell>
          <cell r="J189">
            <v>1</v>
          </cell>
          <cell r="K189" t="str">
            <v>USD</v>
          </cell>
          <cell r="L189">
            <v>1.1000000000000001E-3</v>
          </cell>
          <cell r="M189">
            <v>1.2187015289164638E-3</v>
          </cell>
          <cell r="N189">
            <v>1</v>
          </cell>
          <cell r="O189" t="str">
            <v>USD</v>
          </cell>
          <cell r="P189">
            <v>1.1000000000000001E-3</v>
          </cell>
          <cell r="Q189">
            <v>1.2187015289164638E-3</v>
          </cell>
          <cell r="R189">
            <v>1</v>
          </cell>
          <cell r="S189" t="str">
            <v>USD</v>
          </cell>
          <cell r="T189">
            <v>1.1000000000000001E-3</v>
          </cell>
          <cell r="U189">
            <v>1.2187015289164638E-3</v>
          </cell>
          <cell r="V189">
            <v>1</v>
          </cell>
          <cell r="W189" t="str">
            <v>USD</v>
          </cell>
          <cell r="X189">
            <v>1.1000000000000001E-3</v>
          </cell>
          <cell r="Y189">
            <v>1.2187015289164638E-3</v>
          </cell>
          <cell r="Z189">
            <v>1</v>
          </cell>
          <cell r="AA189" t="str">
            <v>USD</v>
          </cell>
          <cell r="AB189">
            <v>1.1000000000000001E-3</v>
          </cell>
          <cell r="AC189">
            <v>1.2187015289164638E-3</v>
          </cell>
        </row>
        <row r="190">
          <cell r="C190" t="str">
            <v>1430700</v>
          </cell>
          <cell r="E190" t="str">
            <v>AVX</v>
          </cell>
          <cell r="F190">
            <v>1</v>
          </cell>
          <cell r="G190" t="str">
            <v>USD</v>
          </cell>
          <cell r="H190">
            <v>1.1000000000000001E-3</v>
          </cell>
          <cell r="I190">
            <v>1.2187015289164638E-3</v>
          </cell>
          <cell r="J190">
            <v>1</v>
          </cell>
          <cell r="K190" t="str">
            <v>USD</v>
          </cell>
          <cell r="L190">
            <v>1.1000000000000001E-3</v>
          </cell>
          <cell r="M190">
            <v>1.2187015289164638E-3</v>
          </cell>
          <cell r="N190">
            <v>1</v>
          </cell>
          <cell r="O190" t="str">
            <v>USD</v>
          </cell>
          <cell r="P190">
            <v>1.1000000000000001E-3</v>
          </cell>
          <cell r="Q190">
            <v>1.2187015289164638E-3</v>
          </cell>
          <cell r="R190">
            <v>1</v>
          </cell>
          <cell r="S190" t="str">
            <v>USD</v>
          </cell>
          <cell r="T190">
            <v>1.1000000000000001E-3</v>
          </cell>
          <cell r="U190">
            <v>1.2187015289164638E-3</v>
          </cell>
          <cell r="V190">
            <v>1</v>
          </cell>
          <cell r="W190" t="str">
            <v>USD</v>
          </cell>
          <cell r="X190">
            <v>1.1000000000000001E-3</v>
          </cell>
          <cell r="Y190">
            <v>1.2187015289164638E-3</v>
          </cell>
          <cell r="Z190">
            <v>1</v>
          </cell>
          <cell r="AA190" t="str">
            <v>USD</v>
          </cell>
          <cell r="AB190">
            <v>1.1000000000000001E-3</v>
          </cell>
          <cell r="AC190">
            <v>1.2187015289164638E-3</v>
          </cell>
        </row>
        <row r="191">
          <cell r="C191" t="str">
            <v>1430690</v>
          </cell>
          <cell r="E191" t="str">
            <v>AVX</v>
          </cell>
          <cell r="F191">
            <v>1</v>
          </cell>
          <cell r="G191" t="str">
            <v>USD</v>
          </cell>
          <cell r="H191">
            <v>1.1000000000000001E-3</v>
          </cell>
          <cell r="I191">
            <v>1.2187015289164638E-3</v>
          </cell>
          <cell r="J191">
            <v>1</v>
          </cell>
          <cell r="K191" t="str">
            <v>USD</v>
          </cell>
          <cell r="L191">
            <v>1.1000000000000001E-3</v>
          </cell>
          <cell r="M191">
            <v>1.2187015289164638E-3</v>
          </cell>
          <cell r="N191">
            <v>1</v>
          </cell>
          <cell r="O191" t="str">
            <v>USD</v>
          </cell>
          <cell r="P191">
            <v>1.1000000000000001E-3</v>
          </cell>
          <cell r="Q191">
            <v>1.2187015289164638E-3</v>
          </cell>
          <cell r="R191">
            <v>1</v>
          </cell>
          <cell r="S191" t="str">
            <v>USD</v>
          </cell>
          <cell r="T191">
            <v>1.1000000000000001E-3</v>
          </cell>
          <cell r="U191">
            <v>1.2187015289164638E-3</v>
          </cell>
          <cell r="V191">
            <v>1</v>
          </cell>
          <cell r="W191" t="str">
            <v>USD</v>
          </cell>
          <cell r="X191">
            <v>1.1000000000000001E-3</v>
          </cell>
          <cell r="Y191">
            <v>1.2187015289164638E-3</v>
          </cell>
          <cell r="Z191">
            <v>1</v>
          </cell>
          <cell r="AA191" t="str">
            <v>USD</v>
          </cell>
          <cell r="AB191">
            <v>1.1000000000000001E-3</v>
          </cell>
          <cell r="AC191">
            <v>1.2187015289164638E-3</v>
          </cell>
        </row>
        <row r="192">
          <cell r="C192" t="str">
            <v>2320546</v>
          </cell>
          <cell r="E192" t="str">
            <v>ROHM</v>
          </cell>
          <cell r="F192">
            <v>1</v>
          </cell>
          <cell r="G192" t="str">
            <v>JPY</v>
          </cell>
          <cell r="H192">
            <v>0.28100000000000003</v>
          </cell>
          <cell r="I192">
            <v>2.4364866036590657E-3</v>
          </cell>
          <cell r="J192">
            <v>1</v>
          </cell>
          <cell r="K192" t="str">
            <v>JPY</v>
          </cell>
          <cell r="L192">
            <v>0.28100000000000003</v>
          </cell>
          <cell r="M192">
            <v>2.4364866036590657E-3</v>
          </cell>
          <cell r="N192">
            <v>1</v>
          </cell>
          <cell r="O192" t="str">
            <v>JPY</v>
          </cell>
          <cell r="P192">
            <v>0.28100000000000003</v>
          </cell>
          <cell r="Q192">
            <v>2.4364866036590657E-3</v>
          </cell>
          <cell r="R192">
            <v>1</v>
          </cell>
          <cell r="S192" t="str">
            <v>JPY</v>
          </cell>
          <cell r="T192">
            <v>0.28100000000000003</v>
          </cell>
          <cell r="U192">
            <v>2.4364866036590657E-3</v>
          </cell>
          <cell r="V192">
            <v>1</v>
          </cell>
          <cell r="W192" t="str">
            <v>JPY</v>
          </cell>
          <cell r="X192">
            <v>0.28100000000000003</v>
          </cell>
          <cell r="Y192">
            <v>2.4364866036590657E-3</v>
          </cell>
          <cell r="Z192">
            <v>1</v>
          </cell>
          <cell r="AA192" t="str">
            <v>JPY</v>
          </cell>
          <cell r="AB192">
            <v>0.28100000000000003</v>
          </cell>
          <cell r="AC192">
            <v>2.4364866036590657E-3</v>
          </cell>
        </row>
        <row r="193">
          <cell r="U193">
            <v>4.5249624690881642</v>
          </cell>
        </row>
        <row r="197">
          <cell r="C197" t="str">
            <v>5409177</v>
          </cell>
          <cell r="D197" t="str">
            <v>SIM CONNECTOR</v>
          </cell>
          <cell r="E197" t="str">
            <v>TYCO</v>
          </cell>
          <cell r="F197">
            <v>1</v>
          </cell>
          <cell r="G197" t="str">
            <v>EUR</v>
          </cell>
          <cell r="H197">
            <v>0.15</v>
          </cell>
          <cell r="I197">
            <v>0.15</v>
          </cell>
          <cell r="J197">
            <v>1</v>
          </cell>
          <cell r="K197" t="str">
            <v>EUR</v>
          </cell>
          <cell r="L197">
            <v>0</v>
          </cell>
          <cell r="M197">
            <v>0</v>
          </cell>
          <cell r="N197">
            <v>1</v>
          </cell>
          <cell r="O197" t="str">
            <v>EUR</v>
          </cell>
          <cell r="P197">
            <v>0.14000000000000001</v>
          </cell>
          <cell r="Q197">
            <v>0.14000000000000001</v>
          </cell>
          <cell r="R197">
            <v>1</v>
          </cell>
          <cell r="S197" t="str">
            <v>EUR</v>
          </cell>
          <cell r="T197">
            <v>0.14000000000000001</v>
          </cell>
          <cell r="U197">
            <v>0.14000000000000001</v>
          </cell>
          <cell r="V197">
            <v>1</v>
          </cell>
          <cell r="W197" t="str">
            <v>EUR</v>
          </cell>
          <cell r="X197">
            <v>0.14000000000000001</v>
          </cell>
          <cell r="Y197">
            <v>0.14000000000000001</v>
          </cell>
          <cell r="Z197">
            <v>1</v>
          </cell>
          <cell r="AA197" t="str">
            <v>EUR</v>
          </cell>
          <cell r="AB197">
            <v>0.14000000000000001</v>
          </cell>
          <cell r="AC197">
            <v>0.14000000000000001</v>
          </cell>
          <cell r="AD197">
            <v>84</v>
          </cell>
          <cell r="AE197">
            <v>28</v>
          </cell>
          <cell r="AI197" t="str">
            <v>EUR/AFR</v>
          </cell>
          <cell r="AJ197" t="str">
            <v>EUR</v>
          </cell>
          <cell r="AK197">
            <v>0.15</v>
          </cell>
        </row>
        <row r="198">
          <cell r="C198" t="str">
            <v>540Y334</v>
          </cell>
          <cell r="D198" t="str">
            <v>B-B Connector</v>
          </cell>
          <cell r="E198" t="str">
            <v>SMK</v>
          </cell>
          <cell r="F198">
            <v>1</v>
          </cell>
          <cell r="G198" t="str">
            <v>JPY</v>
          </cell>
          <cell r="H198">
            <v>17</v>
          </cell>
          <cell r="I198">
            <v>0.1474031041359577</v>
          </cell>
          <cell r="J198">
            <v>1</v>
          </cell>
          <cell r="K198" t="str">
            <v>JPY</v>
          </cell>
          <cell r="L198">
            <v>17</v>
          </cell>
          <cell r="M198">
            <v>0.1474031041359577</v>
          </cell>
          <cell r="N198">
            <v>1</v>
          </cell>
          <cell r="O198" t="str">
            <v>JPY</v>
          </cell>
          <cell r="P198">
            <v>16</v>
          </cell>
          <cell r="Q198">
            <v>0.13873233330443077</v>
          </cell>
          <cell r="R198">
            <v>1</v>
          </cell>
          <cell r="S198" t="str">
            <v>JPY</v>
          </cell>
          <cell r="T198">
            <v>16</v>
          </cell>
          <cell r="U198">
            <v>0.13873233330443077</v>
          </cell>
          <cell r="V198">
            <v>1</v>
          </cell>
          <cell r="W198" t="str">
            <v>JPY</v>
          </cell>
          <cell r="X198">
            <v>16</v>
          </cell>
          <cell r="Y198">
            <v>0.13873233330443077</v>
          </cell>
          <cell r="Z198">
            <v>1</v>
          </cell>
          <cell r="AA198" t="str">
            <v>JPY</v>
          </cell>
          <cell r="AB198">
            <v>17</v>
          </cell>
          <cell r="AC198">
            <v>0.1474031041359577</v>
          </cell>
          <cell r="AD198">
            <v>56</v>
          </cell>
          <cell r="AE198">
            <v>28</v>
          </cell>
          <cell r="AI198" t="str">
            <v>EUR/AFR</v>
          </cell>
          <cell r="AJ198" t="str">
            <v>JPY</v>
          </cell>
          <cell r="AK198">
            <v>17</v>
          </cell>
        </row>
        <row r="199">
          <cell r="C199" t="str">
            <v>540Y337</v>
          </cell>
          <cell r="D199" t="str">
            <v>LCD Connector (PLUG)</v>
          </cell>
          <cell r="E199" t="str">
            <v>HIROSE</v>
          </cell>
          <cell r="F199">
            <v>1</v>
          </cell>
          <cell r="G199" t="str">
            <v>JPY</v>
          </cell>
          <cell r="H199">
            <v>34.200000000000003</v>
          </cell>
          <cell r="I199">
            <v>0.29654036243822079</v>
          </cell>
          <cell r="J199">
            <v>1</v>
          </cell>
          <cell r="K199" t="str">
            <v>JPY</v>
          </cell>
          <cell r="L199">
            <v>34.200000000000003</v>
          </cell>
          <cell r="M199">
            <v>0.29654036243822079</v>
          </cell>
          <cell r="N199">
            <v>1</v>
          </cell>
          <cell r="O199" t="str">
            <v>JPY</v>
          </cell>
          <cell r="P199">
            <v>28.8</v>
          </cell>
          <cell r="Q199">
            <v>0.24971819994797539</v>
          </cell>
          <cell r="R199">
            <v>1</v>
          </cell>
          <cell r="S199" t="str">
            <v>JPY</v>
          </cell>
          <cell r="T199">
            <v>27</v>
          </cell>
          <cell r="U199">
            <v>0.23411081245122692</v>
          </cell>
          <cell r="V199">
            <v>1</v>
          </cell>
          <cell r="W199" t="str">
            <v>JPY</v>
          </cell>
          <cell r="X199">
            <v>27</v>
          </cell>
          <cell r="Y199">
            <v>0.23411081245122692</v>
          </cell>
          <cell r="Z199">
            <v>1</v>
          </cell>
          <cell r="AA199" t="str">
            <v>JPY</v>
          </cell>
          <cell r="AB199">
            <v>25.6</v>
          </cell>
          <cell r="AC199">
            <v>0.22197173328708925</v>
          </cell>
          <cell r="AI199" t="str">
            <v>EUR/AFR</v>
          </cell>
          <cell r="AJ199" t="str">
            <v>JPY</v>
          </cell>
          <cell r="AK199">
            <v>34.200000000000003</v>
          </cell>
        </row>
        <row r="200">
          <cell r="C200" t="str">
            <v>5429021</v>
          </cell>
          <cell r="D200" t="str">
            <v>RF TEST CONNECTOR</v>
          </cell>
          <cell r="E200" t="str">
            <v>SMK</v>
          </cell>
          <cell r="F200">
            <v>1</v>
          </cell>
          <cell r="G200" t="str">
            <v>JPY</v>
          </cell>
          <cell r="H200">
            <v>18.5</v>
          </cell>
          <cell r="I200">
            <v>0.16040926038324807</v>
          </cell>
          <cell r="J200">
            <v>1</v>
          </cell>
          <cell r="K200" t="str">
            <v>JPY</v>
          </cell>
          <cell r="L200">
            <v>18</v>
          </cell>
          <cell r="M200">
            <v>0.15607387496748462</v>
          </cell>
          <cell r="N200">
            <v>1</v>
          </cell>
          <cell r="O200" t="str">
            <v>JPY</v>
          </cell>
          <cell r="P200">
            <v>18</v>
          </cell>
          <cell r="Q200">
            <v>0.15607387496748462</v>
          </cell>
          <cell r="R200">
            <v>1</v>
          </cell>
          <cell r="S200" t="str">
            <v>JPY</v>
          </cell>
          <cell r="T200">
            <v>18</v>
          </cell>
          <cell r="U200">
            <v>0.15607387496748462</v>
          </cell>
          <cell r="V200">
            <v>1</v>
          </cell>
          <cell r="W200" t="str">
            <v>JPY</v>
          </cell>
          <cell r="X200">
            <v>17</v>
          </cell>
          <cell r="Y200">
            <v>0.1474031041359577</v>
          </cell>
          <cell r="Z200">
            <v>1</v>
          </cell>
          <cell r="AA200" t="str">
            <v>JPY</v>
          </cell>
          <cell r="AB200">
            <v>17</v>
          </cell>
          <cell r="AC200">
            <v>0.1474031041359577</v>
          </cell>
          <cell r="AI200" t="str">
            <v>EUR/AFR</v>
          </cell>
          <cell r="AJ200" t="str">
            <v>JPY</v>
          </cell>
          <cell r="AK200">
            <v>18.5</v>
          </cell>
        </row>
        <row r="201">
          <cell r="C201" t="str">
            <v>543B000</v>
          </cell>
          <cell r="D201" t="str">
            <v>Camera connector (14 way)</v>
          </cell>
          <cell r="E201" t="str">
            <v>MMMMM</v>
          </cell>
          <cell r="F201">
            <v>1</v>
          </cell>
          <cell r="G201" t="str">
            <v>JPY</v>
          </cell>
          <cell r="H201">
            <v>34.5</v>
          </cell>
          <cell r="I201">
            <v>0.29914159368767884</v>
          </cell>
          <cell r="J201">
            <v>1</v>
          </cell>
          <cell r="K201" t="str">
            <v>JPY</v>
          </cell>
          <cell r="L201">
            <v>34.5</v>
          </cell>
          <cell r="M201">
            <v>0.29914159368767884</v>
          </cell>
          <cell r="N201">
            <v>1</v>
          </cell>
          <cell r="O201" t="str">
            <v>JPY</v>
          </cell>
          <cell r="P201">
            <v>32</v>
          </cell>
          <cell r="Q201">
            <v>0.27746466660886154</v>
          </cell>
          <cell r="R201">
            <v>1</v>
          </cell>
          <cell r="S201" t="str">
            <v>JPY</v>
          </cell>
          <cell r="T201">
            <v>32</v>
          </cell>
          <cell r="U201">
            <v>0.27746466660886154</v>
          </cell>
          <cell r="V201">
            <v>1</v>
          </cell>
          <cell r="W201" t="str">
            <v>JPY</v>
          </cell>
          <cell r="X201">
            <v>32</v>
          </cell>
          <cell r="Y201">
            <v>0.27746466660886154</v>
          </cell>
          <cell r="Z201">
            <v>1</v>
          </cell>
          <cell r="AA201" t="str">
            <v>JPY</v>
          </cell>
          <cell r="AB201">
            <v>32</v>
          </cell>
          <cell r="AC201">
            <v>0.27746466660886154</v>
          </cell>
          <cell r="AI201" t="str">
            <v>EUR/AFR</v>
          </cell>
          <cell r="AJ201" t="str">
            <v>JPY</v>
          </cell>
          <cell r="AK201">
            <v>34.5</v>
          </cell>
        </row>
        <row r="202">
          <cell r="D202" t="str">
            <v>Sheild can for Camera</v>
          </cell>
        </row>
        <row r="203">
          <cell r="C203" t="str">
            <v>5460045</v>
          </cell>
          <cell r="D203" t="str">
            <v>MMC Connector</v>
          </cell>
          <cell r="E203" t="str">
            <v>TYCO</v>
          </cell>
          <cell r="F203">
            <v>1</v>
          </cell>
          <cell r="G203" t="str">
            <v>EUR</v>
          </cell>
          <cell r="H203">
            <v>0.19</v>
          </cell>
          <cell r="I203">
            <v>0.19</v>
          </cell>
          <cell r="J203">
            <v>1</v>
          </cell>
          <cell r="K203" t="str">
            <v>EUR</v>
          </cell>
          <cell r="L203">
            <v>0.19</v>
          </cell>
          <cell r="M203">
            <v>0.19</v>
          </cell>
          <cell r="N203">
            <v>1</v>
          </cell>
          <cell r="O203" t="str">
            <v>EUR</v>
          </cell>
          <cell r="P203">
            <v>0.18</v>
          </cell>
          <cell r="Q203">
            <v>0.18</v>
          </cell>
          <cell r="R203">
            <v>1</v>
          </cell>
          <cell r="S203" t="str">
            <v>EUR</v>
          </cell>
          <cell r="T203">
            <v>0.18</v>
          </cell>
          <cell r="U203">
            <v>0.18</v>
          </cell>
          <cell r="V203">
            <v>1</v>
          </cell>
          <cell r="W203" t="str">
            <v>EUR</v>
          </cell>
          <cell r="X203">
            <v>0.18</v>
          </cell>
          <cell r="Y203">
            <v>0.18</v>
          </cell>
          <cell r="Z203">
            <v>1</v>
          </cell>
          <cell r="AA203" t="str">
            <v>EUR</v>
          </cell>
          <cell r="AB203">
            <v>0.18</v>
          </cell>
          <cell r="AC203">
            <v>0.18</v>
          </cell>
          <cell r="AD203">
            <v>98</v>
          </cell>
          <cell r="AE203">
            <v>28</v>
          </cell>
          <cell r="AI203" t="str">
            <v>EUR/AFR</v>
          </cell>
          <cell r="AJ203" t="str">
            <v>EUR</v>
          </cell>
          <cell r="AK203">
            <v>0.19</v>
          </cell>
        </row>
        <row r="204">
          <cell r="C204" t="str">
            <v>9510434</v>
          </cell>
          <cell r="D204" t="str">
            <v>SPRING CLIP DMD</v>
          </cell>
          <cell r="E204" t="str">
            <v>??</v>
          </cell>
          <cell r="F204">
            <v>3</v>
          </cell>
          <cell r="G204" t="str">
            <v>EUR</v>
          </cell>
          <cell r="H204">
            <v>0.1</v>
          </cell>
          <cell r="I204">
            <v>0.30000000000000004</v>
          </cell>
          <cell r="J204">
            <v>3</v>
          </cell>
          <cell r="K204" t="str">
            <v>EUR</v>
          </cell>
          <cell r="L204">
            <v>0.1</v>
          </cell>
          <cell r="M204">
            <v>0.30000000000000004</v>
          </cell>
          <cell r="N204">
            <v>3</v>
          </cell>
          <cell r="O204" t="str">
            <v>EUR</v>
          </cell>
          <cell r="P204">
            <v>0.1</v>
          </cell>
          <cell r="Q204">
            <v>0.30000000000000004</v>
          </cell>
          <cell r="R204">
            <v>3</v>
          </cell>
          <cell r="S204" t="str">
            <v>EUR</v>
          </cell>
          <cell r="T204">
            <v>0.1</v>
          </cell>
          <cell r="U204">
            <v>0.30000000000000004</v>
          </cell>
          <cell r="V204">
            <v>3</v>
          </cell>
          <cell r="W204" t="str">
            <v>EUR</v>
          </cell>
          <cell r="X204">
            <v>0.1</v>
          </cell>
          <cell r="Y204">
            <v>0.30000000000000004</v>
          </cell>
          <cell r="Z204">
            <v>3</v>
          </cell>
          <cell r="AA204" t="str">
            <v>EUR</v>
          </cell>
          <cell r="AB204">
            <v>0.1</v>
          </cell>
          <cell r="AC204">
            <v>0.30000000000000004</v>
          </cell>
          <cell r="AI204" t="str">
            <v>EUR/AFR</v>
          </cell>
          <cell r="AJ204" t="str">
            <v>EUR</v>
          </cell>
          <cell r="AK204">
            <v>0.1</v>
          </cell>
        </row>
        <row r="205">
          <cell r="C205" t="str">
            <v>9560209</v>
          </cell>
          <cell r="D205" t="str">
            <v>Baseband Metal shield A</v>
          </cell>
          <cell r="E205" t="str">
            <v>Harter</v>
          </cell>
          <cell r="F205">
            <v>1</v>
          </cell>
          <cell r="G205" t="str">
            <v>FIM</v>
          </cell>
          <cell r="H205">
            <v>2.5</v>
          </cell>
          <cell r="I205">
            <v>0.4204698161537776</v>
          </cell>
          <cell r="J205">
            <v>1</v>
          </cell>
          <cell r="K205" t="str">
            <v>FIM</v>
          </cell>
          <cell r="L205">
            <v>2.5</v>
          </cell>
          <cell r="M205">
            <v>0.4204698161537776</v>
          </cell>
          <cell r="N205">
            <v>1</v>
          </cell>
          <cell r="O205" t="str">
            <v>FIM</v>
          </cell>
          <cell r="P205">
            <v>2.5</v>
          </cell>
          <cell r="Q205">
            <v>0.4204698161537776</v>
          </cell>
          <cell r="R205">
            <v>1</v>
          </cell>
          <cell r="S205" t="str">
            <v>FIM</v>
          </cell>
          <cell r="T205">
            <v>2.5</v>
          </cell>
          <cell r="U205">
            <v>0.4204698161537776</v>
          </cell>
          <cell r="V205">
            <v>1</v>
          </cell>
          <cell r="W205" t="str">
            <v>FIM</v>
          </cell>
          <cell r="X205">
            <v>2.5</v>
          </cell>
          <cell r="Y205">
            <v>0.4204698161537776</v>
          </cell>
          <cell r="Z205">
            <v>1</v>
          </cell>
          <cell r="AA205" t="str">
            <v>FIM</v>
          </cell>
          <cell r="AB205">
            <v>2.5</v>
          </cell>
          <cell r="AC205">
            <v>0.4204698161537776</v>
          </cell>
          <cell r="AI205" t="str">
            <v>EUR/AFR</v>
          </cell>
          <cell r="AJ205" t="str">
            <v>FIM</v>
          </cell>
          <cell r="AK205">
            <v>2.5</v>
          </cell>
        </row>
        <row r="206">
          <cell r="C206" t="str">
            <v>9560210</v>
          </cell>
          <cell r="D206" t="str">
            <v>RX-TX SHIELD ASSY</v>
          </cell>
          <cell r="E206" t="str">
            <v>Harter</v>
          </cell>
          <cell r="F206">
            <v>1</v>
          </cell>
          <cell r="G206" t="str">
            <v>FIM</v>
          </cell>
          <cell r="H206">
            <v>2.5</v>
          </cell>
          <cell r="I206">
            <v>0.4204698161537776</v>
          </cell>
          <cell r="J206">
            <v>1</v>
          </cell>
          <cell r="K206" t="str">
            <v>FIM</v>
          </cell>
          <cell r="L206">
            <v>2.5</v>
          </cell>
          <cell r="M206">
            <v>0.4204698161537776</v>
          </cell>
          <cell r="N206">
            <v>1</v>
          </cell>
          <cell r="O206" t="str">
            <v>FIM</v>
          </cell>
          <cell r="P206">
            <v>2.5</v>
          </cell>
          <cell r="Q206">
            <v>0.4204698161537776</v>
          </cell>
          <cell r="R206">
            <v>1</v>
          </cell>
          <cell r="S206" t="str">
            <v>FIM</v>
          </cell>
          <cell r="T206">
            <v>2.5</v>
          </cell>
          <cell r="U206">
            <v>0.4204698161537776</v>
          </cell>
          <cell r="V206">
            <v>1</v>
          </cell>
          <cell r="W206" t="str">
            <v>FIM</v>
          </cell>
          <cell r="X206">
            <v>2.5</v>
          </cell>
          <cell r="Y206">
            <v>0.4204698161537776</v>
          </cell>
          <cell r="Z206">
            <v>1</v>
          </cell>
          <cell r="AA206" t="str">
            <v>FIM</v>
          </cell>
          <cell r="AB206">
            <v>2.5</v>
          </cell>
          <cell r="AC206">
            <v>0.4204698161537776</v>
          </cell>
          <cell r="AI206" t="str">
            <v>EUR/AFR</v>
          </cell>
          <cell r="AJ206" t="str">
            <v>FIM</v>
          </cell>
          <cell r="AK206">
            <v>2.5</v>
          </cell>
        </row>
        <row r="207">
          <cell r="C207" t="str">
            <v>9560212</v>
          </cell>
          <cell r="D207" t="str">
            <v xml:space="preserve">PA SHIELD ASSY </v>
          </cell>
          <cell r="E207" t="str">
            <v>Harter</v>
          </cell>
          <cell r="F207">
            <v>1</v>
          </cell>
          <cell r="G207" t="str">
            <v>FIM</v>
          </cell>
          <cell r="H207">
            <v>2.5</v>
          </cell>
          <cell r="I207">
            <v>0.4204698161537776</v>
          </cell>
          <cell r="J207">
            <v>1</v>
          </cell>
          <cell r="K207" t="str">
            <v>FIM</v>
          </cell>
          <cell r="L207">
            <v>2.5</v>
          </cell>
          <cell r="M207">
            <v>0.4204698161537776</v>
          </cell>
          <cell r="N207">
            <v>1</v>
          </cell>
          <cell r="O207" t="str">
            <v>FIM</v>
          </cell>
          <cell r="P207">
            <v>2.5</v>
          </cell>
          <cell r="Q207">
            <v>0.4204698161537776</v>
          </cell>
          <cell r="R207">
            <v>1</v>
          </cell>
          <cell r="S207" t="str">
            <v>FIM</v>
          </cell>
          <cell r="T207">
            <v>2.5</v>
          </cell>
          <cell r="U207">
            <v>0.4204698161537776</v>
          </cell>
          <cell r="V207">
            <v>1</v>
          </cell>
          <cell r="W207" t="str">
            <v>FIM</v>
          </cell>
          <cell r="X207">
            <v>2.5</v>
          </cell>
          <cell r="Y207">
            <v>0.4204698161537776</v>
          </cell>
          <cell r="Z207">
            <v>1</v>
          </cell>
          <cell r="AA207" t="str">
            <v>FIM</v>
          </cell>
          <cell r="AB207">
            <v>2.5</v>
          </cell>
          <cell r="AC207">
            <v>0.4204698161537776</v>
          </cell>
          <cell r="AI207" t="str">
            <v>EUR/AFR</v>
          </cell>
          <cell r="AJ207" t="str">
            <v>FIM</v>
          </cell>
          <cell r="AK207">
            <v>2.5</v>
          </cell>
        </row>
        <row r="208">
          <cell r="C208" t="str">
            <v>9560221</v>
          </cell>
          <cell r="D208" t="str">
            <v>BLUETOOTH METAL SHIELD</v>
          </cell>
          <cell r="E208" t="str">
            <v>Harter</v>
          </cell>
          <cell r="F208">
            <v>1</v>
          </cell>
          <cell r="G208" t="str">
            <v>FIM</v>
          </cell>
          <cell r="H208">
            <v>2.5</v>
          </cell>
          <cell r="I208">
            <v>0.4204698161537776</v>
          </cell>
          <cell r="J208">
            <v>1</v>
          </cell>
          <cell r="K208" t="str">
            <v>FIM</v>
          </cell>
          <cell r="L208">
            <v>2.5</v>
          </cell>
          <cell r="M208">
            <v>0.4204698161537776</v>
          </cell>
          <cell r="N208">
            <v>1</v>
          </cell>
          <cell r="O208" t="str">
            <v>FIM</v>
          </cell>
          <cell r="P208">
            <v>2.5</v>
          </cell>
          <cell r="Q208">
            <v>0.4204698161537776</v>
          </cell>
          <cell r="R208">
            <v>1</v>
          </cell>
          <cell r="S208" t="str">
            <v>FIM</v>
          </cell>
          <cell r="T208">
            <v>2.5</v>
          </cell>
          <cell r="U208">
            <v>0.4204698161537776</v>
          </cell>
          <cell r="V208">
            <v>1</v>
          </cell>
          <cell r="W208" t="str">
            <v>FIM</v>
          </cell>
          <cell r="X208">
            <v>2.5</v>
          </cell>
          <cell r="Y208">
            <v>0.4204698161537776</v>
          </cell>
          <cell r="Z208">
            <v>1</v>
          </cell>
          <cell r="AA208" t="str">
            <v>FIM</v>
          </cell>
          <cell r="AB208">
            <v>2.5</v>
          </cell>
          <cell r="AC208">
            <v>0.4204698161537776</v>
          </cell>
          <cell r="AI208" t="str">
            <v>EUR/AFR</v>
          </cell>
          <cell r="AJ208" t="str">
            <v>FIM</v>
          </cell>
          <cell r="AK208">
            <v>2.5</v>
          </cell>
        </row>
        <row r="209">
          <cell r="C209" t="str">
            <v>9560234</v>
          </cell>
          <cell r="D209" t="str">
            <v>VGA Camera Shield</v>
          </cell>
          <cell r="E209" t="str">
            <v>SMK</v>
          </cell>
          <cell r="F209">
            <v>1</v>
          </cell>
          <cell r="G209" t="str">
            <v>JPY</v>
          </cell>
          <cell r="H209">
            <v>21</v>
          </cell>
          <cell r="I209">
            <v>0.18208618746206537</v>
          </cell>
          <cell r="J209">
            <v>1</v>
          </cell>
          <cell r="K209" t="str">
            <v>JPY</v>
          </cell>
          <cell r="L209">
            <v>21</v>
          </cell>
          <cell r="M209">
            <v>0.18208618746206537</v>
          </cell>
          <cell r="N209">
            <v>1</v>
          </cell>
          <cell r="O209" t="str">
            <v>JPY</v>
          </cell>
          <cell r="P209">
            <v>20</v>
          </cell>
          <cell r="Q209">
            <v>0.17341541663053844</v>
          </cell>
          <cell r="R209">
            <v>1</v>
          </cell>
          <cell r="S209" t="str">
            <v>JPY</v>
          </cell>
          <cell r="T209">
            <v>20</v>
          </cell>
          <cell r="U209">
            <v>0.17341541663053844</v>
          </cell>
          <cell r="V209">
            <v>1</v>
          </cell>
          <cell r="W209" t="str">
            <v>JPY</v>
          </cell>
          <cell r="X209">
            <v>20</v>
          </cell>
          <cell r="Y209">
            <v>0.17341541663053844</v>
          </cell>
          <cell r="Z209">
            <v>1</v>
          </cell>
          <cell r="AA209" t="str">
            <v>JPY</v>
          </cell>
          <cell r="AB209">
            <v>20</v>
          </cell>
          <cell r="AC209">
            <v>0.17341541663053844</v>
          </cell>
          <cell r="AD209">
            <v>84</v>
          </cell>
          <cell r="AE209">
            <v>84</v>
          </cell>
        </row>
        <row r="210">
          <cell r="D210" t="str">
            <v>PCB   (ab. 27,5 cm2) 8-layer FR4/RCC</v>
          </cell>
          <cell r="E210" t="str">
            <v>AT&amp;S</v>
          </cell>
          <cell r="F210">
            <v>1</v>
          </cell>
          <cell r="G210" t="str">
            <v>EUR</v>
          </cell>
          <cell r="H210">
            <v>8.14</v>
          </cell>
          <cell r="I210">
            <v>8.14</v>
          </cell>
          <cell r="J210">
            <v>1</v>
          </cell>
          <cell r="K210" t="str">
            <v>EUR</v>
          </cell>
          <cell r="L210">
            <v>8.14</v>
          </cell>
          <cell r="M210">
            <v>8.14</v>
          </cell>
          <cell r="N210">
            <v>1</v>
          </cell>
          <cell r="O210" t="str">
            <v>EUR</v>
          </cell>
          <cell r="P210">
            <v>8.14</v>
          </cell>
          <cell r="Q210">
            <v>8.14</v>
          </cell>
          <cell r="R210">
            <v>1</v>
          </cell>
          <cell r="S210" t="str">
            <v>EUR</v>
          </cell>
          <cell r="T210">
            <v>8.14</v>
          </cell>
          <cell r="U210">
            <v>8.14</v>
          </cell>
          <cell r="V210">
            <v>1</v>
          </cell>
          <cell r="W210" t="str">
            <v>EUR</v>
          </cell>
          <cell r="X210">
            <v>6.74</v>
          </cell>
          <cell r="Y210">
            <v>6.74</v>
          </cell>
          <cell r="Z210">
            <v>1</v>
          </cell>
          <cell r="AA210" t="str">
            <v>EUR</v>
          </cell>
          <cell r="AB210">
            <v>6.74</v>
          </cell>
          <cell r="AC210">
            <v>6.74</v>
          </cell>
          <cell r="AI210" t="str">
            <v>EUR/AFR</v>
          </cell>
          <cell r="AJ210" t="str">
            <v>EUR</v>
          </cell>
          <cell r="AK210">
            <v>8.14</v>
          </cell>
        </row>
        <row r="211">
          <cell r="C211" t="str">
            <v>0X0X0X0</v>
          </cell>
          <cell r="D211" t="str">
            <v>Baseband Total</v>
          </cell>
          <cell r="E211" t="str">
            <v>*</v>
          </cell>
          <cell r="F211">
            <v>202</v>
          </cell>
          <cell r="I211">
            <v>118.63455683920556</v>
          </cell>
          <cell r="J211">
            <v>202</v>
          </cell>
          <cell r="M211">
            <v>116.10927487997485</v>
          </cell>
          <cell r="N211">
            <v>202</v>
          </cell>
          <cell r="Q211">
            <v>112.39383750204934</v>
          </cell>
          <cell r="R211">
            <v>202</v>
          </cell>
          <cell r="U211">
            <v>115.778634058541</v>
          </cell>
          <cell r="V211">
            <v>202</v>
          </cell>
          <cell r="Y211">
            <v>102.61714724017806</v>
          </cell>
          <cell r="Z211">
            <v>202</v>
          </cell>
          <cell r="AC211">
            <v>100.92965500097905</v>
          </cell>
        </row>
        <row r="212">
          <cell r="C212" t="str">
            <v>0842006</v>
          </cell>
          <cell r="D212" t="str">
            <v>Epoc Software</v>
          </cell>
          <cell r="F212">
            <v>1</v>
          </cell>
          <cell r="G212" t="str">
            <v>USD</v>
          </cell>
          <cell r="H212">
            <v>4.55</v>
          </cell>
          <cell r="I212">
            <v>5.0409926877908262</v>
          </cell>
          <cell r="J212">
            <v>1</v>
          </cell>
          <cell r="K212" t="str">
            <v>USD</v>
          </cell>
          <cell r="L212">
            <v>4.55</v>
          </cell>
          <cell r="M212">
            <v>5.0409926877908262</v>
          </cell>
          <cell r="N212">
            <v>1</v>
          </cell>
          <cell r="O212" t="str">
            <v>USD</v>
          </cell>
          <cell r="P212">
            <v>4.55</v>
          </cell>
          <cell r="Q212">
            <v>5.0409926877908262</v>
          </cell>
          <cell r="R212">
            <v>1</v>
          </cell>
          <cell r="S212" t="str">
            <v>USD</v>
          </cell>
          <cell r="T212">
            <v>4.55</v>
          </cell>
          <cell r="U212">
            <v>5.0409926877908262</v>
          </cell>
          <cell r="V212">
            <v>1</v>
          </cell>
          <cell r="W212" t="str">
            <v>USD</v>
          </cell>
          <cell r="X212">
            <v>4.55</v>
          </cell>
          <cell r="Y212">
            <v>5.0409926877908262</v>
          </cell>
          <cell r="Z212">
            <v>1</v>
          </cell>
          <cell r="AA212" t="str">
            <v>USD</v>
          </cell>
          <cell r="AB212">
            <v>4.55</v>
          </cell>
          <cell r="AC212">
            <v>5.0409926877908262</v>
          </cell>
        </row>
        <row r="213">
          <cell r="D213" t="str">
            <v>Engine Total</v>
          </cell>
          <cell r="I213">
            <v>123.67554952699638</v>
          </cell>
          <cell r="M213">
            <v>121.15026756776567</v>
          </cell>
          <cell r="Q213">
            <v>117.43483018984017</v>
          </cell>
          <cell r="U213">
            <v>120.81962674633183</v>
          </cell>
          <cell r="Y213">
            <v>107.65813992796888</v>
          </cell>
          <cell r="AC213">
            <v>105.97064768876987</v>
          </cell>
        </row>
        <row r="214">
          <cell r="C214">
            <v>5.2080000000000002</v>
          </cell>
          <cell r="D214" t="str">
            <v>A Cover Assembly</v>
          </cell>
          <cell r="E214" t="str">
            <v>Perlos</v>
          </cell>
          <cell r="H214">
            <v>3.1030000000000002</v>
          </cell>
          <cell r="I214">
            <v>2.2679999999999998</v>
          </cell>
          <cell r="J214">
            <v>1</v>
          </cell>
          <cell r="K214" t="str">
            <v>EUR</v>
          </cell>
          <cell r="L214">
            <v>3.1030000000000002</v>
          </cell>
          <cell r="M214">
            <v>3.1030000000000002</v>
          </cell>
          <cell r="Q214">
            <v>2.2679999999999998</v>
          </cell>
          <cell r="U214">
            <v>2.2679999999999998</v>
          </cell>
          <cell r="Y214">
            <v>2.2679999999999998</v>
          </cell>
          <cell r="AC214">
            <v>2.2679999999999998</v>
          </cell>
        </row>
        <row r="215">
          <cell r="D215" t="str">
            <v>A Cover molding</v>
          </cell>
          <cell r="E215" t="str">
            <v>Perlos</v>
          </cell>
        </row>
        <row r="216">
          <cell r="D216" t="str">
            <v>Window Assembly</v>
          </cell>
          <cell r="E216" t="str">
            <v>Perlos</v>
          </cell>
        </row>
        <row r="217">
          <cell r="D217" t="str">
            <v>Window</v>
          </cell>
          <cell r="E217" t="str">
            <v>Perlos</v>
          </cell>
        </row>
        <row r="218">
          <cell r="D218" t="str">
            <v>Adhesive Tape (for Window)</v>
          </cell>
          <cell r="E218" t="str">
            <v>?</v>
          </cell>
        </row>
        <row r="219">
          <cell r="D219" t="str">
            <v>Gauze(for Pico)</v>
          </cell>
          <cell r="E219" t="str">
            <v>?</v>
          </cell>
        </row>
        <row r="220">
          <cell r="C220">
            <v>100100</v>
          </cell>
          <cell r="D220" t="str">
            <v>Numeric-Key Module</v>
          </cell>
          <cell r="E220" t="str">
            <v>Sunnarrow</v>
          </cell>
          <cell r="F220">
            <v>1</v>
          </cell>
          <cell r="G220" t="str">
            <v>JPY</v>
          </cell>
          <cell r="H220">
            <v>550</v>
          </cell>
          <cell r="I220">
            <v>5</v>
          </cell>
          <cell r="J220">
            <v>1</v>
          </cell>
          <cell r="K220" t="str">
            <v>JPY</v>
          </cell>
          <cell r="L220">
            <v>550</v>
          </cell>
          <cell r="M220">
            <v>4.7689239573398075</v>
          </cell>
          <cell r="Q220">
            <v>5</v>
          </cell>
          <cell r="U220">
            <v>5</v>
          </cell>
          <cell r="Y220">
            <v>5</v>
          </cell>
          <cell r="AC220">
            <v>5</v>
          </cell>
        </row>
        <row r="221">
          <cell r="D221" t="str">
            <v>Numeric-Key Module</v>
          </cell>
          <cell r="E221" t="str">
            <v>Sunnarrow</v>
          </cell>
        </row>
        <row r="222">
          <cell r="D222" t="str">
            <v>Send-Key Assy</v>
          </cell>
          <cell r="E222" t="str">
            <v>Sunnarrow</v>
          </cell>
          <cell r="H222">
            <v>0</v>
          </cell>
          <cell r="I222">
            <v>0.5</v>
          </cell>
          <cell r="L222">
            <v>0</v>
          </cell>
          <cell r="M222">
            <v>0</v>
          </cell>
          <cell r="Q222">
            <v>0.5</v>
          </cell>
          <cell r="U222">
            <v>0.5</v>
          </cell>
          <cell r="Y222">
            <v>0.5</v>
          </cell>
          <cell r="AC222">
            <v>0.5</v>
          </cell>
        </row>
        <row r="223">
          <cell r="D223" t="str">
            <v>Key-top1(Send)</v>
          </cell>
          <cell r="E223" t="str">
            <v>Sunnarrow</v>
          </cell>
        </row>
        <row r="224">
          <cell r="D224" t="str">
            <v>Key-top2</v>
          </cell>
          <cell r="E224" t="str">
            <v>Sunnarrow</v>
          </cell>
        </row>
        <row r="225">
          <cell r="D225" t="str">
            <v>Key-top3</v>
          </cell>
          <cell r="E225" t="str">
            <v>Sunnarrow</v>
          </cell>
        </row>
        <row r="226">
          <cell r="D226" t="str">
            <v>Rubber mat</v>
          </cell>
          <cell r="E226" t="str">
            <v>Sunnarrow</v>
          </cell>
        </row>
        <row r="227">
          <cell r="D227" t="str">
            <v>End-Key Assy</v>
          </cell>
          <cell r="E227" t="str">
            <v>Sunnarrow</v>
          </cell>
          <cell r="H227">
            <v>0</v>
          </cell>
          <cell r="I227">
            <v>0.5</v>
          </cell>
          <cell r="L227">
            <v>0</v>
          </cell>
          <cell r="M227">
            <v>0</v>
          </cell>
          <cell r="Q227">
            <v>0.5</v>
          </cell>
          <cell r="U227">
            <v>0.5</v>
          </cell>
          <cell r="Y227">
            <v>0.5</v>
          </cell>
          <cell r="AC227">
            <v>0.5</v>
          </cell>
        </row>
        <row r="228">
          <cell r="D228" t="str">
            <v>Key-top4(End)</v>
          </cell>
          <cell r="E228" t="str">
            <v>Sunnarrow</v>
          </cell>
        </row>
        <row r="229">
          <cell r="D229" t="str">
            <v>Key-top5</v>
          </cell>
          <cell r="E229" t="str">
            <v>Sunnarrow</v>
          </cell>
        </row>
        <row r="230">
          <cell r="D230" t="str">
            <v>Key-top6</v>
          </cell>
          <cell r="E230" t="str">
            <v>Sunnarrow</v>
          </cell>
        </row>
        <row r="231">
          <cell r="D231" t="str">
            <v>Rubber mat</v>
          </cell>
          <cell r="E231" t="str">
            <v>Sunnarrow</v>
          </cell>
        </row>
        <row r="233">
          <cell r="D233" t="str">
            <v>B-Cover Assembly</v>
          </cell>
          <cell r="E233" t="str">
            <v>Perlos</v>
          </cell>
          <cell r="G233" t="str">
            <v>Eur</v>
          </cell>
          <cell r="H233">
            <v>2.004</v>
          </cell>
          <cell r="I233">
            <v>1.59</v>
          </cell>
          <cell r="J233">
            <v>1</v>
          </cell>
          <cell r="K233" t="str">
            <v>Eur</v>
          </cell>
          <cell r="L233">
            <v>2.004</v>
          </cell>
          <cell r="M233">
            <v>2.004</v>
          </cell>
          <cell r="Q233">
            <v>1.59</v>
          </cell>
          <cell r="U233">
            <v>1.59</v>
          </cell>
          <cell r="Y233">
            <v>1.59</v>
          </cell>
          <cell r="AC233">
            <v>1.59</v>
          </cell>
        </row>
        <row r="234">
          <cell r="D234" t="str">
            <v>assembly cost</v>
          </cell>
          <cell r="E234" t="str">
            <v>Elcoteq</v>
          </cell>
          <cell r="J234">
            <v>1</v>
          </cell>
          <cell r="K234" t="str">
            <v>Eur</v>
          </cell>
          <cell r="L234">
            <v>0.9</v>
          </cell>
          <cell r="M234">
            <v>0.9</v>
          </cell>
        </row>
        <row r="235">
          <cell r="D235" t="str">
            <v>B Cover Molding</v>
          </cell>
          <cell r="E235" t="str">
            <v>Perlos</v>
          </cell>
          <cell r="H235" t="str">
            <v>-</v>
          </cell>
          <cell r="L235" t="str">
            <v>-</v>
          </cell>
        </row>
        <row r="236">
          <cell r="D236" t="str">
            <v>Gauze(for Hands-Free)</v>
          </cell>
          <cell r="E236" t="str">
            <v>?</v>
          </cell>
          <cell r="H236" t="str">
            <v>-</v>
          </cell>
          <cell r="L236" t="str">
            <v>-</v>
          </cell>
        </row>
        <row r="237">
          <cell r="D237" t="str">
            <v>Camera Window</v>
          </cell>
          <cell r="E237" t="str">
            <v>?</v>
          </cell>
          <cell r="H237" t="str">
            <v>-</v>
          </cell>
          <cell r="L237" t="str">
            <v>-</v>
          </cell>
        </row>
        <row r="238">
          <cell r="D238" t="str">
            <v>Adhesive Tape (for Camera window)</v>
          </cell>
          <cell r="E238" t="str">
            <v>?</v>
          </cell>
          <cell r="H238" t="str">
            <v>-</v>
          </cell>
          <cell r="L238" t="str">
            <v>-</v>
          </cell>
        </row>
        <row r="239">
          <cell r="D239" t="str">
            <v>IR Window</v>
          </cell>
          <cell r="E239" t="str">
            <v>?</v>
          </cell>
          <cell r="H239" t="str">
            <v>-</v>
          </cell>
          <cell r="L239" t="str">
            <v>-</v>
          </cell>
        </row>
        <row r="240">
          <cell r="D240" t="str">
            <v>D-Cover</v>
          </cell>
          <cell r="E240" t="str">
            <v>?</v>
          </cell>
        </row>
        <row r="241">
          <cell r="D241" t="str">
            <v>Camera Disk</v>
          </cell>
          <cell r="E241" t="str">
            <v>?</v>
          </cell>
        </row>
        <row r="242">
          <cell r="D242" t="str">
            <v>Axle Piece</v>
          </cell>
          <cell r="E242" t="str">
            <v>?</v>
          </cell>
        </row>
        <row r="243">
          <cell r="D243" t="str">
            <v>Camera Disk Holder</v>
          </cell>
          <cell r="E243" t="str">
            <v>?</v>
          </cell>
        </row>
        <row r="244">
          <cell r="D244" t="str">
            <v>Detector FPC Assy</v>
          </cell>
          <cell r="E244" t="str">
            <v>?</v>
          </cell>
        </row>
        <row r="245">
          <cell r="D245" t="str">
            <v xml:space="preserve">FPC </v>
          </cell>
          <cell r="E245" t="str">
            <v>?</v>
          </cell>
        </row>
        <row r="246">
          <cell r="D246" t="str">
            <v>Detector Switch</v>
          </cell>
          <cell r="E246" t="str">
            <v>?</v>
          </cell>
        </row>
        <row r="247">
          <cell r="D247" t="str">
            <v>Memory Card Bung</v>
          </cell>
          <cell r="E247" t="str">
            <v>?</v>
          </cell>
        </row>
        <row r="248">
          <cell r="D248" t="str">
            <v>Label Printing</v>
          </cell>
          <cell r="E248" t="str">
            <v>?</v>
          </cell>
        </row>
        <row r="249">
          <cell r="D249" t="str">
            <v>Screw Torx</v>
          </cell>
          <cell r="E249" t="str">
            <v>?</v>
          </cell>
        </row>
        <row r="250">
          <cell r="D250" t="str">
            <v>Battery Connector</v>
          </cell>
          <cell r="E250" t="str">
            <v>?</v>
          </cell>
          <cell r="G250" t="str">
            <v>JPY</v>
          </cell>
          <cell r="H250">
            <v>9.9</v>
          </cell>
          <cell r="I250">
            <v>0.4</v>
          </cell>
          <cell r="J250">
            <v>1</v>
          </cell>
          <cell r="K250" t="str">
            <v>JPY</v>
          </cell>
          <cell r="L250">
            <v>9.9</v>
          </cell>
          <cell r="M250">
            <v>8.5840631232116535E-2</v>
          </cell>
          <cell r="Q250">
            <v>0.4</v>
          </cell>
          <cell r="U250">
            <v>0.4</v>
          </cell>
          <cell r="Y250">
            <v>0.4</v>
          </cell>
          <cell r="AC250">
            <v>0.4</v>
          </cell>
        </row>
        <row r="251">
          <cell r="D251" t="str">
            <v>Volume Key</v>
          </cell>
          <cell r="E251" t="str">
            <v>Sunarrow</v>
          </cell>
          <cell r="I251">
            <v>1</v>
          </cell>
          <cell r="M251">
            <v>0</v>
          </cell>
          <cell r="Q251">
            <v>1</v>
          </cell>
          <cell r="U251">
            <v>1</v>
          </cell>
          <cell r="Y251">
            <v>1</v>
          </cell>
          <cell r="AC251">
            <v>1</v>
          </cell>
        </row>
        <row r="252">
          <cell r="D252" t="str">
            <v>Volume key-top 1</v>
          </cell>
          <cell r="E252" t="str">
            <v>Sunarrow</v>
          </cell>
        </row>
        <row r="253">
          <cell r="D253" t="str">
            <v>Volume key-top 2</v>
          </cell>
          <cell r="E253" t="str">
            <v>Sunarrow</v>
          </cell>
        </row>
        <row r="254">
          <cell r="D254" t="str">
            <v>Rubber mat</v>
          </cell>
          <cell r="E254" t="str">
            <v>Sunarrow</v>
          </cell>
        </row>
        <row r="255">
          <cell r="D255" t="str">
            <v>Power Key Assembly</v>
          </cell>
          <cell r="E255" t="str">
            <v>Sunarrow</v>
          </cell>
          <cell r="I255">
            <v>0.3</v>
          </cell>
          <cell r="J255">
            <v>1</v>
          </cell>
          <cell r="K255" t="str">
            <v>JPY</v>
          </cell>
          <cell r="L255">
            <v>10</v>
          </cell>
          <cell r="M255">
            <v>8.6707708315269222E-2</v>
          </cell>
          <cell r="Q255">
            <v>0.3</v>
          </cell>
          <cell r="U255">
            <v>0.3</v>
          </cell>
          <cell r="Y255">
            <v>0.3</v>
          </cell>
          <cell r="AC255">
            <v>0.3</v>
          </cell>
        </row>
        <row r="256">
          <cell r="D256" t="str">
            <v>Power key-top</v>
          </cell>
          <cell r="E256" t="str">
            <v>Sunarrow</v>
          </cell>
        </row>
        <row r="257">
          <cell r="D257" t="str">
            <v>Rubber mat</v>
          </cell>
          <cell r="E257" t="str">
            <v>Sunarrow</v>
          </cell>
        </row>
        <row r="258">
          <cell r="C258">
            <v>100101</v>
          </cell>
          <cell r="D258" t="str">
            <v>PIFA Antenna Assembly</v>
          </cell>
          <cell r="E258" t="str">
            <v>Allgon or Flitronic</v>
          </cell>
          <cell r="F258">
            <v>1</v>
          </cell>
          <cell r="H258">
            <v>1.5</v>
          </cell>
          <cell r="I258">
            <v>2.5</v>
          </cell>
          <cell r="J258">
            <v>1</v>
          </cell>
          <cell r="K258" t="str">
            <v>USD</v>
          </cell>
          <cell r="L258">
            <v>1.5</v>
          </cell>
          <cell r="M258">
            <v>1.6618657212497232</v>
          </cell>
          <cell r="Q258">
            <v>2.5</v>
          </cell>
          <cell r="U258">
            <v>2.5</v>
          </cell>
          <cell r="Y258">
            <v>2.5</v>
          </cell>
          <cell r="AC258">
            <v>2.5</v>
          </cell>
        </row>
        <row r="259">
          <cell r="D259" t="str">
            <v>Handsfree Speaker</v>
          </cell>
          <cell r="E259" t="str">
            <v>?</v>
          </cell>
        </row>
        <row r="262">
          <cell r="D262" t="str">
            <v>C-Cover Assembly</v>
          </cell>
          <cell r="E262" t="str">
            <v>Perlos</v>
          </cell>
          <cell r="H262">
            <v>2.36</v>
          </cell>
          <cell r="I262">
            <v>1.35</v>
          </cell>
          <cell r="J262">
            <v>1</v>
          </cell>
          <cell r="K262" t="str">
            <v>EUR</v>
          </cell>
          <cell r="L262">
            <v>2.36</v>
          </cell>
          <cell r="M262">
            <v>2.36</v>
          </cell>
          <cell r="Q262">
            <v>1.35</v>
          </cell>
          <cell r="U262">
            <v>1.35</v>
          </cell>
          <cell r="Y262">
            <v>1.35</v>
          </cell>
          <cell r="AC262">
            <v>1.35</v>
          </cell>
        </row>
        <row r="263">
          <cell r="D263" t="str">
            <v>C-Cover Molding</v>
          </cell>
          <cell r="E263" t="str">
            <v>Perlos</v>
          </cell>
        </row>
        <row r="264">
          <cell r="D264" t="str">
            <v>Battery Cushion</v>
          </cell>
          <cell r="E264" t="str">
            <v>?</v>
          </cell>
        </row>
        <row r="265">
          <cell r="D265" t="str">
            <v>Trim (Logo)</v>
          </cell>
          <cell r="E265" t="str">
            <v>?</v>
          </cell>
        </row>
        <row r="266">
          <cell r="D266" t="str">
            <v>Release Button</v>
          </cell>
          <cell r="E266" t="str">
            <v>?</v>
          </cell>
        </row>
        <row r="267">
          <cell r="D267" t="str">
            <v>Spring for Release Button</v>
          </cell>
          <cell r="E267" t="str">
            <v>?</v>
          </cell>
        </row>
        <row r="269">
          <cell r="D269" t="str">
            <v>UI</v>
          </cell>
        </row>
        <row r="270">
          <cell r="D270" t="str">
            <v>assembly cost</v>
          </cell>
          <cell r="J270">
            <v>1</v>
          </cell>
          <cell r="K270" t="str">
            <v>EUR</v>
          </cell>
          <cell r="L270">
            <v>0.9</v>
          </cell>
          <cell r="M270">
            <v>0.9</v>
          </cell>
        </row>
        <row r="271">
          <cell r="C271">
            <v>5140251</v>
          </cell>
          <cell r="D271" t="str">
            <v>Pico WD00318</v>
          </cell>
          <cell r="E271" t="str">
            <v>Philips</v>
          </cell>
          <cell r="I271">
            <v>1</v>
          </cell>
          <cell r="J271">
            <v>1</v>
          </cell>
          <cell r="K271" t="str">
            <v>EUR</v>
          </cell>
          <cell r="L271">
            <v>0.81699999999999995</v>
          </cell>
          <cell r="M271">
            <v>0.81699999999999995</v>
          </cell>
          <cell r="Q271">
            <v>1</v>
          </cell>
          <cell r="U271">
            <v>1</v>
          </cell>
          <cell r="Y271">
            <v>1</v>
          </cell>
          <cell r="AC271">
            <v>1</v>
          </cell>
        </row>
        <row r="272">
          <cell r="C272" t="str">
            <v>514A018</v>
          </cell>
          <cell r="D272" t="str">
            <v>Microphone KUB4223</v>
          </cell>
          <cell r="E272" t="str">
            <v>Philips</v>
          </cell>
          <cell r="I272">
            <v>1</v>
          </cell>
          <cell r="J272">
            <v>1</v>
          </cell>
          <cell r="K272" t="str">
            <v>JPY</v>
          </cell>
          <cell r="L272">
            <v>83</v>
          </cell>
          <cell r="M272">
            <v>0.71967397901673458</v>
          </cell>
          <cell r="Q272">
            <v>1</v>
          </cell>
          <cell r="U272">
            <v>1</v>
          </cell>
          <cell r="Y272">
            <v>1</v>
          </cell>
          <cell r="AC272">
            <v>1</v>
          </cell>
        </row>
        <row r="273">
          <cell r="D273" t="str">
            <v>UI PWB (flexi)</v>
          </cell>
          <cell r="E273" t="str">
            <v>?</v>
          </cell>
          <cell r="I273">
            <v>1</v>
          </cell>
          <cell r="M273">
            <v>1</v>
          </cell>
          <cell r="Q273">
            <v>1</v>
          </cell>
          <cell r="U273">
            <v>1</v>
          </cell>
          <cell r="Y273">
            <v>1</v>
          </cell>
          <cell r="AC273">
            <v>1</v>
          </cell>
        </row>
        <row r="274">
          <cell r="D274" t="str">
            <v>LED's</v>
          </cell>
          <cell r="J274">
            <v>10</v>
          </cell>
          <cell r="K274" t="str">
            <v>JPY</v>
          </cell>
          <cell r="L274">
            <v>32</v>
          </cell>
          <cell r="M274">
            <v>2.7746466660886151</v>
          </cell>
        </row>
        <row r="275">
          <cell r="D275" t="str">
            <v>Dome Sheet</v>
          </cell>
          <cell r="E275" t="str">
            <v>?</v>
          </cell>
          <cell r="G275" t="str">
            <v>JPY</v>
          </cell>
          <cell r="H275">
            <v>40</v>
          </cell>
          <cell r="I275">
            <v>0.5</v>
          </cell>
          <cell r="J275">
            <v>1</v>
          </cell>
          <cell r="K275" t="str">
            <v>JPY</v>
          </cell>
          <cell r="L275">
            <v>40</v>
          </cell>
          <cell r="M275">
            <v>0.34683083326107689</v>
          </cell>
          <cell r="Q275">
            <v>0.5</v>
          </cell>
          <cell r="U275">
            <v>0.5</v>
          </cell>
          <cell r="Y275">
            <v>0.5</v>
          </cell>
          <cell r="AC275">
            <v>0.5</v>
          </cell>
        </row>
        <row r="276">
          <cell r="D276" t="str">
            <v>Dome Contact</v>
          </cell>
          <cell r="E276" t="str">
            <v>?</v>
          </cell>
        </row>
        <row r="277">
          <cell r="D277" t="str">
            <v>Stick Device</v>
          </cell>
          <cell r="E277" t="str">
            <v>Hosiden</v>
          </cell>
          <cell r="G277" t="str">
            <v>JPY</v>
          </cell>
          <cell r="H277">
            <v>46.9</v>
          </cell>
          <cell r="I277">
            <v>1</v>
          </cell>
          <cell r="J277">
            <v>1</v>
          </cell>
          <cell r="K277" t="str">
            <v>JPY</v>
          </cell>
          <cell r="L277">
            <v>46.9</v>
          </cell>
          <cell r="M277">
            <v>0.40665915199861269</v>
          </cell>
          <cell r="Q277">
            <v>1</v>
          </cell>
          <cell r="U277">
            <v>1</v>
          </cell>
          <cell r="Y277">
            <v>1</v>
          </cell>
          <cell r="AC277">
            <v>1</v>
          </cell>
        </row>
        <row r="278">
          <cell r="D278" t="str">
            <v>Stick Rubber</v>
          </cell>
          <cell r="E278" t="str">
            <v>?</v>
          </cell>
          <cell r="I278">
            <v>0.2</v>
          </cell>
          <cell r="M278">
            <v>0.2</v>
          </cell>
          <cell r="Q278">
            <v>0.2</v>
          </cell>
          <cell r="U278">
            <v>0.2</v>
          </cell>
          <cell r="Y278">
            <v>0.2</v>
          </cell>
          <cell r="AC278">
            <v>0.2</v>
          </cell>
        </row>
        <row r="279">
          <cell r="D279" t="str">
            <v>B to B Compression connector</v>
          </cell>
          <cell r="E279" t="str">
            <v>SMK</v>
          </cell>
          <cell r="G279" t="str">
            <v>JPY</v>
          </cell>
          <cell r="H279">
            <v>22</v>
          </cell>
          <cell r="I279">
            <v>0.2</v>
          </cell>
          <cell r="J279">
            <v>1</v>
          </cell>
          <cell r="K279" t="str">
            <v>JPY</v>
          </cell>
          <cell r="L279">
            <v>22</v>
          </cell>
          <cell r="M279">
            <v>0.19075695829359229</v>
          </cell>
          <cell r="Q279">
            <v>0.2</v>
          </cell>
          <cell r="U279">
            <v>0.2</v>
          </cell>
          <cell r="Y279">
            <v>0.2</v>
          </cell>
          <cell r="AC279">
            <v>0.2</v>
          </cell>
        </row>
        <row r="280">
          <cell r="D280" t="str">
            <v>UI Support Molding + gasket</v>
          </cell>
          <cell r="E280" t="str">
            <v>?</v>
          </cell>
          <cell r="G280" t="str">
            <v>Eur</v>
          </cell>
          <cell r="H280">
            <v>0.95199999999999996</v>
          </cell>
          <cell r="I280">
            <v>0.55000000000000004</v>
          </cell>
          <cell r="J280">
            <v>1</v>
          </cell>
          <cell r="K280" t="str">
            <v>EUR</v>
          </cell>
          <cell r="L280">
            <v>0.95199999999999996</v>
          </cell>
          <cell r="M280">
            <v>0.95199999999999996</v>
          </cell>
          <cell r="Q280">
            <v>0.55000000000000004</v>
          </cell>
          <cell r="U280">
            <v>0.55000000000000004</v>
          </cell>
          <cell r="Y280">
            <v>0.55000000000000004</v>
          </cell>
          <cell r="AC280">
            <v>0.55000000000000004</v>
          </cell>
        </row>
        <row r="282">
          <cell r="C282">
            <v>100102</v>
          </cell>
          <cell r="D282" t="str">
            <v>Display Module</v>
          </cell>
          <cell r="E282" t="str">
            <v>Sharp</v>
          </cell>
          <cell r="F282">
            <v>1</v>
          </cell>
          <cell r="G282" t="str">
            <v>eur</v>
          </cell>
          <cell r="H282">
            <v>27</v>
          </cell>
          <cell r="I282">
            <v>27</v>
          </cell>
          <cell r="J282">
            <v>1</v>
          </cell>
          <cell r="K282" t="str">
            <v>EUR</v>
          </cell>
          <cell r="L282">
            <v>27</v>
          </cell>
          <cell r="M282">
            <v>27</v>
          </cell>
          <cell r="N282">
            <v>1</v>
          </cell>
          <cell r="O282" t="str">
            <v>eur</v>
          </cell>
          <cell r="P282">
            <v>27</v>
          </cell>
          <cell r="Q282">
            <v>27</v>
          </cell>
          <cell r="R282">
            <v>1</v>
          </cell>
          <cell r="S282" t="str">
            <v>eur</v>
          </cell>
          <cell r="T282">
            <v>27</v>
          </cell>
          <cell r="U282">
            <v>27</v>
          </cell>
          <cell r="V282">
            <v>1</v>
          </cell>
          <cell r="W282" t="str">
            <v>eur</v>
          </cell>
          <cell r="X282">
            <v>27</v>
          </cell>
          <cell r="Y282">
            <v>27</v>
          </cell>
          <cell r="Z282">
            <v>1</v>
          </cell>
          <cell r="AA282" t="str">
            <v>eur</v>
          </cell>
          <cell r="AB282">
            <v>27</v>
          </cell>
          <cell r="AC282">
            <v>27</v>
          </cell>
          <cell r="AD282">
            <v>1</v>
          </cell>
          <cell r="AE282" t="str">
            <v>eur</v>
          </cell>
          <cell r="AF282">
            <v>27</v>
          </cell>
          <cell r="AG282">
            <v>27</v>
          </cell>
        </row>
        <row r="283">
          <cell r="D283" t="str">
            <v>LCD Support Frame</v>
          </cell>
        </row>
        <row r="285">
          <cell r="D285" t="str">
            <v>BtoB Connector (Receptacle)</v>
          </cell>
          <cell r="I285">
            <v>0.2</v>
          </cell>
          <cell r="Q285">
            <v>0.2</v>
          </cell>
          <cell r="U285">
            <v>0.2</v>
          </cell>
          <cell r="Y285">
            <v>0.2</v>
          </cell>
          <cell r="AC285">
            <v>0.2</v>
          </cell>
        </row>
        <row r="286">
          <cell r="D286" t="str">
            <v>BtoB Connector (Receptacle)</v>
          </cell>
          <cell r="I286">
            <v>0.2</v>
          </cell>
          <cell r="Q286">
            <v>0.2</v>
          </cell>
          <cell r="U286">
            <v>0.2</v>
          </cell>
          <cell r="Y286">
            <v>0.2</v>
          </cell>
          <cell r="AC286">
            <v>0.2</v>
          </cell>
        </row>
        <row r="287">
          <cell r="D287" t="str">
            <v>SHIELD_RF_P</v>
          </cell>
          <cell r="E287" t="str">
            <v>PROTOPAJA</v>
          </cell>
          <cell r="I287">
            <v>0.2</v>
          </cell>
          <cell r="Q287">
            <v>0.2</v>
          </cell>
          <cell r="U287">
            <v>0.2</v>
          </cell>
          <cell r="Y287">
            <v>0.2</v>
          </cell>
          <cell r="AC287">
            <v>0.2</v>
          </cell>
        </row>
        <row r="288">
          <cell r="D288" t="str">
            <v>SHIELD_RF_A</v>
          </cell>
          <cell r="E288" t="str">
            <v>PROTOPAJA</v>
          </cell>
          <cell r="I288">
            <v>0.2</v>
          </cell>
          <cell r="Q288">
            <v>0.2</v>
          </cell>
          <cell r="U288">
            <v>0.2</v>
          </cell>
          <cell r="Y288">
            <v>0.2</v>
          </cell>
          <cell r="AC288">
            <v>0.2</v>
          </cell>
        </row>
        <row r="289">
          <cell r="D289" t="str">
            <v>SHIELD_RF_V</v>
          </cell>
          <cell r="E289" t="str">
            <v>PROTOPAJA</v>
          </cell>
          <cell r="I289">
            <v>0.2</v>
          </cell>
          <cell r="Q289">
            <v>0.2</v>
          </cell>
          <cell r="U289">
            <v>0.2</v>
          </cell>
          <cell r="Y289">
            <v>0.2</v>
          </cell>
          <cell r="AC289">
            <v>0.2</v>
          </cell>
        </row>
        <row r="290">
          <cell r="D290" t="str">
            <v>SHIELD_UEM</v>
          </cell>
          <cell r="E290" t="str">
            <v>PROTOPAJA</v>
          </cell>
          <cell r="I290">
            <v>0.2</v>
          </cell>
          <cell r="Q290">
            <v>0.2</v>
          </cell>
          <cell r="U290">
            <v>0.2</v>
          </cell>
          <cell r="Y290">
            <v>0.2</v>
          </cell>
          <cell r="AC290">
            <v>0.2</v>
          </cell>
        </row>
        <row r="291">
          <cell r="D291" t="str">
            <v>SHIELD_UPPW</v>
          </cell>
          <cell r="E291" t="str">
            <v>PROTOPAJA</v>
          </cell>
          <cell r="I291">
            <v>0.2</v>
          </cell>
          <cell r="Q291">
            <v>0.2</v>
          </cell>
          <cell r="U291">
            <v>0.2</v>
          </cell>
          <cell r="Y291">
            <v>0.2</v>
          </cell>
          <cell r="AC291">
            <v>0.2</v>
          </cell>
        </row>
        <row r="293">
          <cell r="C293" t="str">
            <v>680B001</v>
          </cell>
          <cell r="D293" t="str">
            <v>Vibra</v>
          </cell>
          <cell r="E293" t="str">
            <v>Namiki</v>
          </cell>
          <cell r="I293">
            <v>1</v>
          </cell>
          <cell r="J293">
            <v>1</v>
          </cell>
          <cell r="K293" t="str">
            <v>JPY</v>
          </cell>
          <cell r="L293">
            <v>90</v>
          </cell>
          <cell r="M293">
            <v>0.78036937483742308</v>
          </cell>
          <cell r="Q293">
            <v>1</v>
          </cell>
          <cell r="U293">
            <v>1</v>
          </cell>
          <cell r="Y293">
            <v>1</v>
          </cell>
          <cell r="AC293">
            <v>1</v>
          </cell>
        </row>
        <row r="294">
          <cell r="D294" t="str">
            <v>MMC connector</v>
          </cell>
          <cell r="E294" t="str">
            <v>JST</v>
          </cell>
          <cell r="G294" t="str">
            <v>JPY</v>
          </cell>
          <cell r="H294">
            <v>17.8</v>
          </cell>
          <cell r="I294">
            <v>1</v>
          </cell>
          <cell r="J294">
            <v>1</v>
          </cell>
          <cell r="K294" t="str">
            <v>JPY</v>
          </cell>
          <cell r="L294">
            <v>17.8</v>
          </cell>
          <cell r="M294">
            <v>0.15433972080117922</v>
          </cell>
          <cell r="Q294">
            <v>1</v>
          </cell>
          <cell r="U294">
            <v>1</v>
          </cell>
          <cell r="Y294">
            <v>1</v>
          </cell>
          <cell r="AC294">
            <v>1</v>
          </cell>
        </row>
        <row r="295">
          <cell r="D295" t="str">
            <v>SIMM connector</v>
          </cell>
          <cell r="E295" t="str">
            <v>JAE</v>
          </cell>
          <cell r="G295" t="str">
            <v>JPY</v>
          </cell>
          <cell r="H295">
            <v>14.6</v>
          </cell>
          <cell r="I295">
            <v>0.4</v>
          </cell>
          <cell r="J295">
            <v>1</v>
          </cell>
          <cell r="K295" t="str">
            <v>JPY</v>
          </cell>
          <cell r="L295">
            <v>14.6</v>
          </cell>
          <cell r="M295">
            <v>0.12659325414029307</v>
          </cell>
          <cell r="Q295">
            <v>0.4</v>
          </cell>
          <cell r="U295">
            <v>0.4</v>
          </cell>
          <cell r="Y295">
            <v>0.4</v>
          </cell>
          <cell r="AC295">
            <v>0.4</v>
          </cell>
        </row>
        <row r="296">
          <cell r="D296" t="str">
            <v>Bottom Connector</v>
          </cell>
          <cell r="E296" t="str">
            <v>SMK</v>
          </cell>
          <cell r="G296" t="str">
            <v>JPY</v>
          </cell>
          <cell r="H296">
            <v>47</v>
          </cell>
          <cell r="I296">
            <v>1</v>
          </cell>
          <cell r="J296">
            <v>1</v>
          </cell>
          <cell r="K296" t="str">
            <v>JPY</v>
          </cell>
          <cell r="L296">
            <v>47</v>
          </cell>
          <cell r="M296">
            <v>0.40752622908176539</v>
          </cell>
          <cell r="Q296">
            <v>1</v>
          </cell>
          <cell r="U296">
            <v>1</v>
          </cell>
          <cell r="Y296">
            <v>1</v>
          </cell>
          <cell r="AC296">
            <v>1</v>
          </cell>
        </row>
        <row r="297">
          <cell r="D297" t="str">
            <v>SHIELD_BT</v>
          </cell>
          <cell r="E297" t="str">
            <v>PROTOPAJA</v>
          </cell>
          <cell r="I297">
            <v>0.2</v>
          </cell>
          <cell r="Q297">
            <v>0.2</v>
          </cell>
          <cell r="U297">
            <v>0.2</v>
          </cell>
          <cell r="Y297">
            <v>0.2</v>
          </cell>
          <cell r="AC297">
            <v>0.2</v>
          </cell>
        </row>
        <row r="299">
          <cell r="C299">
            <v>6190017</v>
          </cell>
          <cell r="D299" t="str">
            <v>SCREWS</v>
          </cell>
          <cell r="I299">
            <v>0</v>
          </cell>
          <cell r="J299">
            <v>1</v>
          </cell>
          <cell r="M299">
            <v>0</v>
          </cell>
          <cell r="N299">
            <v>1</v>
          </cell>
          <cell r="O299" t="str">
            <v>JPY</v>
          </cell>
          <cell r="P299">
            <v>48</v>
          </cell>
          <cell r="Q299">
            <v>0.41619699991329229</v>
          </cell>
          <cell r="R299">
            <v>1</v>
          </cell>
          <cell r="S299" t="str">
            <v>JPY</v>
          </cell>
          <cell r="T299">
            <v>48</v>
          </cell>
          <cell r="U299">
            <v>0.41619699991329229</v>
          </cell>
          <cell r="V299">
            <v>1</v>
          </cell>
          <cell r="W299" t="str">
            <v>JPY</v>
          </cell>
          <cell r="X299">
            <v>48</v>
          </cell>
          <cell r="Y299">
            <v>0.41619699991329229</v>
          </cell>
          <cell r="Z299">
            <v>1</v>
          </cell>
          <cell r="AA299" t="str">
            <v>JPY</v>
          </cell>
          <cell r="AB299">
            <v>48</v>
          </cell>
          <cell r="AC299">
            <v>0.41619699991329229</v>
          </cell>
          <cell r="AJ299">
            <v>0</v>
          </cell>
          <cell r="AK299">
            <v>0</v>
          </cell>
        </row>
        <row r="300">
          <cell r="J300">
            <v>6</v>
          </cell>
          <cell r="K300" t="str">
            <v>EUR</v>
          </cell>
          <cell r="L300">
            <v>0.01</v>
          </cell>
          <cell r="M300">
            <v>0.06</v>
          </cell>
          <cell r="N300">
            <v>6</v>
          </cell>
          <cell r="O300" t="str">
            <v>EUR</v>
          </cell>
          <cell r="P300">
            <v>0.01</v>
          </cell>
          <cell r="R300">
            <v>6</v>
          </cell>
          <cell r="S300" t="str">
            <v>EUR</v>
          </cell>
          <cell r="T300">
            <v>0.01</v>
          </cell>
          <cell r="V300">
            <v>6</v>
          </cell>
          <cell r="W300" t="str">
            <v>EUR</v>
          </cell>
          <cell r="X300">
            <v>0.01</v>
          </cell>
          <cell r="Z300">
            <v>6</v>
          </cell>
          <cell r="AA300" t="str">
            <v>EUR</v>
          </cell>
          <cell r="AB300">
            <v>0.01</v>
          </cell>
          <cell r="AJ300">
            <v>0</v>
          </cell>
          <cell r="AK300">
            <v>0</v>
          </cell>
        </row>
        <row r="301">
          <cell r="D301" t="str">
            <v>Mechanics Total</v>
          </cell>
          <cell r="I301">
            <v>52.858000000000025</v>
          </cell>
          <cell r="M301">
            <v>51.746734185656216</v>
          </cell>
          <cell r="Q301">
            <v>53.274196999913315</v>
          </cell>
          <cell r="U301">
            <v>53.274196999913315</v>
          </cell>
          <cell r="Y301">
            <v>53.274196999913315</v>
          </cell>
          <cell r="AC301">
            <v>53.274196999913315</v>
          </cell>
        </row>
        <row r="302">
          <cell r="C302" t="str">
            <v>0675294</v>
          </cell>
          <cell r="D302" t="str">
            <v>Charger ACP-12</v>
          </cell>
          <cell r="E302" t="str">
            <v>SALCOMP</v>
          </cell>
          <cell r="F302">
            <v>1</v>
          </cell>
          <cell r="G302" t="str">
            <v>USD</v>
          </cell>
          <cell r="H302">
            <v>2.7</v>
          </cell>
          <cell r="I302">
            <v>2.9913582982495019</v>
          </cell>
          <cell r="J302">
            <v>1</v>
          </cell>
          <cell r="K302" t="str">
            <v>USD</v>
          </cell>
          <cell r="L302">
            <v>2.7</v>
          </cell>
          <cell r="M302">
            <v>2.9913582982495019</v>
          </cell>
          <cell r="N302">
            <v>1</v>
          </cell>
          <cell r="O302" t="str">
            <v>USD</v>
          </cell>
          <cell r="P302">
            <v>2.5</v>
          </cell>
          <cell r="Q302">
            <v>2.769776202082872</v>
          </cell>
          <cell r="R302">
            <v>1</v>
          </cell>
          <cell r="S302" t="str">
            <v>USD</v>
          </cell>
          <cell r="T302">
            <v>2.5</v>
          </cell>
          <cell r="U302">
            <v>2.769776202082872</v>
          </cell>
          <cell r="V302">
            <v>1</v>
          </cell>
          <cell r="W302" t="str">
            <v>USD</v>
          </cell>
          <cell r="X302">
            <v>2.5</v>
          </cell>
          <cell r="Y302">
            <v>2.769776202082872</v>
          </cell>
          <cell r="Z302">
            <v>1</v>
          </cell>
          <cell r="AA302" t="str">
            <v>USD</v>
          </cell>
          <cell r="AB302">
            <v>2.5</v>
          </cell>
          <cell r="AC302">
            <v>2.769776202082872</v>
          </cell>
          <cell r="AJ302" t="str">
            <v>USD</v>
          </cell>
          <cell r="AK302">
            <v>2.7</v>
          </cell>
        </row>
        <row r="303">
          <cell r="C303" t="str">
            <v xml:space="preserve"> </v>
          </cell>
          <cell r="D303" t="str">
            <v>Battery BL-5C</v>
          </cell>
          <cell r="E303" t="str">
            <v>SANYO</v>
          </cell>
          <cell r="F303">
            <v>1</v>
          </cell>
          <cell r="G303" t="str">
            <v>JPY</v>
          </cell>
          <cell r="H303">
            <v>480</v>
          </cell>
          <cell r="I303">
            <v>4.1619699991329231</v>
          </cell>
          <cell r="J303">
            <v>1</v>
          </cell>
          <cell r="K303" t="str">
            <v>JPY</v>
          </cell>
          <cell r="L303">
            <v>480</v>
          </cell>
          <cell r="M303">
            <v>4.1619699991329231</v>
          </cell>
          <cell r="N303">
            <v>1</v>
          </cell>
          <cell r="O303" t="str">
            <v>JPY</v>
          </cell>
          <cell r="P303">
            <v>480</v>
          </cell>
          <cell r="Q303">
            <v>4.1619699991329231</v>
          </cell>
          <cell r="R303">
            <v>1</v>
          </cell>
          <cell r="S303" t="str">
            <v>JPY</v>
          </cell>
          <cell r="T303">
            <v>480</v>
          </cell>
          <cell r="U303">
            <v>4.1619699991329231</v>
          </cell>
          <cell r="V303">
            <v>1</v>
          </cell>
          <cell r="W303" t="str">
            <v>JPY</v>
          </cell>
          <cell r="X303">
            <v>456</v>
          </cell>
          <cell r="Y303">
            <v>3.9538714991762767</v>
          </cell>
          <cell r="Z303">
            <v>1</v>
          </cell>
          <cell r="AA303" t="str">
            <v>JPY</v>
          </cell>
          <cell r="AB303">
            <v>433</v>
          </cell>
          <cell r="AC303">
            <v>3.7544437700511577</v>
          </cell>
          <cell r="AJ303" t="str">
            <v>JPY</v>
          </cell>
          <cell r="AK303">
            <v>480</v>
          </cell>
        </row>
        <row r="304">
          <cell r="C304" t="str">
            <v xml:space="preserve"> </v>
          </cell>
          <cell r="D304" t="str">
            <v>Packaging/Sundry items</v>
          </cell>
          <cell r="E304" t="str">
            <v>HANSAPRINT</v>
          </cell>
          <cell r="F304">
            <v>1</v>
          </cell>
          <cell r="G304" t="str">
            <v>EUR</v>
          </cell>
          <cell r="H304">
            <v>4.5</v>
          </cell>
          <cell r="I304">
            <v>4.5</v>
          </cell>
          <cell r="J304">
            <v>1</v>
          </cell>
          <cell r="K304" t="str">
            <v>EUR</v>
          </cell>
          <cell r="L304">
            <v>4.5</v>
          </cell>
          <cell r="M304">
            <v>4.5</v>
          </cell>
          <cell r="N304">
            <v>1</v>
          </cell>
          <cell r="O304" t="str">
            <v>EUR</v>
          </cell>
          <cell r="P304">
            <v>4.5</v>
          </cell>
          <cell r="Q304">
            <v>4.5</v>
          </cell>
          <cell r="R304">
            <v>1</v>
          </cell>
          <cell r="S304" t="str">
            <v>EUR</v>
          </cell>
          <cell r="T304">
            <v>4.5</v>
          </cell>
          <cell r="U304">
            <v>4.5</v>
          </cell>
          <cell r="V304">
            <v>1</v>
          </cell>
          <cell r="W304" t="str">
            <v>EUR</v>
          </cell>
          <cell r="X304">
            <v>4.5</v>
          </cell>
          <cell r="Y304">
            <v>4.5</v>
          </cell>
          <cell r="Z304">
            <v>1</v>
          </cell>
          <cell r="AA304" t="str">
            <v>EUR</v>
          </cell>
          <cell r="AB304">
            <v>4.5</v>
          </cell>
          <cell r="AC304">
            <v>4.5</v>
          </cell>
          <cell r="AJ304" t="str">
            <v>EUR</v>
          </cell>
          <cell r="AK304">
            <v>4.5</v>
          </cell>
        </row>
        <row r="306">
          <cell r="D306" t="str">
            <v>Sales Pack Total</v>
          </cell>
          <cell r="I306">
            <v>188.18687782437885</v>
          </cell>
          <cell r="M306">
            <v>184.55033005080432</v>
          </cell>
          <cell r="Q306">
            <v>182.14077339096931</v>
          </cell>
          <cell r="U306">
            <v>185.52556994746098</v>
          </cell>
          <cell r="Y306">
            <v>172.15598462914136</v>
          </cell>
          <cell r="AC306">
            <v>170.26906466081724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DataTransfer"/>
      <sheetName val="Summary"/>
      <sheetName val="Currencies"/>
      <sheetName val="Investments"/>
      <sheetName val="Raw material"/>
      <sheetName val="Molding"/>
      <sheetName val="Painting Printing "/>
      <sheetName val="Assembly"/>
      <sheetName val="Procured parts"/>
      <sheetName val="Tool Cost"/>
      <sheetName val="Tool Timing"/>
      <sheetName val="QoQ Forecast"/>
      <sheetName val="Equipment List (CBD format)"/>
      <sheetName val="研發明細"/>
      <sheetName val="#REF!"/>
      <sheetName val="Sheet1"/>
      <sheetName val="Hour rate"/>
    </sheetNames>
    <sheetDataSet>
      <sheetData sheetId="0">
        <row r="8">
          <cell r="F8">
            <v>6.6000000000000005</v>
          </cell>
        </row>
      </sheetData>
      <sheetData sheetId="1"/>
      <sheetData sheetId="2"/>
      <sheetData sheetId="3"/>
      <sheetData sheetId="4"/>
      <sheetData sheetId="5">
        <row r="8">
          <cell r="F8">
            <v>6.6000000000000005</v>
          </cell>
          <cell r="N8">
            <v>2.5000000000000001E-2</v>
          </cell>
        </row>
        <row r="13">
          <cell r="F13">
            <v>5</v>
          </cell>
          <cell r="N13">
            <v>5.0000000000000001E-3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igning Doc"/>
      <sheetName val="Shopping List"/>
      <sheetName val="Initial Input"/>
      <sheetName val="Cash Flows"/>
      <sheetName val="Graph"/>
      <sheetName val="Sheet1"/>
      <sheetName val="Cp Cpk 15"/>
      <sheetName val="Equipment List (CBD format)"/>
      <sheetName val="Overhead summary"/>
      <sheetName val="Calimero BOM"/>
      <sheetName val="Toolplan"/>
      <sheetName val="Berlin P1"/>
      <sheetName val="BOM"/>
      <sheetName val="製程"/>
      <sheetName val="設備需求"/>
      <sheetName val="輔助設備需求"/>
      <sheetName val="輔助治具需求"/>
      <sheetName val="設備計劃"/>
      <sheetName val="治具需求"/>
      <sheetName val="刀具需求"/>
      <sheetName val="刀桿筒夾需求"/>
      <sheetName val="原材計劃"/>
      <sheetName val="輔助設備計劃"/>
      <sheetName val="程式計劃"/>
      <sheetName val="場地規劃"/>
      <sheetName val="首件調試"/>
      <sheetName val="製程規格計劃"/>
      <sheetName val="包材開發計劃"/>
      <sheetName val="Layout"/>
      <sheetName val="厂内1K套模具计划"/>
      <sheetName val="问题点汇总"/>
      <sheetName val="Rev History"/>
      <sheetName val="Bom(P1)"/>
    </sheetNames>
    <sheetDataSet>
      <sheetData sheetId="0">
        <row r="7">
          <cell r="C7">
            <v>0.13200000000000001</v>
          </cell>
        </row>
      </sheetData>
      <sheetData sheetId="1">
        <row r="7">
          <cell r="C7">
            <v>0.13200000000000001</v>
          </cell>
        </row>
      </sheetData>
      <sheetData sheetId="2"/>
      <sheetData sheetId="3">
        <row r="7">
          <cell r="C7">
            <v>0.13200000000000001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Gage R&amp;R - ANOVA Method"/>
      <sheetName val="Qual Intro &amp; Checklist"/>
      <sheetName val="PAF"/>
      <sheetName val="CTPN"/>
      <sheetName val="FAI-Cav1"/>
      <sheetName val="FAI-Cav2"/>
      <sheetName val="FAI-Cav3"/>
      <sheetName val="FAI-Cav4"/>
      <sheetName val="FAI-Cav5"/>
      <sheetName val="FAI-Cav6"/>
      <sheetName val="FAI-Cav7"/>
      <sheetName val="FAI-Cav8"/>
      <sheetName val="Cpk-Cav1"/>
      <sheetName val="Cpk-Cav2"/>
      <sheetName val="Cpk-Cav3"/>
      <sheetName val="Cpk-Cav4"/>
      <sheetName val="Cpk-Cav5"/>
      <sheetName val="Cpk-Cav6"/>
      <sheetName val="Cpk-Cav7"/>
      <sheetName val="Cpk-Cav8"/>
      <sheetName val="12G13933E03 Test Data"/>
      <sheetName val="Cp Cpk 15"/>
      <sheetName val="2004"/>
      <sheetName val="Calimero BOM"/>
      <sheetName val="wire"/>
      <sheetName val="PCBA"/>
      <sheetName val="3"/>
      <sheetName val="TABLES"/>
      <sheetName val="Ramp-up Prod KLf pro Woche "/>
      <sheetName val="Broadway"/>
      <sheetName val="InvoiceList"/>
      <sheetName val="Toolplan"/>
      <sheetName val="Initial Input"/>
      <sheetName val="Part"/>
      <sheetName val="Sheet1"/>
      <sheetName val="Upload to MPC"/>
      <sheetName val="QoQ Forecast"/>
      <sheetName val="Qual_Intro_&amp;_Checklist"/>
      <sheetName val="12G13933E03_Test_Data"/>
      <sheetName val="Cp_Cpk_15"/>
      <sheetName val="Calimero_BOM"/>
      <sheetName val="Ramp-up_Prod_KLf_pro_Woche_"/>
      <sheetName val="Gage_R&amp;R_-_ANOVA_Method"/>
      <sheetName val="Initial_Input"/>
      <sheetName val="Bom(P1)"/>
      <sheetName val="領退料明細"/>
      <sheetName val="Yield-te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4">
          <cell r="N34" t="str">
            <v/>
          </cell>
        </row>
        <row r="36">
          <cell r="N36" t="str">
            <v/>
          </cell>
        </row>
        <row r="37">
          <cell r="N37" t="str">
            <v/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Yield-Buliding"/>
      <sheetName val="N41 65k(weekly)"/>
      <sheetName val="Yield-temp"/>
      <sheetName val="Machine set-up schedule"/>
      <sheetName val="N41 65K(Month)"/>
      <sheetName val="CT"/>
      <sheetName val="N41 C6 Production plan   "/>
      <sheetName val="N41 Production plan   "/>
      <sheetName val="N41 CNC "/>
      <sheetName val="N41 2nd  "/>
      <sheetName val="N41 Assembly "/>
      <sheetName val="Yield-other"/>
      <sheetName val="Machine set-up speed"/>
      <sheetName val="Machine set-up"/>
      <sheetName val="Flow chart (NEW)"/>
      <sheetName val="other"/>
      <sheetName val="rate"/>
      <sheetName val="CT Optimization  plan"/>
      <sheetName val="Building Capacity"/>
      <sheetName val="Sheet1"/>
      <sheetName val="C6工程進度"/>
      <sheetName val="DL Demand plan"/>
      <sheetName val="IL Demand plan"/>
      <sheetName val="A60 刀具"/>
      <sheetName val="A60-MRO耗材用量"/>
    </sheetNames>
    <sheetDataSet>
      <sheetData sheetId="0"/>
      <sheetData sheetId="1"/>
      <sheetData sheetId="2"/>
      <sheetData sheetId="3">
        <row r="80">
          <cell r="C80">
            <v>41044</v>
          </cell>
          <cell r="D80">
            <v>41061</v>
          </cell>
          <cell r="E80">
            <v>41075</v>
          </cell>
          <cell r="F80">
            <v>41091</v>
          </cell>
          <cell r="G80">
            <v>41105</v>
          </cell>
          <cell r="H80">
            <v>41122</v>
          </cell>
          <cell r="I80">
            <v>41136</v>
          </cell>
          <cell r="J80">
            <v>41153</v>
          </cell>
          <cell r="K80">
            <v>41167</v>
          </cell>
          <cell r="L80">
            <v>41183</v>
          </cell>
          <cell r="M80">
            <v>41197</v>
          </cell>
          <cell r="N80">
            <v>41214</v>
          </cell>
          <cell r="O80">
            <v>41228</v>
          </cell>
          <cell r="P80">
            <v>41244</v>
          </cell>
          <cell r="Q80">
            <v>41258</v>
          </cell>
          <cell r="R80">
            <v>40909</v>
          </cell>
        </row>
        <row r="81">
          <cell r="B81" t="str">
            <v>DDG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B82" t="str">
            <v>CNC1</v>
          </cell>
          <cell r="C82">
            <v>0.999</v>
          </cell>
          <cell r="D82">
            <v>0.999</v>
          </cell>
          <cell r="E82">
            <v>0.999</v>
          </cell>
          <cell r="F82">
            <v>0.999</v>
          </cell>
          <cell r="G82">
            <v>0.999</v>
          </cell>
          <cell r="H82">
            <v>0.999</v>
          </cell>
          <cell r="I82">
            <v>0.999</v>
          </cell>
          <cell r="J82">
            <v>0.999</v>
          </cell>
          <cell r="K82">
            <v>0.999</v>
          </cell>
          <cell r="L82">
            <v>0.999</v>
          </cell>
          <cell r="M82">
            <v>0.999</v>
          </cell>
          <cell r="N82">
            <v>0.999</v>
          </cell>
          <cell r="O82">
            <v>0.999</v>
          </cell>
          <cell r="P82">
            <v>0.999</v>
          </cell>
          <cell r="Q82">
            <v>0.999</v>
          </cell>
          <cell r="R82">
            <v>0.999</v>
          </cell>
        </row>
        <row r="83">
          <cell r="B83" t="str">
            <v>CNC2</v>
          </cell>
          <cell r="C83">
            <v>0.998</v>
          </cell>
          <cell r="D83">
            <v>0.998</v>
          </cell>
          <cell r="E83">
            <v>0.998</v>
          </cell>
          <cell r="F83">
            <v>0.998</v>
          </cell>
          <cell r="G83">
            <v>0.998</v>
          </cell>
          <cell r="H83">
            <v>0.998</v>
          </cell>
          <cell r="I83">
            <v>0.998</v>
          </cell>
          <cell r="J83">
            <v>0.998</v>
          </cell>
          <cell r="K83">
            <v>0.998</v>
          </cell>
          <cell r="L83">
            <v>0.998</v>
          </cell>
          <cell r="M83">
            <v>0.998</v>
          </cell>
          <cell r="N83">
            <v>0.998</v>
          </cell>
          <cell r="O83">
            <v>0.998</v>
          </cell>
          <cell r="P83">
            <v>0.998</v>
          </cell>
          <cell r="Q83">
            <v>0.998</v>
          </cell>
          <cell r="R83">
            <v>0.998</v>
          </cell>
        </row>
        <row r="84">
          <cell r="B84" t="str">
            <v xml:space="preserve">Riveting </v>
          </cell>
          <cell r="C84">
            <v>0.98</v>
          </cell>
          <cell r="D84">
            <v>0.98499999999999999</v>
          </cell>
          <cell r="E84">
            <v>0.98499999999999999</v>
          </cell>
          <cell r="F84">
            <v>0.99</v>
          </cell>
          <cell r="G84">
            <v>0.99299999999999999</v>
          </cell>
          <cell r="H84">
            <v>0.995</v>
          </cell>
          <cell r="I84">
            <v>0.995</v>
          </cell>
          <cell r="J84">
            <v>0.99</v>
          </cell>
          <cell r="K84">
            <v>0.99299999999999999</v>
          </cell>
          <cell r="L84">
            <v>0.995</v>
          </cell>
          <cell r="M84">
            <v>0.995</v>
          </cell>
          <cell r="N84">
            <v>0.995</v>
          </cell>
          <cell r="O84">
            <v>0.995</v>
          </cell>
          <cell r="P84">
            <v>0.99</v>
          </cell>
          <cell r="Q84">
            <v>0.99299999999999999</v>
          </cell>
          <cell r="R84">
            <v>0.995</v>
          </cell>
        </row>
        <row r="85">
          <cell r="B85" t="str">
            <v>CNC3</v>
          </cell>
          <cell r="C85">
            <v>0.999</v>
          </cell>
          <cell r="D85">
            <v>0.999</v>
          </cell>
          <cell r="E85">
            <v>0.999</v>
          </cell>
          <cell r="F85">
            <v>0.999</v>
          </cell>
          <cell r="G85">
            <v>0.999</v>
          </cell>
          <cell r="H85">
            <v>0.999</v>
          </cell>
          <cell r="I85">
            <v>0.999</v>
          </cell>
          <cell r="J85">
            <v>0.999</v>
          </cell>
          <cell r="K85">
            <v>0.999</v>
          </cell>
          <cell r="L85">
            <v>0.999</v>
          </cell>
          <cell r="M85">
            <v>0.999</v>
          </cell>
          <cell r="N85">
            <v>0.999</v>
          </cell>
          <cell r="O85">
            <v>0.999</v>
          </cell>
          <cell r="P85">
            <v>0.999</v>
          </cell>
          <cell r="Q85">
            <v>0.999</v>
          </cell>
          <cell r="R85">
            <v>0.999</v>
          </cell>
        </row>
        <row r="86">
          <cell r="B86" t="str">
            <v>IM1</v>
          </cell>
          <cell r="C86">
            <v>0.95</v>
          </cell>
          <cell r="D86">
            <v>0.98</v>
          </cell>
          <cell r="E86">
            <v>0.98</v>
          </cell>
          <cell r="F86">
            <v>0.98</v>
          </cell>
          <cell r="G86">
            <v>0.98</v>
          </cell>
          <cell r="H86">
            <v>0.99</v>
          </cell>
          <cell r="I86">
            <v>0.995</v>
          </cell>
          <cell r="J86">
            <v>0.99</v>
          </cell>
          <cell r="K86">
            <v>0.995</v>
          </cell>
          <cell r="L86">
            <v>0.998</v>
          </cell>
          <cell r="M86">
            <v>0.998</v>
          </cell>
          <cell r="N86">
            <v>0.998</v>
          </cell>
          <cell r="O86">
            <v>0.998</v>
          </cell>
          <cell r="P86">
            <v>0.99</v>
          </cell>
          <cell r="Q86">
            <v>0.995</v>
          </cell>
          <cell r="R86">
            <v>0.998</v>
          </cell>
        </row>
        <row r="87">
          <cell r="B87" t="str">
            <v>CNC4</v>
          </cell>
          <cell r="C87">
            <v>0.997</v>
          </cell>
          <cell r="D87">
            <v>0.997</v>
          </cell>
          <cell r="E87">
            <v>0.997</v>
          </cell>
          <cell r="F87">
            <v>0.997</v>
          </cell>
          <cell r="G87">
            <v>0.997</v>
          </cell>
          <cell r="H87">
            <v>0.997</v>
          </cell>
          <cell r="I87">
            <v>0.997</v>
          </cell>
          <cell r="J87">
            <v>0.997</v>
          </cell>
          <cell r="K87">
            <v>0.997</v>
          </cell>
          <cell r="L87">
            <v>0.997</v>
          </cell>
          <cell r="M87">
            <v>0.997</v>
          </cell>
          <cell r="N87">
            <v>0.997</v>
          </cell>
          <cell r="O87">
            <v>0.997</v>
          </cell>
          <cell r="P87">
            <v>0.997</v>
          </cell>
          <cell r="Q87">
            <v>0.997</v>
          </cell>
          <cell r="R87">
            <v>0.997</v>
          </cell>
        </row>
        <row r="88">
          <cell r="B88" t="str">
            <v>IM2</v>
          </cell>
          <cell r="C88">
            <v>0.98</v>
          </cell>
          <cell r="D88">
            <v>0.99</v>
          </cell>
          <cell r="E88">
            <v>0.99</v>
          </cell>
          <cell r="F88">
            <v>0.99</v>
          </cell>
          <cell r="G88">
            <v>0.99</v>
          </cell>
          <cell r="H88">
            <v>0.995</v>
          </cell>
          <cell r="I88">
            <v>0.995</v>
          </cell>
          <cell r="J88">
            <v>0.995</v>
          </cell>
          <cell r="K88">
            <v>0.995</v>
          </cell>
          <cell r="L88">
            <v>0.995</v>
          </cell>
          <cell r="M88">
            <v>0.995</v>
          </cell>
          <cell r="N88">
            <v>0.995</v>
          </cell>
          <cell r="O88">
            <v>0.995</v>
          </cell>
          <cell r="P88">
            <v>0.995</v>
          </cell>
          <cell r="Q88">
            <v>0.995</v>
          </cell>
          <cell r="R88">
            <v>0.995</v>
          </cell>
        </row>
        <row r="89">
          <cell r="B89" t="str">
            <v>CNC5</v>
          </cell>
          <cell r="C89">
            <v>0.92</v>
          </cell>
          <cell r="D89">
            <v>0.94</v>
          </cell>
          <cell r="E89">
            <v>0.94</v>
          </cell>
          <cell r="F89">
            <v>0.96</v>
          </cell>
          <cell r="G89">
            <v>0.98</v>
          </cell>
          <cell r="H89">
            <v>0.98</v>
          </cell>
          <cell r="I89">
            <v>0.98</v>
          </cell>
          <cell r="J89">
            <v>0.96</v>
          </cell>
          <cell r="K89">
            <v>0.98</v>
          </cell>
          <cell r="L89">
            <v>0.98</v>
          </cell>
          <cell r="M89">
            <v>0.98</v>
          </cell>
          <cell r="N89">
            <v>0.98</v>
          </cell>
          <cell r="O89">
            <v>0.98</v>
          </cell>
          <cell r="P89">
            <v>0.96</v>
          </cell>
          <cell r="Q89">
            <v>0.98</v>
          </cell>
          <cell r="R89">
            <v>0.98</v>
          </cell>
        </row>
        <row r="90">
          <cell r="B90" t="str">
            <v>CNC6-1</v>
          </cell>
          <cell r="C90">
            <v>0.98</v>
          </cell>
          <cell r="D90">
            <v>0.99</v>
          </cell>
          <cell r="E90">
            <v>0.99</v>
          </cell>
          <cell r="F90">
            <v>0.995</v>
          </cell>
          <cell r="G90">
            <v>0.997</v>
          </cell>
          <cell r="H90">
            <v>0.997</v>
          </cell>
          <cell r="I90">
            <v>0.997</v>
          </cell>
          <cell r="J90">
            <v>0.995</v>
          </cell>
          <cell r="K90">
            <v>0.997</v>
          </cell>
          <cell r="L90">
            <v>0.997</v>
          </cell>
          <cell r="M90">
            <v>0.997</v>
          </cell>
          <cell r="N90">
            <v>0.997</v>
          </cell>
          <cell r="O90">
            <v>0.997</v>
          </cell>
          <cell r="P90">
            <v>0.995</v>
          </cell>
          <cell r="Q90">
            <v>0.997</v>
          </cell>
          <cell r="R90">
            <v>0.997</v>
          </cell>
        </row>
        <row r="91">
          <cell r="B91" t="str">
            <v>Polish-1</v>
          </cell>
          <cell r="C91">
            <v>0.97</v>
          </cell>
          <cell r="D91">
            <v>0.998</v>
          </cell>
          <cell r="E91">
            <v>0.998</v>
          </cell>
          <cell r="F91">
            <v>0.998</v>
          </cell>
          <cell r="G91">
            <v>0.998</v>
          </cell>
          <cell r="H91">
            <v>0.998</v>
          </cell>
          <cell r="I91">
            <v>0.998</v>
          </cell>
          <cell r="J91">
            <v>0.998</v>
          </cell>
          <cell r="K91">
            <v>0.998</v>
          </cell>
          <cell r="L91">
            <v>0.998</v>
          </cell>
          <cell r="M91">
            <v>0.998</v>
          </cell>
          <cell r="N91">
            <v>0.998</v>
          </cell>
          <cell r="O91">
            <v>0.998</v>
          </cell>
          <cell r="P91">
            <v>0.998</v>
          </cell>
          <cell r="Q91">
            <v>0.998</v>
          </cell>
          <cell r="R91">
            <v>0.998</v>
          </cell>
        </row>
        <row r="92">
          <cell r="B92" t="str">
            <v>Polish-2</v>
          </cell>
          <cell r="C92">
            <v>0.97</v>
          </cell>
          <cell r="D92">
            <v>0.998</v>
          </cell>
          <cell r="E92">
            <v>0.998</v>
          </cell>
          <cell r="F92">
            <v>0.998</v>
          </cell>
          <cell r="G92">
            <v>0.998</v>
          </cell>
          <cell r="H92">
            <v>0.998</v>
          </cell>
          <cell r="I92">
            <v>0.998</v>
          </cell>
          <cell r="J92">
            <v>0.998</v>
          </cell>
          <cell r="K92">
            <v>0.998</v>
          </cell>
          <cell r="L92">
            <v>0.998</v>
          </cell>
          <cell r="M92">
            <v>0.998</v>
          </cell>
          <cell r="N92">
            <v>0.998</v>
          </cell>
          <cell r="O92">
            <v>0.998</v>
          </cell>
          <cell r="P92">
            <v>0.998</v>
          </cell>
          <cell r="Q92">
            <v>0.998</v>
          </cell>
          <cell r="R92">
            <v>0.998</v>
          </cell>
        </row>
        <row r="93">
          <cell r="B93" t="str">
            <v>Oven</v>
          </cell>
          <cell r="C93">
            <v>0.99950000000000006</v>
          </cell>
          <cell r="D93">
            <v>0.995</v>
          </cell>
          <cell r="E93">
            <v>0.995</v>
          </cell>
          <cell r="F93">
            <v>0.99950000000000006</v>
          </cell>
          <cell r="G93">
            <v>0.99950000000000006</v>
          </cell>
          <cell r="H93">
            <v>0.99950000000000006</v>
          </cell>
          <cell r="I93">
            <v>0.99950000000000006</v>
          </cell>
          <cell r="J93">
            <v>0.99950000000000006</v>
          </cell>
          <cell r="K93">
            <v>0.99950000000000006</v>
          </cell>
          <cell r="L93">
            <v>0.99950000000000006</v>
          </cell>
          <cell r="M93">
            <v>0.99950000000000006</v>
          </cell>
          <cell r="N93">
            <v>0.99950000000000006</v>
          </cell>
          <cell r="O93">
            <v>0.99950000000000006</v>
          </cell>
          <cell r="P93">
            <v>0.99950000000000006</v>
          </cell>
          <cell r="Q93">
            <v>0.99950000000000006</v>
          </cell>
          <cell r="R93">
            <v>0.99950000000000006</v>
          </cell>
        </row>
        <row r="94">
          <cell r="B94" t="str">
            <v>Expoure</v>
          </cell>
          <cell r="C94">
            <v>0.98</v>
          </cell>
          <cell r="D94">
            <v>0.95</v>
          </cell>
          <cell r="E94">
            <v>0.95</v>
          </cell>
          <cell r="F94">
            <v>0.96</v>
          </cell>
          <cell r="G94">
            <v>0.98</v>
          </cell>
          <cell r="H94">
            <v>0.99950000000000006</v>
          </cell>
          <cell r="I94">
            <v>0.99950000000000006</v>
          </cell>
          <cell r="J94">
            <v>0.96</v>
          </cell>
          <cell r="K94">
            <v>0.98</v>
          </cell>
          <cell r="L94">
            <v>0.99950000000000006</v>
          </cell>
          <cell r="M94">
            <v>0.99950000000000006</v>
          </cell>
          <cell r="N94">
            <v>0.99950000000000006</v>
          </cell>
          <cell r="O94">
            <v>0.99950000000000006</v>
          </cell>
          <cell r="P94">
            <v>0.96</v>
          </cell>
          <cell r="Q94">
            <v>0.98</v>
          </cell>
          <cell r="R94">
            <v>0.99950000000000006</v>
          </cell>
        </row>
        <row r="95">
          <cell r="B95" t="str">
            <v>Developer</v>
          </cell>
          <cell r="C95">
            <v>0.99950000000000006</v>
          </cell>
          <cell r="D95">
            <v>0.99950000000000006</v>
          </cell>
          <cell r="E95">
            <v>0.99950000000000006</v>
          </cell>
          <cell r="F95">
            <v>0.99950000000000006</v>
          </cell>
          <cell r="G95">
            <v>0.99950000000000006</v>
          </cell>
          <cell r="H95">
            <v>0.99950000000000006</v>
          </cell>
          <cell r="I95">
            <v>0.99950000000000006</v>
          </cell>
          <cell r="J95">
            <v>0.99950000000000006</v>
          </cell>
          <cell r="K95">
            <v>0.99950000000000006</v>
          </cell>
          <cell r="L95">
            <v>0.99950000000000006</v>
          </cell>
          <cell r="M95">
            <v>0.99950000000000006</v>
          </cell>
          <cell r="N95">
            <v>0.99950000000000006</v>
          </cell>
          <cell r="O95">
            <v>0.99950000000000006</v>
          </cell>
          <cell r="P95">
            <v>0.99950000000000006</v>
          </cell>
          <cell r="Q95">
            <v>0.99950000000000006</v>
          </cell>
          <cell r="R95">
            <v>0.99950000000000006</v>
          </cell>
        </row>
        <row r="96">
          <cell r="B96" t="str">
            <v>Sand blasting</v>
          </cell>
          <cell r="C96">
            <v>0.98</v>
          </cell>
          <cell r="D96">
            <v>0.999</v>
          </cell>
          <cell r="E96">
            <v>0.999</v>
          </cell>
          <cell r="F96">
            <v>0.999</v>
          </cell>
          <cell r="G96">
            <v>0.999</v>
          </cell>
          <cell r="H96">
            <v>0.999</v>
          </cell>
          <cell r="I96">
            <v>0.999</v>
          </cell>
          <cell r="J96">
            <v>0.999</v>
          </cell>
          <cell r="K96">
            <v>0.999</v>
          </cell>
          <cell r="L96">
            <v>0.999</v>
          </cell>
          <cell r="M96">
            <v>0.999</v>
          </cell>
          <cell r="N96">
            <v>0.999</v>
          </cell>
          <cell r="O96">
            <v>0.999</v>
          </cell>
          <cell r="P96">
            <v>0.999</v>
          </cell>
          <cell r="Q96">
            <v>0.999</v>
          </cell>
          <cell r="R96">
            <v>0.999</v>
          </cell>
        </row>
        <row r="97">
          <cell r="B97" t="str">
            <v>Anodizing1</v>
          </cell>
          <cell r="C97">
            <v>0.88</v>
          </cell>
          <cell r="D97">
            <v>0.89</v>
          </cell>
          <cell r="E97">
            <v>0.89</v>
          </cell>
          <cell r="F97">
            <v>0.9</v>
          </cell>
          <cell r="G97">
            <v>0.9</v>
          </cell>
          <cell r="H97">
            <v>0.9</v>
          </cell>
          <cell r="I97">
            <v>0.9</v>
          </cell>
          <cell r="J97">
            <v>0.9</v>
          </cell>
          <cell r="K97">
            <v>0.9</v>
          </cell>
          <cell r="L97">
            <v>0.9</v>
          </cell>
          <cell r="M97">
            <v>0.9</v>
          </cell>
          <cell r="N97">
            <v>0.9</v>
          </cell>
          <cell r="O97">
            <v>0.9</v>
          </cell>
          <cell r="P97">
            <v>0.9</v>
          </cell>
          <cell r="Q97">
            <v>0.9</v>
          </cell>
          <cell r="R97">
            <v>0.9</v>
          </cell>
        </row>
        <row r="98">
          <cell r="B98" t="str">
            <v>CNC6-2</v>
          </cell>
          <cell r="C98">
            <v>0.98</v>
          </cell>
          <cell r="D98">
            <v>0.99</v>
          </cell>
          <cell r="E98">
            <v>0.99</v>
          </cell>
          <cell r="F98">
            <v>0.995</v>
          </cell>
          <cell r="G98">
            <v>0.997</v>
          </cell>
          <cell r="H98">
            <v>0.997</v>
          </cell>
          <cell r="I98">
            <v>0.997</v>
          </cell>
          <cell r="J98">
            <v>0.995</v>
          </cell>
          <cell r="K98">
            <v>0.997</v>
          </cell>
          <cell r="L98">
            <v>0.997</v>
          </cell>
          <cell r="M98">
            <v>0.997</v>
          </cell>
          <cell r="N98">
            <v>0.997</v>
          </cell>
          <cell r="O98">
            <v>0.997</v>
          </cell>
          <cell r="P98">
            <v>0.995</v>
          </cell>
          <cell r="Q98">
            <v>0.997</v>
          </cell>
          <cell r="R98">
            <v>0.997</v>
          </cell>
        </row>
        <row r="99">
          <cell r="B99" t="str">
            <v>CNC7-1</v>
          </cell>
          <cell r="C99">
            <v>0.85</v>
          </cell>
          <cell r="D99">
            <v>0.9</v>
          </cell>
          <cell r="E99">
            <v>0.9</v>
          </cell>
          <cell r="F99">
            <v>0.95</v>
          </cell>
          <cell r="G99">
            <v>0.97</v>
          </cell>
          <cell r="H99">
            <v>0.99</v>
          </cell>
          <cell r="I99">
            <v>0.99</v>
          </cell>
          <cell r="J99">
            <v>0.95</v>
          </cell>
          <cell r="K99">
            <v>0.97</v>
          </cell>
          <cell r="L99">
            <v>0.99</v>
          </cell>
          <cell r="M99">
            <v>0.99</v>
          </cell>
          <cell r="N99">
            <v>0.99</v>
          </cell>
          <cell r="O99">
            <v>0.99</v>
          </cell>
          <cell r="P99">
            <v>0.95</v>
          </cell>
          <cell r="Q99">
            <v>0.97</v>
          </cell>
          <cell r="R99">
            <v>0.99</v>
          </cell>
        </row>
        <row r="100">
          <cell r="B100" t="str">
            <v>CNC7-2</v>
          </cell>
          <cell r="C100">
            <v>0.85</v>
          </cell>
          <cell r="D100">
            <v>0.9</v>
          </cell>
          <cell r="E100">
            <v>0.9</v>
          </cell>
          <cell r="F100">
            <v>0.95</v>
          </cell>
          <cell r="G100">
            <v>0.97</v>
          </cell>
          <cell r="H100">
            <v>0.99</v>
          </cell>
          <cell r="I100">
            <v>0.99</v>
          </cell>
          <cell r="J100">
            <v>0.95</v>
          </cell>
          <cell r="K100">
            <v>0.97</v>
          </cell>
          <cell r="L100">
            <v>0.99</v>
          </cell>
          <cell r="M100">
            <v>0.99</v>
          </cell>
          <cell r="N100">
            <v>0.99</v>
          </cell>
          <cell r="O100">
            <v>0.99</v>
          </cell>
          <cell r="P100">
            <v>0.95</v>
          </cell>
          <cell r="Q100">
            <v>0.97</v>
          </cell>
          <cell r="R100">
            <v>0.99</v>
          </cell>
        </row>
        <row r="101">
          <cell r="B101" t="str">
            <v>CNC8</v>
          </cell>
          <cell r="C101">
            <v>0.99</v>
          </cell>
          <cell r="D101">
            <v>0.99</v>
          </cell>
          <cell r="E101">
            <v>0.99</v>
          </cell>
          <cell r="F101">
            <v>0.99</v>
          </cell>
          <cell r="G101">
            <v>0.99</v>
          </cell>
          <cell r="H101">
            <v>0.99</v>
          </cell>
          <cell r="I101">
            <v>0.99</v>
          </cell>
          <cell r="J101">
            <v>0.99</v>
          </cell>
          <cell r="K101">
            <v>0.99</v>
          </cell>
          <cell r="L101">
            <v>0.99</v>
          </cell>
          <cell r="M101">
            <v>0.99</v>
          </cell>
          <cell r="N101">
            <v>0.99</v>
          </cell>
          <cell r="O101">
            <v>0.99</v>
          </cell>
          <cell r="P101">
            <v>0.99</v>
          </cell>
          <cell r="Q101">
            <v>0.99</v>
          </cell>
          <cell r="R101">
            <v>0.99</v>
          </cell>
        </row>
        <row r="102">
          <cell r="B102" t="str">
            <v>Anodizing2</v>
          </cell>
          <cell r="C102">
            <v>0.8</v>
          </cell>
          <cell r="D102">
            <v>0.85</v>
          </cell>
          <cell r="E102">
            <v>0.85</v>
          </cell>
          <cell r="F102">
            <v>0.88</v>
          </cell>
          <cell r="G102">
            <v>0.9</v>
          </cell>
          <cell r="H102">
            <v>0.92</v>
          </cell>
          <cell r="I102">
            <v>0.92</v>
          </cell>
          <cell r="J102">
            <v>0.88</v>
          </cell>
          <cell r="K102">
            <v>0.9</v>
          </cell>
          <cell r="L102">
            <v>0.92</v>
          </cell>
          <cell r="M102">
            <v>0.92</v>
          </cell>
          <cell r="N102">
            <v>0.92</v>
          </cell>
          <cell r="O102">
            <v>0.92</v>
          </cell>
          <cell r="P102">
            <v>0.88</v>
          </cell>
          <cell r="Q102">
            <v>0.9</v>
          </cell>
          <cell r="R102">
            <v>0.92</v>
          </cell>
        </row>
        <row r="103">
          <cell r="B103" t="str">
            <v>Top patch &amp; Bottom patch</v>
          </cell>
          <cell r="C103">
            <v>0.98</v>
          </cell>
          <cell r="D103">
            <v>0.99</v>
          </cell>
          <cell r="E103">
            <v>0.99</v>
          </cell>
          <cell r="F103">
            <v>0.995</v>
          </cell>
          <cell r="G103">
            <v>0.995</v>
          </cell>
          <cell r="H103">
            <v>0.998</v>
          </cell>
          <cell r="I103">
            <v>0.998</v>
          </cell>
          <cell r="J103">
            <v>0.995</v>
          </cell>
          <cell r="K103">
            <v>0.995</v>
          </cell>
          <cell r="L103">
            <v>0.998</v>
          </cell>
          <cell r="M103">
            <v>0.998</v>
          </cell>
          <cell r="N103">
            <v>0.998</v>
          </cell>
          <cell r="O103">
            <v>0.998</v>
          </cell>
          <cell r="P103">
            <v>0.995</v>
          </cell>
          <cell r="Q103">
            <v>0.995</v>
          </cell>
          <cell r="R103">
            <v>0.998</v>
          </cell>
        </row>
        <row r="104">
          <cell r="B104" t="str">
            <v xml:space="preserve">AJ Trim &amp; Connector trim </v>
          </cell>
          <cell r="C104">
            <v>0.98</v>
          </cell>
          <cell r="D104">
            <v>0.99</v>
          </cell>
          <cell r="E104">
            <v>0.99</v>
          </cell>
          <cell r="F104">
            <v>0.995</v>
          </cell>
          <cell r="G104">
            <v>0.995</v>
          </cell>
          <cell r="H104">
            <v>0.998</v>
          </cell>
          <cell r="I104">
            <v>0.998</v>
          </cell>
          <cell r="J104">
            <v>0.995</v>
          </cell>
          <cell r="K104">
            <v>0.995</v>
          </cell>
          <cell r="L104">
            <v>0.998</v>
          </cell>
          <cell r="M104">
            <v>0.998</v>
          </cell>
          <cell r="N104">
            <v>0.998</v>
          </cell>
          <cell r="O104">
            <v>0.998</v>
          </cell>
          <cell r="P104">
            <v>0.995</v>
          </cell>
          <cell r="Q104">
            <v>0.995</v>
          </cell>
          <cell r="R104">
            <v>0.998</v>
          </cell>
        </row>
        <row r="105">
          <cell r="B105" t="str">
            <v>LED trim &amp; CAM Trim</v>
          </cell>
          <cell r="C105">
            <v>0.98</v>
          </cell>
          <cell r="D105">
            <v>0.99</v>
          </cell>
          <cell r="E105">
            <v>0.99</v>
          </cell>
          <cell r="F105">
            <v>0.995</v>
          </cell>
          <cell r="G105">
            <v>0.995</v>
          </cell>
          <cell r="H105">
            <v>0.998</v>
          </cell>
          <cell r="I105">
            <v>0.998</v>
          </cell>
          <cell r="J105">
            <v>0.995</v>
          </cell>
          <cell r="K105">
            <v>0.995</v>
          </cell>
          <cell r="L105">
            <v>0.998</v>
          </cell>
          <cell r="M105">
            <v>0.998</v>
          </cell>
          <cell r="N105">
            <v>0.998</v>
          </cell>
          <cell r="O105">
            <v>0.998</v>
          </cell>
          <cell r="P105">
            <v>0.995</v>
          </cell>
          <cell r="Q105">
            <v>0.995</v>
          </cell>
          <cell r="R105">
            <v>0.998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更新日誌"/>
      <sheetName val="设备需求汇总"/>
      <sheetName val="制程(F14)"/>
      <sheetName val="Flow chart (Sparrow30,F14)"/>
      <sheetName val="Flow chart (Rosegolden,F14)"/>
      <sheetName val="设备需求"/>
      <sheetName val="自動化設備需求"/>
      <sheetName val="輔助設備需求"/>
      <sheetName val="治具需求"/>
      <sheetName val="迴轉治具"/>
      <sheetName val="治具需求 (签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R13">
            <v>4</v>
          </cell>
        </row>
        <row r="16">
          <cell r="B16">
            <v>4</v>
          </cell>
        </row>
        <row r="18">
          <cell r="B18">
            <v>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设备需求汇总"/>
      <sheetName val="制程(F14)"/>
      <sheetName val="Flow chart (Sparrow30,F14)"/>
      <sheetName val="Flow chart (Rg&amp;CashF14)"/>
      <sheetName val="设备需求"/>
      <sheetName val="自動化設備需求"/>
      <sheetName val="治具需求"/>
      <sheetName val="治具需求 (SP28)"/>
      <sheetName val="迴轉治具"/>
      <sheetName val="迴轉治具 (SP28)"/>
      <sheetName val="Flow chart (Sparrow28,F14)"/>
    </sheetNames>
    <sheetDataSet>
      <sheetData sheetId="0" refreshError="1"/>
      <sheetData sheetId="1" refreshError="1"/>
      <sheetData sheetId="2" refreshError="1">
        <row r="48">
          <cell r="B48">
            <v>36</v>
          </cell>
          <cell r="D48" t="str">
            <v>二加</v>
          </cell>
          <cell r="E48" t="str">
            <v>Polishing1-1</v>
          </cell>
          <cell r="I48" t="str">
            <v>机械手夹头</v>
          </cell>
          <cell r="R48">
            <v>20</v>
          </cell>
        </row>
        <row r="86">
          <cell r="B86">
            <v>74</v>
          </cell>
          <cell r="D86" t="str">
            <v>阳极</v>
          </cell>
          <cell r="E86" t="str">
            <v>清洗12(Oleo Coating前)</v>
          </cell>
          <cell r="I86" t="str">
            <v>清洗10治具</v>
          </cell>
          <cell r="R86">
            <v>2</v>
          </cell>
        </row>
        <row r="89">
          <cell r="B89">
            <v>77</v>
          </cell>
          <cell r="D89" t="str">
            <v>阳极</v>
          </cell>
          <cell r="E89" t="str">
            <v>上掛</v>
          </cell>
          <cell r="R89">
            <v>2</v>
          </cell>
        </row>
        <row r="90">
          <cell r="B90">
            <v>78</v>
          </cell>
          <cell r="D90" t="str">
            <v>阳极</v>
          </cell>
          <cell r="E90" t="str">
            <v>Oleo Coating</v>
          </cell>
          <cell r="R90">
            <v>9</v>
          </cell>
        </row>
        <row r="127">
          <cell r="B127">
            <v>115</v>
          </cell>
          <cell r="D127" t="str">
            <v>组装</v>
          </cell>
          <cell r="E127" t="str">
            <v>镭雕字体</v>
          </cell>
          <cell r="I127" t="str">
            <v>产品定位治具</v>
          </cell>
          <cell r="R127">
            <v>16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设备需求汇总"/>
      <sheetName val="制程(F14)"/>
      <sheetName val="Flow chart (Sparrow30,F14)"/>
      <sheetName val="Flow chart (Rg&amp;CashF14)"/>
      <sheetName val="设备需求"/>
      <sheetName val="自動化設備需求"/>
      <sheetName val="治具需求"/>
      <sheetName val="迴轉治具"/>
    </sheetNames>
    <sheetDataSet>
      <sheetData sheetId="0" refreshError="1"/>
      <sheetData sheetId="1" refreshError="1"/>
      <sheetData sheetId="2" refreshError="1">
        <row r="46">
          <cell r="D46" t="str">
            <v>二加</v>
          </cell>
        </row>
        <row r="47">
          <cell r="D47" t="str">
            <v>二加</v>
          </cell>
        </row>
        <row r="48">
          <cell r="D48" t="str">
            <v>二加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age R&amp;R - ANOVA Method"/>
      <sheetName val="04"/>
      <sheetName val="Cr+6(C-cover)"/>
      <sheetName val="1_1_4"/>
      <sheetName val="Antenna Cover assembly"/>
      <sheetName val="wire"/>
    </sheetNames>
    <sheetDataSet>
      <sheetData sheetId="0" refreshError="1">
        <row r="2">
          <cell r="E2">
            <v>3</v>
          </cell>
        </row>
        <row r="3">
          <cell r="E3">
            <v>10</v>
          </cell>
        </row>
        <row r="4">
          <cell r="E4">
            <v>3</v>
          </cell>
          <cell r="H4" t="str">
            <v>0.2㎜</v>
          </cell>
        </row>
        <row r="7">
          <cell r="AG7">
            <v>1.0229999999999999</v>
          </cell>
        </row>
        <row r="8">
          <cell r="AG8">
            <v>0</v>
          </cell>
        </row>
        <row r="9">
          <cell r="AG9">
            <v>2.5750000000000002</v>
          </cell>
        </row>
        <row r="30">
          <cell r="D30">
            <v>2</v>
          </cell>
          <cell r="F30">
            <v>2.0222141756676137E-6</v>
          </cell>
          <cell r="H30">
            <v>1.0111070878338069E-6</v>
          </cell>
        </row>
        <row r="31">
          <cell r="D31">
            <v>9</v>
          </cell>
          <cell r="F31">
            <v>8.2383222179487348E-3</v>
          </cell>
          <cell r="H31">
            <v>9.153691353276372E-4</v>
          </cell>
        </row>
        <row r="32">
          <cell r="D32">
            <v>18</v>
          </cell>
          <cell r="F32">
            <v>5.9777848946396261E-6</v>
          </cell>
          <cell r="H32">
            <v>3.3209916081331255E-7</v>
          </cell>
          <cell r="J32">
            <v>0.28465646033312841</v>
          </cell>
          <cell r="L32">
            <v>0.99770175159478924</v>
          </cell>
        </row>
        <row r="33">
          <cell r="D33">
            <v>60</v>
          </cell>
          <cell r="F33">
            <v>6.9999990955693647E-5</v>
          </cell>
          <cell r="H33">
            <v>1.1666665159282274E-6</v>
          </cell>
        </row>
        <row r="34">
          <cell r="D34">
            <v>89</v>
          </cell>
          <cell r="F34">
            <v>8.3163222079747356E-3</v>
          </cell>
          <cell r="H34">
            <v>9.7407404936324702E-7</v>
          </cell>
        </row>
        <row r="36">
          <cell r="K36">
            <v>5.15</v>
          </cell>
        </row>
        <row r="38">
          <cell r="D38">
            <v>9.8695189820134947E-4</v>
          </cell>
          <cell r="F38">
            <v>5.0828022757369497E-3</v>
          </cell>
        </row>
        <row r="39">
          <cell r="D39">
            <v>3.5134521708503851E-5</v>
          </cell>
          <cell r="F39">
            <v>1.8094278679879483E-4</v>
          </cell>
        </row>
        <row r="40">
          <cell r="D40" t="str">
            <v/>
          </cell>
          <cell r="F40" t="str">
            <v/>
          </cell>
        </row>
        <row r="41">
          <cell r="D41">
            <v>9.8757707748759155E-4</v>
          </cell>
          <cell r="F41">
            <v>5.0860219490610967E-3</v>
          </cell>
        </row>
        <row r="42">
          <cell r="D42">
            <v>1.0079655314203038E-2</v>
          </cell>
          <cell r="F42">
            <v>5.191022486814565E-2</v>
          </cell>
        </row>
        <row r="43">
          <cell r="D43">
            <v>1.0127919812929034E-2</v>
          </cell>
          <cell r="F43">
            <v>5.2158787036584525E-2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N41 65K(Month)"/>
      <sheetName val="N41 65k(weekly)"/>
      <sheetName val="N41 65K(Daily)"/>
      <sheetName val="rate"/>
      <sheetName val="Yield"/>
      <sheetName val="C6Yield rate "/>
      <sheetName val="B6Yield rate"/>
      <sheetName val="C5&amp;C7Yield rate"/>
      <sheetName val="B8Yield rate"/>
      <sheetName val="N41 Scenario(detail)-NEW"/>
      <sheetName val="CT"/>
      <sheetName val="Flow chart"/>
      <sheetName val="N41 CNC  "/>
      <sheetName val="N41 2nd  "/>
      <sheetName val="N41 Assembly "/>
      <sheetName val="Building Capacity"/>
      <sheetName val="CT Optimization plan"/>
      <sheetName val="Machine set-up spee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 Process</v>
          </cell>
          <cell r="B1">
            <v>41044</v>
          </cell>
          <cell r="C1">
            <v>41061</v>
          </cell>
          <cell r="D1">
            <v>41075</v>
          </cell>
          <cell r="E1">
            <v>41091</v>
          </cell>
          <cell r="F1">
            <v>41105</v>
          </cell>
          <cell r="G1">
            <v>41122</v>
          </cell>
        </row>
        <row r="2">
          <cell r="A2" t="str">
            <v>DDG</v>
          </cell>
          <cell r="B2">
            <v>5</v>
          </cell>
          <cell r="C2">
            <v>5</v>
          </cell>
          <cell r="D2">
            <v>5</v>
          </cell>
          <cell r="E2">
            <v>5</v>
          </cell>
          <cell r="F2">
            <v>5</v>
          </cell>
          <cell r="G2">
            <v>5</v>
          </cell>
        </row>
        <row r="3">
          <cell r="A3" t="str">
            <v>CNC1</v>
          </cell>
          <cell r="B3">
            <v>1215</v>
          </cell>
          <cell r="C3">
            <v>1215</v>
          </cell>
          <cell r="D3">
            <v>1215</v>
          </cell>
          <cell r="E3">
            <v>1215</v>
          </cell>
          <cell r="F3">
            <v>1215</v>
          </cell>
          <cell r="G3">
            <v>750</v>
          </cell>
        </row>
        <row r="4">
          <cell r="A4" t="str">
            <v>CNC2</v>
          </cell>
          <cell r="B4">
            <v>164</v>
          </cell>
          <cell r="C4">
            <v>164</v>
          </cell>
          <cell r="D4">
            <v>164</v>
          </cell>
          <cell r="E4">
            <v>164</v>
          </cell>
          <cell r="F4">
            <v>164</v>
          </cell>
          <cell r="G4">
            <v>130</v>
          </cell>
        </row>
        <row r="5">
          <cell r="A5" t="str">
            <v xml:space="preserve">Riveting </v>
          </cell>
          <cell r="B5">
            <v>15</v>
          </cell>
          <cell r="C5">
            <v>12</v>
          </cell>
          <cell r="D5">
            <v>12</v>
          </cell>
          <cell r="E5">
            <v>10</v>
          </cell>
          <cell r="F5">
            <v>10</v>
          </cell>
          <cell r="G5">
            <v>10</v>
          </cell>
        </row>
        <row r="6">
          <cell r="A6" t="str">
            <v>CNC3</v>
          </cell>
          <cell r="B6">
            <v>80</v>
          </cell>
          <cell r="C6">
            <v>80</v>
          </cell>
          <cell r="D6">
            <v>80</v>
          </cell>
          <cell r="E6">
            <v>80</v>
          </cell>
          <cell r="F6">
            <v>80</v>
          </cell>
          <cell r="G6">
            <v>50</v>
          </cell>
        </row>
        <row r="7">
          <cell r="A7" t="str">
            <v>IM1</v>
          </cell>
          <cell r="B7">
            <v>15</v>
          </cell>
          <cell r="C7">
            <v>15</v>
          </cell>
          <cell r="D7">
            <v>15</v>
          </cell>
          <cell r="E7">
            <v>15</v>
          </cell>
          <cell r="F7">
            <v>15</v>
          </cell>
          <cell r="G7">
            <v>15</v>
          </cell>
        </row>
        <row r="8">
          <cell r="A8" t="str">
            <v>CNC4</v>
          </cell>
          <cell r="B8">
            <v>141</v>
          </cell>
          <cell r="C8">
            <v>141</v>
          </cell>
          <cell r="D8">
            <v>141</v>
          </cell>
          <cell r="E8">
            <v>141</v>
          </cell>
          <cell r="F8">
            <v>141</v>
          </cell>
          <cell r="G8">
            <v>110</v>
          </cell>
        </row>
        <row r="9">
          <cell r="A9" t="str">
            <v>IM2</v>
          </cell>
          <cell r="B9">
            <v>14</v>
          </cell>
          <cell r="C9">
            <v>12</v>
          </cell>
          <cell r="D9">
            <v>10</v>
          </cell>
          <cell r="E9">
            <v>10</v>
          </cell>
          <cell r="F9">
            <v>10</v>
          </cell>
          <cell r="G9">
            <v>10</v>
          </cell>
        </row>
        <row r="10">
          <cell r="A10" t="str">
            <v>CNC5</v>
          </cell>
          <cell r="B10">
            <v>415</v>
          </cell>
          <cell r="C10">
            <v>415</v>
          </cell>
          <cell r="D10">
            <v>415</v>
          </cell>
          <cell r="E10">
            <v>415</v>
          </cell>
          <cell r="F10">
            <v>415</v>
          </cell>
          <cell r="G10">
            <v>170</v>
          </cell>
        </row>
        <row r="11">
          <cell r="A11" t="str">
            <v>CNC6-1</v>
          </cell>
          <cell r="B11">
            <v>219</v>
          </cell>
          <cell r="C11">
            <v>219</v>
          </cell>
          <cell r="D11">
            <v>219</v>
          </cell>
          <cell r="E11">
            <v>219</v>
          </cell>
          <cell r="F11">
            <v>219</v>
          </cell>
          <cell r="G11">
            <v>120</v>
          </cell>
        </row>
        <row r="12">
          <cell r="A12" t="str">
            <v>Polish-1</v>
          </cell>
          <cell r="B12">
            <v>60</v>
          </cell>
          <cell r="C12">
            <v>60</v>
          </cell>
          <cell r="D12">
            <v>60</v>
          </cell>
          <cell r="E12">
            <v>60</v>
          </cell>
          <cell r="F12">
            <v>60</v>
          </cell>
          <cell r="G12">
            <v>60</v>
          </cell>
        </row>
        <row r="13">
          <cell r="A13" t="str">
            <v>Polish-2</v>
          </cell>
          <cell r="B13">
            <v>60</v>
          </cell>
          <cell r="C13">
            <v>60</v>
          </cell>
          <cell r="D13">
            <v>60</v>
          </cell>
          <cell r="E13">
            <v>60</v>
          </cell>
          <cell r="F13">
            <v>60</v>
          </cell>
          <cell r="G13">
            <v>60</v>
          </cell>
        </row>
        <row r="14">
          <cell r="A14" t="str">
            <v>Oven</v>
          </cell>
          <cell r="B14">
            <v>4</v>
          </cell>
          <cell r="C14">
            <v>4</v>
          </cell>
          <cell r="D14">
            <v>4</v>
          </cell>
          <cell r="E14">
            <v>4</v>
          </cell>
          <cell r="F14">
            <v>4</v>
          </cell>
          <cell r="G14">
            <v>4</v>
          </cell>
        </row>
        <row r="15">
          <cell r="A15" t="str">
            <v>Expoure</v>
          </cell>
          <cell r="B15">
            <v>12</v>
          </cell>
          <cell r="C15">
            <v>12</v>
          </cell>
          <cell r="D15">
            <v>12</v>
          </cell>
          <cell r="E15">
            <v>12</v>
          </cell>
          <cell r="F15">
            <v>12</v>
          </cell>
          <cell r="G15">
            <v>12</v>
          </cell>
        </row>
        <row r="16">
          <cell r="A16" t="str">
            <v>Developer</v>
          </cell>
          <cell r="B16">
            <v>4</v>
          </cell>
          <cell r="C16">
            <v>4</v>
          </cell>
          <cell r="D16">
            <v>4</v>
          </cell>
          <cell r="E16">
            <v>4</v>
          </cell>
          <cell r="F16">
            <v>4</v>
          </cell>
          <cell r="G16">
            <v>4</v>
          </cell>
        </row>
        <row r="17">
          <cell r="A17" t="str">
            <v>Sand blasting</v>
          </cell>
          <cell r="B17">
            <v>10</v>
          </cell>
          <cell r="C17">
            <v>10</v>
          </cell>
          <cell r="D17">
            <v>10</v>
          </cell>
          <cell r="E17">
            <v>10</v>
          </cell>
          <cell r="F17">
            <v>10</v>
          </cell>
          <cell r="G17">
            <v>10</v>
          </cell>
        </row>
        <row r="18">
          <cell r="A18" t="str">
            <v>Anodizing1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</row>
        <row r="19">
          <cell r="A19" t="str">
            <v>CNC6-2</v>
          </cell>
          <cell r="B19">
            <v>257</v>
          </cell>
          <cell r="C19">
            <v>257</v>
          </cell>
          <cell r="D19">
            <v>257</v>
          </cell>
          <cell r="E19">
            <v>257</v>
          </cell>
          <cell r="F19">
            <v>257</v>
          </cell>
          <cell r="G19">
            <v>160</v>
          </cell>
        </row>
        <row r="20">
          <cell r="A20" t="str">
            <v>CNC7-1</v>
          </cell>
          <cell r="B20">
            <v>202</v>
          </cell>
          <cell r="C20">
            <v>202</v>
          </cell>
          <cell r="D20">
            <v>202</v>
          </cell>
          <cell r="E20">
            <v>202</v>
          </cell>
          <cell r="F20">
            <v>202</v>
          </cell>
          <cell r="G20">
            <v>90</v>
          </cell>
        </row>
        <row r="21">
          <cell r="A21" t="str">
            <v>CNC7-2</v>
          </cell>
          <cell r="B21">
            <v>284</v>
          </cell>
          <cell r="C21">
            <v>284</v>
          </cell>
          <cell r="D21">
            <v>284</v>
          </cell>
          <cell r="E21">
            <v>284</v>
          </cell>
          <cell r="F21">
            <v>284</v>
          </cell>
          <cell r="G21">
            <v>120</v>
          </cell>
        </row>
        <row r="22">
          <cell r="A22" t="str">
            <v>CNC8</v>
          </cell>
          <cell r="B22">
            <v>580</v>
          </cell>
          <cell r="C22">
            <v>580</v>
          </cell>
          <cell r="D22">
            <v>580</v>
          </cell>
          <cell r="E22">
            <v>580</v>
          </cell>
          <cell r="F22">
            <v>580</v>
          </cell>
          <cell r="G22">
            <v>300</v>
          </cell>
        </row>
        <row r="23">
          <cell r="A23" t="str">
            <v>Anodizing2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</row>
        <row r="24">
          <cell r="A24" t="str">
            <v>Top patch &amp; Bottom patch</v>
          </cell>
          <cell r="B24">
            <v>30</v>
          </cell>
          <cell r="C24">
            <v>25</v>
          </cell>
          <cell r="D24">
            <v>25</v>
          </cell>
          <cell r="E24">
            <v>25</v>
          </cell>
          <cell r="F24">
            <v>25</v>
          </cell>
          <cell r="G24">
            <v>25</v>
          </cell>
        </row>
        <row r="25">
          <cell r="A25" t="str">
            <v xml:space="preserve">AJ Trim &amp; Connector trim </v>
          </cell>
          <cell r="B25">
            <v>20</v>
          </cell>
          <cell r="C25">
            <v>15</v>
          </cell>
          <cell r="D25">
            <v>15</v>
          </cell>
          <cell r="E25">
            <v>15</v>
          </cell>
          <cell r="F25">
            <v>15</v>
          </cell>
          <cell r="G25">
            <v>15</v>
          </cell>
        </row>
        <row r="26">
          <cell r="A26" t="str">
            <v>LED trim &amp; CAM Trim</v>
          </cell>
          <cell r="B26">
            <v>15</v>
          </cell>
          <cell r="C26">
            <v>10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</row>
        <row r="27">
          <cell r="B27">
            <v>3823</v>
          </cell>
          <cell r="C27">
            <v>3803</v>
          </cell>
          <cell r="D27">
            <v>3801</v>
          </cell>
          <cell r="E27">
            <v>3799</v>
          </cell>
          <cell r="F27">
            <v>3799</v>
          </cell>
          <cell r="G27">
            <v>2242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Highlights"/>
      <sheetName val="Demand Details"/>
      <sheetName val="Pivot Table"/>
      <sheetName val="Sheet1"/>
      <sheetName val="Equipment List (CBD format)"/>
      <sheetName val="Project"/>
      <sheetName val="RATE"/>
      <sheetName val="銷貨成本附表"/>
      <sheetName val="Master Lists"/>
      <sheetName val="BC41 auto machine List"/>
      <sheetName val="Riveting_BGT"/>
      <sheetName val="Assy LED_IPI"/>
      <sheetName val="Logo_IPI"/>
      <sheetName val="E75&amp;鐳雕_科翔悅"/>
      <sheetName val="CBD"/>
    </sheetNames>
    <sheetDataSet>
      <sheetData sheetId="0" refreshError="1"/>
      <sheetData sheetId="1" refreshError="1">
        <row r="1">
          <cell r="A1" t="str">
            <v>Status</v>
          </cell>
          <cell r="B1" t="str">
            <v>F/C</v>
          </cell>
          <cell r="C1" t="str">
            <v>XCVR Source Site</v>
          </cell>
          <cell r="D1" t="str">
            <v>Unit Source Site</v>
          </cell>
          <cell r="E1" t="str">
            <v>Region</v>
          </cell>
          <cell r="F1" t="str">
            <v>Division</v>
          </cell>
          <cell r="G1" t="str">
            <v>Country Desc</v>
          </cell>
          <cell r="H1" t="str">
            <v>Tech Catg</v>
          </cell>
          <cell r="I1" t="str">
            <v>Band</v>
          </cell>
          <cell r="J1" t="str">
            <v>Color_Code</v>
          </cell>
          <cell r="K1" t="str">
            <v>Color_Description</v>
          </cell>
          <cell r="L1" t="str">
            <v>Segment_Code</v>
          </cell>
          <cell r="M1" t="str">
            <v>Segment</v>
          </cell>
          <cell r="N1" t="str">
            <v>Mkt Name</v>
          </cell>
          <cell r="O1" t="str">
            <v>Family Name</v>
          </cell>
          <cell r="P1" t="str">
            <v>Model</v>
          </cell>
          <cell r="Q1" t="str">
            <v>Model Decsription</v>
          </cell>
          <cell r="R1">
            <v>37987</v>
          </cell>
          <cell r="S1">
            <v>38018</v>
          </cell>
          <cell r="T1">
            <v>38047</v>
          </cell>
          <cell r="U1">
            <v>38078</v>
          </cell>
          <cell r="V1">
            <v>38108</v>
          </cell>
          <cell r="W1">
            <v>38139</v>
          </cell>
          <cell r="X1">
            <v>38169</v>
          </cell>
          <cell r="Y1">
            <v>38200</v>
          </cell>
          <cell r="Z1">
            <v>38231</v>
          </cell>
          <cell r="AA1">
            <v>38261</v>
          </cell>
          <cell r="AB1">
            <v>38292</v>
          </cell>
          <cell r="AC1">
            <v>38322</v>
          </cell>
          <cell r="AD1" t="str">
            <v>Yr 2004 Total</v>
          </cell>
          <cell r="AE1">
            <v>38353</v>
          </cell>
          <cell r="AF1">
            <v>38384</v>
          </cell>
          <cell r="AG1">
            <v>38412</v>
          </cell>
          <cell r="AH1">
            <v>38443</v>
          </cell>
          <cell r="AI1">
            <v>38473</v>
          </cell>
          <cell r="AJ1">
            <v>38504</v>
          </cell>
          <cell r="AK1">
            <v>38534</v>
          </cell>
          <cell r="AL1">
            <v>38565</v>
          </cell>
          <cell r="AM1">
            <v>38596</v>
          </cell>
          <cell r="AN1">
            <v>38626</v>
          </cell>
          <cell r="AO1">
            <v>38657</v>
          </cell>
          <cell r="AP1">
            <v>38687</v>
          </cell>
          <cell r="AQ1" t="str">
            <v>Yr 2005 Total</v>
          </cell>
        </row>
        <row r="2">
          <cell r="A2" t="str">
            <v>EOL</v>
          </cell>
        </row>
        <row r="3">
          <cell r="A3" t="str">
            <v>EOL</v>
          </cell>
        </row>
        <row r="4">
          <cell r="A4" t="str">
            <v>EOL</v>
          </cell>
        </row>
        <row r="5">
          <cell r="A5" t="str">
            <v>EOL</v>
          </cell>
        </row>
        <row r="6">
          <cell r="A6" t="str">
            <v>EOL</v>
          </cell>
        </row>
        <row r="7">
          <cell r="A7" t="str">
            <v>EOL</v>
          </cell>
        </row>
        <row r="8">
          <cell r="A8" t="str">
            <v>EOL</v>
          </cell>
        </row>
        <row r="9">
          <cell r="A9" t="str">
            <v>EOL</v>
          </cell>
        </row>
        <row r="10">
          <cell r="A10" t="str">
            <v>EOL</v>
          </cell>
        </row>
        <row r="11">
          <cell r="A11" t="str">
            <v>Current</v>
          </cell>
        </row>
        <row r="12">
          <cell r="A12" t="str">
            <v>Current</v>
          </cell>
        </row>
        <row r="13">
          <cell r="A13" t="str">
            <v>Current</v>
          </cell>
        </row>
        <row r="14">
          <cell r="A14" t="str">
            <v>Current</v>
          </cell>
        </row>
        <row r="15">
          <cell r="A15" t="str">
            <v>EOL</v>
          </cell>
        </row>
        <row r="16">
          <cell r="A16" t="str">
            <v>EOL</v>
          </cell>
        </row>
        <row r="17">
          <cell r="A17" t="str">
            <v>EOL</v>
          </cell>
        </row>
        <row r="18">
          <cell r="A18" t="str">
            <v>EOL</v>
          </cell>
        </row>
        <row r="19">
          <cell r="A19" t="str">
            <v>EOL</v>
          </cell>
        </row>
        <row r="20">
          <cell r="A20" t="str">
            <v>EOL</v>
          </cell>
        </row>
        <row r="21">
          <cell r="A21" t="str">
            <v>EOL</v>
          </cell>
        </row>
        <row r="22">
          <cell r="A22" t="str">
            <v>EOL</v>
          </cell>
        </row>
        <row r="23">
          <cell r="A23" t="str">
            <v>EOL</v>
          </cell>
        </row>
        <row r="24">
          <cell r="A24" t="str">
            <v>EOL</v>
          </cell>
        </row>
        <row r="25">
          <cell r="A25" t="str">
            <v>EOL</v>
          </cell>
        </row>
        <row r="26">
          <cell r="A26" t="str">
            <v>New</v>
          </cell>
        </row>
        <row r="27">
          <cell r="A27" t="str">
            <v>New</v>
          </cell>
        </row>
        <row r="28">
          <cell r="A28" t="str">
            <v>New</v>
          </cell>
        </row>
        <row r="29">
          <cell r="A29" t="str">
            <v>New</v>
          </cell>
        </row>
        <row r="30">
          <cell r="A30" t="str">
            <v>New</v>
          </cell>
        </row>
        <row r="31">
          <cell r="A31" t="str">
            <v>New</v>
          </cell>
        </row>
        <row r="32">
          <cell r="A32" t="str">
            <v>New</v>
          </cell>
        </row>
        <row r="33">
          <cell r="A33" t="str">
            <v>New</v>
          </cell>
        </row>
        <row r="34">
          <cell r="A34" t="str">
            <v>New</v>
          </cell>
        </row>
        <row r="35">
          <cell r="A35" t="str">
            <v>New</v>
          </cell>
        </row>
        <row r="36">
          <cell r="A36" t="str">
            <v>New</v>
          </cell>
        </row>
        <row r="37">
          <cell r="A37" t="str">
            <v>New</v>
          </cell>
        </row>
        <row r="38">
          <cell r="A38" t="str">
            <v>Current</v>
          </cell>
        </row>
        <row r="39">
          <cell r="A39" t="str">
            <v>Current</v>
          </cell>
        </row>
        <row r="40">
          <cell r="A40" t="str">
            <v>Current</v>
          </cell>
        </row>
        <row r="41">
          <cell r="A41" t="str">
            <v>New</v>
          </cell>
        </row>
        <row r="42">
          <cell r="A42" t="str">
            <v>New</v>
          </cell>
        </row>
        <row r="43">
          <cell r="A43" t="str">
            <v>New</v>
          </cell>
        </row>
        <row r="44">
          <cell r="A44" t="str">
            <v>New</v>
          </cell>
        </row>
        <row r="45">
          <cell r="A45" t="str">
            <v>New</v>
          </cell>
        </row>
        <row r="46">
          <cell r="A46" t="str">
            <v>New</v>
          </cell>
        </row>
        <row r="47">
          <cell r="A47" t="str">
            <v>New</v>
          </cell>
        </row>
        <row r="48">
          <cell r="A48" t="str">
            <v>New</v>
          </cell>
        </row>
        <row r="49">
          <cell r="A49" t="str">
            <v>New</v>
          </cell>
        </row>
        <row r="50">
          <cell r="A50" t="str">
            <v>New</v>
          </cell>
        </row>
        <row r="51">
          <cell r="A51" t="str">
            <v>New</v>
          </cell>
        </row>
        <row r="52">
          <cell r="A52" t="str">
            <v>New</v>
          </cell>
        </row>
        <row r="53">
          <cell r="A53" t="str">
            <v>New</v>
          </cell>
        </row>
        <row r="54">
          <cell r="A54" t="str">
            <v>Current</v>
          </cell>
        </row>
        <row r="55">
          <cell r="A55" t="str">
            <v>Current</v>
          </cell>
        </row>
        <row r="56">
          <cell r="A56" t="str">
            <v>Current</v>
          </cell>
        </row>
        <row r="57">
          <cell r="A57" t="str">
            <v>Current</v>
          </cell>
        </row>
        <row r="58">
          <cell r="A58" t="str">
            <v>Current</v>
          </cell>
        </row>
        <row r="59">
          <cell r="A59" t="str">
            <v>Current</v>
          </cell>
        </row>
        <row r="60">
          <cell r="A60" t="str">
            <v>Current</v>
          </cell>
        </row>
        <row r="61">
          <cell r="A61" t="str">
            <v>Current</v>
          </cell>
        </row>
        <row r="62">
          <cell r="A62" t="str">
            <v>EOL</v>
          </cell>
        </row>
        <row r="63">
          <cell r="A63" t="str">
            <v>EOL</v>
          </cell>
        </row>
        <row r="64">
          <cell r="A64" t="str">
            <v>EOL</v>
          </cell>
        </row>
        <row r="65">
          <cell r="A65" t="str">
            <v>EOL</v>
          </cell>
        </row>
        <row r="66">
          <cell r="A66" t="str">
            <v>EOL</v>
          </cell>
        </row>
        <row r="67">
          <cell r="A67" t="str">
            <v>EOL</v>
          </cell>
        </row>
        <row r="68">
          <cell r="A68" t="str">
            <v>EOL</v>
          </cell>
        </row>
        <row r="69">
          <cell r="A69" t="str">
            <v>EOL</v>
          </cell>
        </row>
        <row r="70">
          <cell r="A70" t="str">
            <v>Current</v>
          </cell>
        </row>
        <row r="71">
          <cell r="A71" t="str">
            <v>Current</v>
          </cell>
        </row>
        <row r="72">
          <cell r="A72" t="str">
            <v>Current</v>
          </cell>
        </row>
        <row r="73">
          <cell r="A73" t="str">
            <v>Current</v>
          </cell>
        </row>
        <row r="74">
          <cell r="A74" t="str">
            <v>Current</v>
          </cell>
        </row>
        <row r="75">
          <cell r="A75" t="str">
            <v>Current</v>
          </cell>
        </row>
        <row r="76">
          <cell r="A76" t="str">
            <v>Current</v>
          </cell>
        </row>
        <row r="77">
          <cell r="A77" t="str">
            <v>Current</v>
          </cell>
        </row>
        <row r="78">
          <cell r="A78" t="str">
            <v>Current</v>
          </cell>
        </row>
        <row r="79">
          <cell r="A79" t="str">
            <v>Current</v>
          </cell>
        </row>
        <row r="80">
          <cell r="A80" t="str">
            <v>Current</v>
          </cell>
        </row>
        <row r="81">
          <cell r="A81" t="str">
            <v>Current</v>
          </cell>
        </row>
        <row r="82">
          <cell r="A82" t="str">
            <v>Current</v>
          </cell>
        </row>
        <row r="83">
          <cell r="A83" t="str">
            <v>Current</v>
          </cell>
        </row>
        <row r="84">
          <cell r="A84" t="str">
            <v>Current</v>
          </cell>
        </row>
        <row r="85">
          <cell r="A85" t="str">
            <v>Current</v>
          </cell>
        </row>
        <row r="86">
          <cell r="A86" t="str">
            <v>Current</v>
          </cell>
        </row>
        <row r="87">
          <cell r="A87" t="str">
            <v>Current</v>
          </cell>
        </row>
        <row r="88">
          <cell r="A88" t="str">
            <v>Current</v>
          </cell>
        </row>
        <row r="89">
          <cell r="A89" t="str">
            <v>Current</v>
          </cell>
        </row>
        <row r="90">
          <cell r="A90" t="str">
            <v>Current</v>
          </cell>
        </row>
        <row r="91">
          <cell r="A91" t="str">
            <v>Current</v>
          </cell>
        </row>
        <row r="92">
          <cell r="A92" t="str">
            <v>Current</v>
          </cell>
        </row>
        <row r="93">
          <cell r="A93" t="str">
            <v>Current</v>
          </cell>
        </row>
        <row r="94">
          <cell r="A94" t="str">
            <v>Current</v>
          </cell>
        </row>
        <row r="95">
          <cell r="A95" t="str">
            <v>Current</v>
          </cell>
        </row>
        <row r="96">
          <cell r="A96" t="str">
            <v>Current</v>
          </cell>
        </row>
        <row r="97">
          <cell r="A97" t="str">
            <v>Current</v>
          </cell>
        </row>
        <row r="98">
          <cell r="A98" t="str">
            <v>Current</v>
          </cell>
        </row>
        <row r="99">
          <cell r="A99" t="str">
            <v>Current</v>
          </cell>
        </row>
        <row r="100">
          <cell r="A100" t="str">
            <v>Current</v>
          </cell>
        </row>
        <row r="101">
          <cell r="A101" t="str">
            <v>Current</v>
          </cell>
        </row>
        <row r="102">
          <cell r="A102" t="str">
            <v>Current</v>
          </cell>
        </row>
        <row r="103">
          <cell r="A103" t="str">
            <v>Current</v>
          </cell>
        </row>
        <row r="104">
          <cell r="A104" t="str">
            <v>Current</v>
          </cell>
        </row>
        <row r="105">
          <cell r="A105" t="str">
            <v>Current</v>
          </cell>
        </row>
        <row r="106">
          <cell r="A106" t="str">
            <v>Current</v>
          </cell>
        </row>
        <row r="107">
          <cell r="A107" t="str">
            <v>Current</v>
          </cell>
        </row>
        <row r="108">
          <cell r="A108" t="str">
            <v>Current</v>
          </cell>
        </row>
        <row r="109">
          <cell r="A109" t="str">
            <v>Current</v>
          </cell>
        </row>
        <row r="110">
          <cell r="A110" t="str">
            <v>New</v>
          </cell>
        </row>
        <row r="111">
          <cell r="A111" t="str">
            <v>New</v>
          </cell>
        </row>
        <row r="112">
          <cell r="A112" t="str">
            <v>New</v>
          </cell>
        </row>
        <row r="113">
          <cell r="A113" t="str">
            <v>Current</v>
          </cell>
        </row>
        <row r="114">
          <cell r="A114" t="str">
            <v>Current</v>
          </cell>
        </row>
        <row r="115">
          <cell r="A115" t="str">
            <v>Current</v>
          </cell>
        </row>
        <row r="116">
          <cell r="A116" t="str">
            <v>Current</v>
          </cell>
        </row>
        <row r="117">
          <cell r="A117" t="str">
            <v>Current</v>
          </cell>
        </row>
        <row r="118">
          <cell r="A118" t="str">
            <v>Current</v>
          </cell>
        </row>
        <row r="119">
          <cell r="A119" t="str">
            <v>Current</v>
          </cell>
        </row>
        <row r="120">
          <cell r="A120" t="str">
            <v>Current</v>
          </cell>
        </row>
        <row r="121">
          <cell r="A121" t="str">
            <v>Current</v>
          </cell>
        </row>
        <row r="122">
          <cell r="A122" t="str">
            <v>Current</v>
          </cell>
        </row>
        <row r="123">
          <cell r="A123" t="str">
            <v>Current</v>
          </cell>
        </row>
        <row r="124">
          <cell r="A124" t="str">
            <v>Current</v>
          </cell>
        </row>
        <row r="125">
          <cell r="A125" t="str">
            <v>Current</v>
          </cell>
        </row>
        <row r="126">
          <cell r="A126" t="str">
            <v>Current</v>
          </cell>
        </row>
        <row r="127">
          <cell r="A127" t="str">
            <v>Current</v>
          </cell>
        </row>
        <row r="128">
          <cell r="A128" t="str">
            <v>Current</v>
          </cell>
        </row>
        <row r="129">
          <cell r="A129" t="str">
            <v>Current</v>
          </cell>
        </row>
        <row r="130">
          <cell r="A130" t="str">
            <v>Current</v>
          </cell>
        </row>
        <row r="131">
          <cell r="A131" t="str">
            <v>Current</v>
          </cell>
        </row>
        <row r="132">
          <cell r="A132" t="str">
            <v>New</v>
          </cell>
        </row>
        <row r="133">
          <cell r="A133" t="str">
            <v>New</v>
          </cell>
        </row>
        <row r="134">
          <cell r="A134" t="str">
            <v>New</v>
          </cell>
        </row>
        <row r="135">
          <cell r="A135" t="str">
            <v>Current</v>
          </cell>
        </row>
        <row r="136">
          <cell r="A136" t="str">
            <v>Current</v>
          </cell>
        </row>
        <row r="137">
          <cell r="A137" t="str">
            <v>Current</v>
          </cell>
        </row>
        <row r="138">
          <cell r="A138" t="str">
            <v>Current</v>
          </cell>
        </row>
        <row r="139">
          <cell r="A139" t="str">
            <v>Current</v>
          </cell>
        </row>
        <row r="140">
          <cell r="A140" t="str">
            <v>Current</v>
          </cell>
        </row>
        <row r="141">
          <cell r="A141" t="str">
            <v>Current</v>
          </cell>
        </row>
        <row r="142">
          <cell r="A142" t="str">
            <v>Current</v>
          </cell>
        </row>
        <row r="143">
          <cell r="A143" t="str">
            <v>Current</v>
          </cell>
        </row>
        <row r="144">
          <cell r="A144" t="str">
            <v>Current</v>
          </cell>
        </row>
        <row r="145">
          <cell r="A145" t="str">
            <v>Current</v>
          </cell>
        </row>
        <row r="146">
          <cell r="A146" t="str">
            <v>Current</v>
          </cell>
        </row>
        <row r="147">
          <cell r="A147" t="str">
            <v>Current</v>
          </cell>
        </row>
        <row r="148">
          <cell r="A148" t="str">
            <v>Current</v>
          </cell>
        </row>
        <row r="149">
          <cell r="A149" t="str">
            <v>Current</v>
          </cell>
        </row>
        <row r="150">
          <cell r="A150" t="str">
            <v>Current</v>
          </cell>
        </row>
        <row r="151">
          <cell r="A151" t="str">
            <v>Current</v>
          </cell>
        </row>
        <row r="152">
          <cell r="A152" t="str">
            <v>Current</v>
          </cell>
        </row>
        <row r="153">
          <cell r="A153" t="str">
            <v>Current</v>
          </cell>
        </row>
        <row r="154">
          <cell r="A154" t="str">
            <v>Current</v>
          </cell>
        </row>
        <row r="155">
          <cell r="A155" t="str">
            <v>Current</v>
          </cell>
        </row>
        <row r="156">
          <cell r="A156" t="str">
            <v>Current</v>
          </cell>
        </row>
        <row r="157">
          <cell r="A157" t="str">
            <v>Current</v>
          </cell>
        </row>
        <row r="158">
          <cell r="A158" t="str">
            <v>Current</v>
          </cell>
        </row>
        <row r="159">
          <cell r="A159" t="str">
            <v>Current</v>
          </cell>
        </row>
        <row r="160">
          <cell r="A160" t="str">
            <v>Current</v>
          </cell>
        </row>
        <row r="161">
          <cell r="A161" t="str">
            <v>Current</v>
          </cell>
        </row>
        <row r="162">
          <cell r="A162" t="str">
            <v>Current</v>
          </cell>
        </row>
        <row r="163">
          <cell r="A163" t="str">
            <v>Current</v>
          </cell>
        </row>
        <row r="164">
          <cell r="A164" t="str">
            <v>Current</v>
          </cell>
        </row>
        <row r="165">
          <cell r="A165" t="str">
            <v>Current</v>
          </cell>
        </row>
        <row r="166">
          <cell r="A166" t="str">
            <v>Current</v>
          </cell>
        </row>
        <row r="167">
          <cell r="A167" t="str">
            <v>Current</v>
          </cell>
        </row>
        <row r="168">
          <cell r="A168" t="str">
            <v>Current</v>
          </cell>
        </row>
        <row r="169">
          <cell r="A169" t="str">
            <v>Current</v>
          </cell>
        </row>
        <row r="170">
          <cell r="A170" t="str">
            <v>Current</v>
          </cell>
        </row>
        <row r="171">
          <cell r="A171" t="str">
            <v>Current</v>
          </cell>
        </row>
        <row r="172">
          <cell r="A172" t="str">
            <v>Current</v>
          </cell>
        </row>
        <row r="173">
          <cell r="A173" t="str">
            <v>Current</v>
          </cell>
        </row>
        <row r="174">
          <cell r="A174" t="str">
            <v>Current</v>
          </cell>
        </row>
        <row r="175">
          <cell r="A175" t="str">
            <v>Current</v>
          </cell>
        </row>
        <row r="176">
          <cell r="A176" t="str">
            <v>Current</v>
          </cell>
        </row>
        <row r="177">
          <cell r="A177" t="str">
            <v>Current</v>
          </cell>
        </row>
        <row r="178">
          <cell r="A178" t="str">
            <v>Current</v>
          </cell>
        </row>
        <row r="179">
          <cell r="A179" t="str">
            <v>Current</v>
          </cell>
        </row>
        <row r="180">
          <cell r="A180" t="str">
            <v>Current</v>
          </cell>
        </row>
        <row r="181">
          <cell r="A181" t="str">
            <v>Current</v>
          </cell>
        </row>
        <row r="182">
          <cell r="A182" t="str">
            <v>Current</v>
          </cell>
        </row>
        <row r="183">
          <cell r="A183" t="str">
            <v>Current</v>
          </cell>
        </row>
        <row r="184">
          <cell r="A184" t="str">
            <v>Current</v>
          </cell>
        </row>
        <row r="185">
          <cell r="A185" t="str">
            <v>Current</v>
          </cell>
        </row>
        <row r="186">
          <cell r="A186" t="str">
            <v>Current</v>
          </cell>
        </row>
        <row r="187">
          <cell r="A187" t="str">
            <v>Current</v>
          </cell>
        </row>
        <row r="188">
          <cell r="A188" t="str">
            <v>Current</v>
          </cell>
        </row>
        <row r="189">
          <cell r="A189" t="str">
            <v>Current</v>
          </cell>
        </row>
        <row r="190">
          <cell r="A190" t="str">
            <v>Current</v>
          </cell>
        </row>
        <row r="191">
          <cell r="A191" t="str">
            <v>Current</v>
          </cell>
        </row>
        <row r="192">
          <cell r="A192" t="str">
            <v>Current</v>
          </cell>
        </row>
        <row r="193">
          <cell r="A193" t="str">
            <v>Current</v>
          </cell>
        </row>
        <row r="194">
          <cell r="A194" t="str">
            <v>Current</v>
          </cell>
        </row>
        <row r="195">
          <cell r="A195" t="str">
            <v>Current</v>
          </cell>
        </row>
        <row r="196">
          <cell r="A196" t="str">
            <v>Current</v>
          </cell>
        </row>
        <row r="197">
          <cell r="A197" t="str">
            <v>Current</v>
          </cell>
        </row>
        <row r="198">
          <cell r="A198" t="str">
            <v>Current</v>
          </cell>
        </row>
        <row r="199">
          <cell r="A199" t="str">
            <v>Current</v>
          </cell>
        </row>
        <row r="200">
          <cell r="A200" t="str">
            <v>Current</v>
          </cell>
        </row>
        <row r="201">
          <cell r="A201" t="str">
            <v>Current</v>
          </cell>
        </row>
        <row r="202">
          <cell r="A202" t="str">
            <v>Current</v>
          </cell>
        </row>
        <row r="203">
          <cell r="A203" t="str">
            <v>Current</v>
          </cell>
        </row>
        <row r="204">
          <cell r="A204" t="str">
            <v>Current</v>
          </cell>
        </row>
        <row r="205">
          <cell r="A205" t="str">
            <v>Current</v>
          </cell>
        </row>
        <row r="206">
          <cell r="A206" t="str">
            <v>Current</v>
          </cell>
        </row>
        <row r="207">
          <cell r="A207" t="str">
            <v>Current</v>
          </cell>
        </row>
        <row r="208">
          <cell r="A208" t="str">
            <v>Current</v>
          </cell>
        </row>
        <row r="209">
          <cell r="A209" t="str">
            <v>EOL</v>
          </cell>
        </row>
        <row r="210">
          <cell r="A210" t="str">
            <v>EOL</v>
          </cell>
        </row>
        <row r="211">
          <cell r="A211" t="str">
            <v>Current</v>
          </cell>
        </row>
        <row r="212">
          <cell r="A212" t="str">
            <v>Current</v>
          </cell>
        </row>
        <row r="213">
          <cell r="A213" t="str">
            <v>EOL</v>
          </cell>
        </row>
        <row r="214">
          <cell r="A214" t="str">
            <v>New</v>
          </cell>
        </row>
        <row r="215">
          <cell r="A215" t="str">
            <v>New</v>
          </cell>
        </row>
        <row r="216">
          <cell r="A216" t="str">
            <v>New</v>
          </cell>
        </row>
        <row r="217">
          <cell r="A217" t="str">
            <v>New</v>
          </cell>
        </row>
        <row r="218">
          <cell r="A218" t="str">
            <v>New</v>
          </cell>
        </row>
        <row r="219">
          <cell r="A219" t="str">
            <v>New</v>
          </cell>
        </row>
        <row r="220">
          <cell r="A220" t="str">
            <v>New</v>
          </cell>
        </row>
        <row r="221">
          <cell r="A221" t="str">
            <v>New</v>
          </cell>
        </row>
        <row r="222">
          <cell r="A222" t="str">
            <v>New</v>
          </cell>
        </row>
        <row r="223">
          <cell r="A223" t="str">
            <v>New</v>
          </cell>
        </row>
        <row r="224">
          <cell r="A224" t="str">
            <v>New</v>
          </cell>
        </row>
        <row r="225">
          <cell r="A225" t="str">
            <v>New</v>
          </cell>
        </row>
        <row r="226">
          <cell r="A226" t="str">
            <v>New</v>
          </cell>
        </row>
        <row r="227">
          <cell r="A227" t="str">
            <v>New</v>
          </cell>
        </row>
        <row r="228">
          <cell r="A228" t="str">
            <v>New</v>
          </cell>
        </row>
        <row r="229">
          <cell r="A229" t="str">
            <v>New</v>
          </cell>
        </row>
        <row r="230">
          <cell r="A230" t="str">
            <v>New</v>
          </cell>
        </row>
        <row r="231">
          <cell r="A231" t="str">
            <v>New</v>
          </cell>
        </row>
        <row r="232">
          <cell r="A232" t="str">
            <v>New</v>
          </cell>
        </row>
        <row r="233">
          <cell r="A233" t="str">
            <v>New</v>
          </cell>
        </row>
        <row r="234">
          <cell r="A234" t="str">
            <v>New</v>
          </cell>
        </row>
        <row r="235">
          <cell r="A235" t="str">
            <v>New</v>
          </cell>
        </row>
        <row r="236">
          <cell r="A236" t="str">
            <v>New</v>
          </cell>
        </row>
        <row r="237">
          <cell r="A237" t="str">
            <v>New</v>
          </cell>
        </row>
        <row r="238">
          <cell r="A238" t="str">
            <v>New</v>
          </cell>
        </row>
        <row r="239">
          <cell r="A239" t="str">
            <v>New</v>
          </cell>
        </row>
        <row r="240">
          <cell r="A240" t="str">
            <v>New</v>
          </cell>
        </row>
        <row r="241">
          <cell r="A241" t="str">
            <v>New</v>
          </cell>
        </row>
        <row r="242">
          <cell r="A242" t="str">
            <v>New</v>
          </cell>
        </row>
        <row r="243">
          <cell r="A243" t="str">
            <v>New</v>
          </cell>
        </row>
        <row r="244">
          <cell r="A244" t="str">
            <v>New</v>
          </cell>
        </row>
        <row r="245">
          <cell r="A245" t="str">
            <v>New</v>
          </cell>
        </row>
        <row r="246">
          <cell r="A246" t="str">
            <v>New</v>
          </cell>
        </row>
        <row r="247">
          <cell r="A247" t="str">
            <v>New</v>
          </cell>
        </row>
        <row r="248">
          <cell r="A248" t="str">
            <v>New</v>
          </cell>
        </row>
        <row r="249">
          <cell r="A249" t="str">
            <v>New</v>
          </cell>
        </row>
        <row r="250">
          <cell r="A250" t="str">
            <v>New</v>
          </cell>
        </row>
        <row r="251">
          <cell r="A251" t="str">
            <v>New</v>
          </cell>
        </row>
        <row r="252">
          <cell r="A252" t="str">
            <v>New</v>
          </cell>
        </row>
        <row r="253">
          <cell r="A253" t="str">
            <v>New</v>
          </cell>
        </row>
        <row r="254">
          <cell r="A254" t="str">
            <v>New</v>
          </cell>
        </row>
        <row r="255">
          <cell r="A255" t="str">
            <v>New</v>
          </cell>
        </row>
        <row r="256">
          <cell r="A256" t="str">
            <v>New</v>
          </cell>
        </row>
        <row r="257">
          <cell r="A257" t="str">
            <v>New</v>
          </cell>
        </row>
        <row r="258">
          <cell r="A258" t="str">
            <v>New</v>
          </cell>
        </row>
        <row r="259">
          <cell r="A259" t="str">
            <v>New</v>
          </cell>
        </row>
        <row r="260">
          <cell r="A260" t="str">
            <v>New</v>
          </cell>
        </row>
        <row r="261">
          <cell r="A261" t="str">
            <v>New</v>
          </cell>
        </row>
        <row r="262">
          <cell r="A262" t="str">
            <v>New</v>
          </cell>
        </row>
        <row r="263">
          <cell r="A263" t="str">
            <v>New</v>
          </cell>
        </row>
        <row r="264">
          <cell r="A264" t="str">
            <v>New</v>
          </cell>
        </row>
        <row r="265">
          <cell r="A265" t="str">
            <v>New</v>
          </cell>
        </row>
        <row r="266">
          <cell r="A266" t="str">
            <v>New</v>
          </cell>
        </row>
        <row r="267">
          <cell r="A267" t="str">
            <v>New</v>
          </cell>
        </row>
        <row r="268">
          <cell r="A268" t="str">
            <v>New</v>
          </cell>
        </row>
        <row r="269">
          <cell r="A269" t="str">
            <v>New</v>
          </cell>
        </row>
        <row r="270">
          <cell r="A270" t="str">
            <v>New</v>
          </cell>
        </row>
        <row r="271">
          <cell r="A271" t="str">
            <v>New</v>
          </cell>
        </row>
        <row r="272">
          <cell r="A272" t="str">
            <v>New</v>
          </cell>
        </row>
        <row r="273">
          <cell r="A273" t="str">
            <v>New</v>
          </cell>
        </row>
        <row r="274">
          <cell r="A274" t="str">
            <v>New</v>
          </cell>
        </row>
        <row r="275">
          <cell r="A275" t="str">
            <v>New</v>
          </cell>
        </row>
        <row r="276">
          <cell r="A276" t="str">
            <v>New</v>
          </cell>
        </row>
        <row r="277">
          <cell r="A277" t="str">
            <v>New</v>
          </cell>
        </row>
        <row r="278">
          <cell r="A278" t="str">
            <v>New</v>
          </cell>
        </row>
        <row r="279">
          <cell r="A279" t="str">
            <v>New</v>
          </cell>
        </row>
        <row r="280">
          <cell r="A280" t="str">
            <v>EOL</v>
          </cell>
        </row>
        <row r="281">
          <cell r="A281" t="str">
            <v>EOL</v>
          </cell>
        </row>
        <row r="282">
          <cell r="A282" t="str">
            <v>EOL</v>
          </cell>
        </row>
        <row r="283">
          <cell r="A283" t="str">
            <v>New</v>
          </cell>
        </row>
        <row r="284">
          <cell r="A284" t="str">
            <v>New</v>
          </cell>
        </row>
        <row r="285">
          <cell r="A285" t="str">
            <v>New</v>
          </cell>
        </row>
        <row r="286">
          <cell r="A286" t="str">
            <v>New</v>
          </cell>
        </row>
        <row r="287">
          <cell r="A287" t="str">
            <v>New</v>
          </cell>
        </row>
        <row r="288">
          <cell r="A288" t="str">
            <v>New</v>
          </cell>
        </row>
        <row r="289">
          <cell r="A289" t="str">
            <v>New</v>
          </cell>
        </row>
        <row r="290">
          <cell r="A290" t="str">
            <v>New</v>
          </cell>
        </row>
        <row r="291">
          <cell r="A291" t="str">
            <v>New</v>
          </cell>
        </row>
        <row r="292">
          <cell r="A292" t="str">
            <v>New</v>
          </cell>
        </row>
        <row r="293">
          <cell r="A293" t="str">
            <v>New</v>
          </cell>
        </row>
        <row r="294">
          <cell r="A294" t="str">
            <v>New</v>
          </cell>
        </row>
        <row r="295">
          <cell r="A295" t="str">
            <v>New</v>
          </cell>
        </row>
        <row r="296">
          <cell r="A296" t="str">
            <v>New</v>
          </cell>
        </row>
        <row r="297">
          <cell r="A297" t="str">
            <v>New</v>
          </cell>
        </row>
        <row r="298">
          <cell r="A298" t="str">
            <v>New</v>
          </cell>
        </row>
        <row r="299">
          <cell r="A299" t="str">
            <v>New</v>
          </cell>
        </row>
        <row r="300">
          <cell r="A300" t="str">
            <v>New</v>
          </cell>
        </row>
        <row r="301">
          <cell r="A301" t="str">
            <v>New</v>
          </cell>
        </row>
        <row r="302">
          <cell r="A302" t="str">
            <v>New</v>
          </cell>
        </row>
        <row r="303">
          <cell r="A303" t="str">
            <v>New</v>
          </cell>
        </row>
        <row r="304">
          <cell r="A304" t="str">
            <v>New</v>
          </cell>
        </row>
        <row r="305">
          <cell r="A305" t="str">
            <v>New</v>
          </cell>
        </row>
        <row r="306">
          <cell r="A306" t="str">
            <v>New</v>
          </cell>
        </row>
        <row r="307">
          <cell r="A307" t="str">
            <v>New</v>
          </cell>
        </row>
        <row r="308">
          <cell r="A308" t="str">
            <v>New</v>
          </cell>
        </row>
        <row r="309">
          <cell r="A309" t="str">
            <v>New</v>
          </cell>
        </row>
        <row r="310">
          <cell r="A310" t="str">
            <v>New</v>
          </cell>
        </row>
        <row r="311">
          <cell r="A311" t="str">
            <v>New</v>
          </cell>
        </row>
        <row r="312">
          <cell r="A312" t="str">
            <v>New</v>
          </cell>
        </row>
        <row r="313">
          <cell r="A313" t="str">
            <v>New</v>
          </cell>
        </row>
        <row r="314">
          <cell r="A314" t="str">
            <v>New</v>
          </cell>
        </row>
        <row r="315">
          <cell r="A315" t="str">
            <v>New</v>
          </cell>
        </row>
        <row r="316">
          <cell r="A316" t="str">
            <v>New</v>
          </cell>
        </row>
        <row r="317">
          <cell r="A317" t="str">
            <v>New</v>
          </cell>
        </row>
        <row r="318">
          <cell r="A318" t="str">
            <v>New</v>
          </cell>
        </row>
        <row r="319">
          <cell r="A319" t="str">
            <v>New</v>
          </cell>
        </row>
        <row r="320">
          <cell r="A320" t="str">
            <v>New</v>
          </cell>
        </row>
        <row r="321">
          <cell r="A321" t="str">
            <v>New</v>
          </cell>
        </row>
        <row r="322">
          <cell r="A322" t="str">
            <v>New</v>
          </cell>
        </row>
        <row r="323">
          <cell r="A323" t="str">
            <v>New</v>
          </cell>
        </row>
        <row r="324">
          <cell r="A324" t="str">
            <v>New</v>
          </cell>
        </row>
        <row r="325">
          <cell r="A325" t="str">
            <v>New</v>
          </cell>
        </row>
        <row r="326">
          <cell r="A326" t="str">
            <v>New</v>
          </cell>
        </row>
        <row r="327">
          <cell r="A327" t="str">
            <v>New</v>
          </cell>
        </row>
        <row r="328">
          <cell r="A328" t="str">
            <v>EOL</v>
          </cell>
        </row>
        <row r="329">
          <cell r="A329" t="str">
            <v>EOL</v>
          </cell>
        </row>
        <row r="330">
          <cell r="A330" t="str">
            <v>New</v>
          </cell>
        </row>
        <row r="331">
          <cell r="A331" t="str">
            <v>New</v>
          </cell>
        </row>
        <row r="332">
          <cell r="A332" t="str">
            <v>New</v>
          </cell>
        </row>
        <row r="333">
          <cell r="A333" t="str">
            <v>New</v>
          </cell>
        </row>
        <row r="334">
          <cell r="A334" t="str">
            <v>New</v>
          </cell>
        </row>
        <row r="335">
          <cell r="A335" t="str">
            <v>New</v>
          </cell>
        </row>
        <row r="336">
          <cell r="A336" t="str">
            <v>New</v>
          </cell>
        </row>
        <row r="337">
          <cell r="A337" t="str">
            <v>New</v>
          </cell>
        </row>
        <row r="338">
          <cell r="A338" t="str">
            <v>New</v>
          </cell>
        </row>
        <row r="339">
          <cell r="A339" t="str">
            <v>New</v>
          </cell>
        </row>
        <row r="340">
          <cell r="A340" t="str">
            <v>New</v>
          </cell>
        </row>
        <row r="341">
          <cell r="A341" t="str">
            <v>New</v>
          </cell>
        </row>
        <row r="342">
          <cell r="A342" t="str">
            <v>New</v>
          </cell>
        </row>
        <row r="343">
          <cell r="A343" t="str">
            <v>New</v>
          </cell>
        </row>
        <row r="344">
          <cell r="A344" t="str">
            <v>New</v>
          </cell>
        </row>
        <row r="345">
          <cell r="A345" t="str">
            <v>New</v>
          </cell>
        </row>
        <row r="346">
          <cell r="A346" t="str">
            <v>New</v>
          </cell>
        </row>
        <row r="347">
          <cell r="A347" t="str">
            <v>New</v>
          </cell>
        </row>
        <row r="348">
          <cell r="A348" t="str">
            <v>New</v>
          </cell>
        </row>
        <row r="349">
          <cell r="A349" t="str">
            <v>New</v>
          </cell>
        </row>
        <row r="350">
          <cell r="A350" t="str">
            <v>New</v>
          </cell>
        </row>
        <row r="351">
          <cell r="A351" t="str">
            <v>New</v>
          </cell>
        </row>
        <row r="352">
          <cell r="A352" t="str">
            <v>New</v>
          </cell>
        </row>
        <row r="353">
          <cell r="A353" t="str">
            <v>New</v>
          </cell>
        </row>
        <row r="354">
          <cell r="A354" t="str">
            <v>New</v>
          </cell>
        </row>
        <row r="355">
          <cell r="A355" t="str">
            <v>New</v>
          </cell>
        </row>
        <row r="356">
          <cell r="A356" t="str">
            <v>New</v>
          </cell>
        </row>
        <row r="357">
          <cell r="A357" t="str">
            <v>New</v>
          </cell>
        </row>
        <row r="358">
          <cell r="A358" t="str">
            <v>New</v>
          </cell>
        </row>
        <row r="359">
          <cell r="A359" t="str">
            <v>New</v>
          </cell>
        </row>
        <row r="360">
          <cell r="A360" t="str">
            <v>New</v>
          </cell>
        </row>
        <row r="361">
          <cell r="A361" t="str">
            <v>Current</v>
          </cell>
        </row>
        <row r="362">
          <cell r="A362" t="str">
            <v>Current</v>
          </cell>
        </row>
        <row r="363">
          <cell r="A363" t="str">
            <v>Current</v>
          </cell>
        </row>
        <row r="364">
          <cell r="A364" t="str">
            <v>Current</v>
          </cell>
        </row>
        <row r="365">
          <cell r="A365" t="str">
            <v>Current</v>
          </cell>
        </row>
        <row r="366">
          <cell r="A366" t="str">
            <v>Current</v>
          </cell>
        </row>
        <row r="367">
          <cell r="A367" t="str">
            <v>Current</v>
          </cell>
        </row>
        <row r="368">
          <cell r="A368" t="str">
            <v>Current</v>
          </cell>
        </row>
        <row r="369">
          <cell r="A369" t="str">
            <v>Current</v>
          </cell>
        </row>
        <row r="370">
          <cell r="A370" t="str">
            <v>Current</v>
          </cell>
        </row>
        <row r="371">
          <cell r="A371" t="str">
            <v>Current</v>
          </cell>
        </row>
        <row r="372">
          <cell r="A372" t="str">
            <v>Current</v>
          </cell>
        </row>
        <row r="373">
          <cell r="A373" t="str">
            <v>Current</v>
          </cell>
        </row>
        <row r="374">
          <cell r="A374" t="str">
            <v>Current</v>
          </cell>
        </row>
        <row r="375">
          <cell r="A375" t="str">
            <v>Current</v>
          </cell>
        </row>
        <row r="376">
          <cell r="A376" t="str">
            <v>Current</v>
          </cell>
        </row>
        <row r="377">
          <cell r="A377" t="str">
            <v>Current</v>
          </cell>
        </row>
        <row r="378">
          <cell r="A378" t="str">
            <v>Current</v>
          </cell>
        </row>
        <row r="379">
          <cell r="A379" t="str">
            <v>Current</v>
          </cell>
        </row>
        <row r="380">
          <cell r="A380" t="str">
            <v>Current</v>
          </cell>
        </row>
        <row r="381">
          <cell r="A381" t="str">
            <v>Current</v>
          </cell>
        </row>
        <row r="382">
          <cell r="A382" t="str">
            <v>Current</v>
          </cell>
        </row>
        <row r="383">
          <cell r="A383" t="str">
            <v>Current</v>
          </cell>
        </row>
        <row r="384">
          <cell r="A384" t="str">
            <v>Current</v>
          </cell>
        </row>
        <row r="385">
          <cell r="A385" t="str">
            <v>New</v>
          </cell>
        </row>
        <row r="386">
          <cell r="A386" t="str">
            <v>New</v>
          </cell>
        </row>
        <row r="387">
          <cell r="A387" t="str">
            <v>New</v>
          </cell>
        </row>
        <row r="388">
          <cell r="A388" t="str">
            <v>Current</v>
          </cell>
        </row>
        <row r="389">
          <cell r="A389" t="str">
            <v>Current</v>
          </cell>
        </row>
        <row r="390">
          <cell r="A390" t="str">
            <v>Current</v>
          </cell>
        </row>
        <row r="391">
          <cell r="A391" t="str">
            <v>Current</v>
          </cell>
        </row>
        <row r="392">
          <cell r="A392" t="str">
            <v>Current</v>
          </cell>
        </row>
        <row r="393">
          <cell r="A393" t="str">
            <v>Current</v>
          </cell>
        </row>
        <row r="394">
          <cell r="A394" t="str">
            <v>Current</v>
          </cell>
        </row>
        <row r="395">
          <cell r="A395" t="str">
            <v>Current</v>
          </cell>
        </row>
        <row r="396">
          <cell r="A396" t="str">
            <v>Current</v>
          </cell>
        </row>
        <row r="397">
          <cell r="A397" t="str">
            <v>Current</v>
          </cell>
        </row>
        <row r="398">
          <cell r="A398" t="str">
            <v>Current</v>
          </cell>
        </row>
        <row r="399">
          <cell r="A399" t="str">
            <v>Current</v>
          </cell>
        </row>
        <row r="400">
          <cell r="A400" t="str">
            <v>Current</v>
          </cell>
        </row>
        <row r="401">
          <cell r="A401" t="str">
            <v>Current</v>
          </cell>
        </row>
        <row r="402">
          <cell r="A402" t="str">
            <v>Current</v>
          </cell>
        </row>
        <row r="403">
          <cell r="A403" t="str">
            <v>Current</v>
          </cell>
        </row>
        <row r="404">
          <cell r="A404" t="str">
            <v>Current</v>
          </cell>
        </row>
        <row r="405">
          <cell r="A405" t="str">
            <v>Current</v>
          </cell>
        </row>
        <row r="406">
          <cell r="A406" t="str">
            <v>Current</v>
          </cell>
        </row>
        <row r="407">
          <cell r="A407" t="str">
            <v>Current</v>
          </cell>
        </row>
        <row r="408">
          <cell r="A408" t="str">
            <v>Current</v>
          </cell>
        </row>
        <row r="409">
          <cell r="A409" t="str">
            <v>Current</v>
          </cell>
        </row>
        <row r="410">
          <cell r="A410" t="str">
            <v>Current</v>
          </cell>
        </row>
        <row r="411">
          <cell r="A411" t="str">
            <v>Current</v>
          </cell>
        </row>
        <row r="412">
          <cell r="A412" t="str">
            <v>Current</v>
          </cell>
        </row>
        <row r="413">
          <cell r="A413" t="str">
            <v>Current</v>
          </cell>
        </row>
        <row r="414">
          <cell r="A414" t="str">
            <v>Current</v>
          </cell>
        </row>
        <row r="415">
          <cell r="A415" t="str">
            <v>Current</v>
          </cell>
        </row>
        <row r="416">
          <cell r="A416" t="str">
            <v>Current</v>
          </cell>
        </row>
        <row r="417">
          <cell r="A417" t="str">
            <v>Current</v>
          </cell>
        </row>
        <row r="418">
          <cell r="A418" t="str">
            <v>Current</v>
          </cell>
        </row>
        <row r="419">
          <cell r="A419" t="str">
            <v>Current</v>
          </cell>
        </row>
        <row r="420">
          <cell r="A420" t="str">
            <v>Current</v>
          </cell>
        </row>
        <row r="421">
          <cell r="A421" t="str">
            <v>EOL</v>
          </cell>
        </row>
        <row r="422">
          <cell r="A422" t="str">
            <v>Current</v>
          </cell>
        </row>
        <row r="423">
          <cell r="A423" t="str">
            <v>Current</v>
          </cell>
        </row>
        <row r="424">
          <cell r="A424" t="str">
            <v>Current</v>
          </cell>
        </row>
        <row r="425">
          <cell r="A425" t="str">
            <v>Current</v>
          </cell>
        </row>
        <row r="426">
          <cell r="A426" t="str">
            <v>Current</v>
          </cell>
        </row>
        <row r="427">
          <cell r="A427" t="str">
            <v>Current</v>
          </cell>
        </row>
        <row r="428">
          <cell r="A428" t="str">
            <v>Current</v>
          </cell>
        </row>
        <row r="429">
          <cell r="A429" t="str">
            <v>Current</v>
          </cell>
        </row>
        <row r="430">
          <cell r="A430" t="str">
            <v>EOL</v>
          </cell>
        </row>
        <row r="431">
          <cell r="A431" t="str">
            <v>EOL</v>
          </cell>
        </row>
        <row r="432">
          <cell r="A432" t="str">
            <v>EOL</v>
          </cell>
        </row>
        <row r="433">
          <cell r="A433" t="str">
            <v>EOL</v>
          </cell>
        </row>
        <row r="434">
          <cell r="A434" t="str">
            <v>New</v>
          </cell>
        </row>
        <row r="435">
          <cell r="A435" t="str">
            <v>New</v>
          </cell>
        </row>
        <row r="436">
          <cell r="A436" t="str">
            <v>New</v>
          </cell>
        </row>
        <row r="437">
          <cell r="A437" t="str">
            <v>New</v>
          </cell>
        </row>
        <row r="438">
          <cell r="A438" t="str">
            <v>New</v>
          </cell>
        </row>
        <row r="439">
          <cell r="A439" t="str">
            <v>New</v>
          </cell>
        </row>
        <row r="440">
          <cell r="A440" t="str">
            <v>New</v>
          </cell>
        </row>
        <row r="441">
          <cell r="A441" t="str">
            <v>New</v>
          </cell>
        </row>
        <row r="442">
          <cell r="A442" t="str">
            <v>New</v>
          </cell>
        </row>
        <row r="443">
          <cell r="A443" t="str">
            <v>New</v>
          </cell>
        </row>
        <row r="444">
          <cell r="A444" t="str">
            <v>New</v>
          </cell>
        </row>
        <row r="445">
          <cell r="A445" t="str">
            <v>New</v>
          </cell>
        </row>
        <row r="446">
          <cell r="A446" t="str">
            <v>New</v>
          </cell>
        </row>
        <row r="447">
          <cell r="A447" t="str">
            <v>New</v>
          </cell>
        </row>
        <row r="448">
          <cell r="A448" t="str">
            <v>New</v>
          </cell>
        </row>
        <row r="449">
          <cell r="A449" t="str">
            <v>New</v>
          </cell>
        </row>
        <row r="450">
          <cell r="A450" t="str">
            <v>New</v>
          </cell>
        </row>
        <row r="451">
          <cell r="A451" t="str">
            <v>New</v>
          </cell>
        </row>
        <row r="452">
          <cell r="A452" t="str">
            <v>New</v>
          </cell>
        </row>
        <row r="453">
          <cell r="A453" t="str">
            <v>New</v>
          </cell>
        </row>
        <row r="454">
          <cell r="A454" t="str">
            <v>New</v>
          </cell>
        </row>
        <row r="455">
          <cell r="A455" t="str">
            <v>New</v>
          </cell>
        </row>
        <row r="456">
          <cell r="A456" t="str">
            <v>New</v>
          </cell>
        </row>
        <row r="457">
          <cell r="A457" t="str">
            <v>New</v>
          </cell>
        </row>
        <row r="458">
          <cell r="A458" t="str">
            <v>New</v>
          </cell>
        </row>
        <row r="459">
          <cell r="A459" t="str">
            <v>New</v>
          </cell>
        </row>
        <row r="460">
          <cell r="A460" t="str">
            <v>New</v>
          </cell>
        </row>
        <row r="461">
          <cell r="A461" t="str">
            <v>New</v>
          </cell>
        </row>
        <row r="462">
          <cell r="A462" t="str">
            <v>New</v>
          </cell>
        </row>
        <row r="463">
          <cell r="A463" t="str">
            <v>New</v>
          </cell>
        </row>
        <row r="464">
          <cell r="A464" t="str">
            <v>New</v>
          </cell>
        </row>
        <row r="465">
          <cell r="A465" t="str">
            <v>New</v>
          </cell>
        </row>
        <row r="466">
          <cell r="A466" t="str">
            <v>New</v>
          </cell>
        </row>
        <row r="467">
          <cell r="A467" t="str">
            <v>New</v>
          </cell>
        </row>
        <row r="468">
          <cell r="A468" t="str">
            <v>New</v>
          </cell>
        </row>
        <row r="469">
          <cell r="A469" t="str">
            <v>New</v>
          </cell>
        </row>
        <row r="470">
          <cell r="A470" t="str">
            <v>New</v>
          </cell>
        </row>
        <row r="471">
          <cell r="A471" t="str">
            <v>New</v>
          </cell>
        </row>
        <row r="472">
          <cell r="A472" t="str">
            <v>New</v>
          </cell>
        </row>
        <row r="473">
          <cell r="A473" t="str">
            <v>New</v>
          </cell>
        </row>
        <row r="474">
          <cell r="A474" t="str">
            <v>New</v>
          </cell>
        </row>
        <row r="475">
          <cell r="A475" t="str">
            <v>New</v>
          </cell>
        </row>
        <row r="476">
          <cell r="A476" t="str">
            <v>New</v>
          </cell>
        </row>
        <row r="477">
          <cell r="A477" t="str">
            <v>New</v>
          </cell>
        </row>
        <row r="478">
          <cell r="A478" t="str">
            <v>New</v>
          </cell>
        </row>
        <row r="479">
          <cell r="A479" t="str">
            <v>New</v>
          </cell>
        </row>
        <row r="480">
          <cell r="A480" t="str">
            <v>New</v>
          </cell>
        </row>
        <row r="481">
          <cell r="A481" t="str">
            <v>New</v>
          </cell>
        </row>
        <row r="482">
          <cell r="A482" t="str">
            <v>New</v>
          </cell>
        </row>
        <row r="483">
          <cell r="A483" t="str">
            <v>New</v>
          </cell>
        </row>
        <row r="484">
          <cell r="A484" t="str">
            <v>New</v>
          </cell>
        </row>
        <row r="485">
          <cell r="A485" t="str">
            <v>New</v>
          </cell>
        </row>
        <row r="486">
          <cell r="A486" t="str">
            <v>New</v>
          </cell>
        </row>
        <row r="487">
          <cell r="A487" t="str">
            <v>New</v>
          </cell>
        </row>
        <row r="488">
          <cell r="A488" t="str">
            <v>New</v>
          </cell>
        </row>
        <row r="489">
          <cell r="A489" t="str">
            <v>New</v>
          </cell>
        </row>
        <row r="490">
          <cell r="A490" t="str">
            <v>New</v>
          </cell>
        </row>
        <row r="491">
          <cell r="A491" t="str">
            <v>New</v>
          </cell>
        </row>
        <row r="492">
          <cell r="A492" t="str">
            <v>New</v>
          </cell>
        </row>
        <row r="493">
          <cell r="A493" t="str">
            <v>Current</v>
          </cell>
        </row>
        <row r="494">
          <cell r="A494" t="str">
            <v>Current</v>
          </cell>
        </row>
        <row r="495">
          <cell r="A495" t="str">
            <v>Current</v>
          </cell>
        </row>
        <row r="496">
          <cell r="A496" t="str">
            <v>New</v>
          </cell>
        </row>
        <row r="497">
          <cell r="A497" t="str">
            <v>New</v>
          </cell>
        </row>
        <row r="498">
          <cell r="A498" t="str">
            <v>Current</v>
          </cell>
        </row>
        <row r="499">
          <cell r="A499" t="str">
            <v>New</v>
          </cell>
        </row>
        <row r="500">
          <cell r="A500" t="str">
            <v>New</v>
          </cell>
        </row>
        <row r="501">
          <cell r="A501" t="str">
            <v>New</v>
          </cell>
        </row>
        <row r="502">
          <cell r="A502" t="str">
            <v>New</v>
          </cell>
        </row>
        <row r="503">
          <cell r="A503" t="str">
            <v>New</v>
          </cell>
        </row>
        <row r="504">
          <cell r="A504" t="str">
            <v>New</v>
          </cell>
        </row>
        <row r="505">
          <cell r="A505" t="str">
            <v>New</v>
          </cell>
        </row>
        <row r="506">
          <cell r="A506" t="str">
            <v>New</v>
          </cell>
        </row>
        <row r="507">
          <cell r="A507" t="str">
            <v>Current</v>
          </cell>
        </row>
        <row r="508">
          <cell r="A508" t="str">
            <v>New</v>
          </cell>
        </row>
        <row r="509">
          <cell r="A509" t="str">
            <v>New</v>
          </cell>
        </row>
        <row r="510">
          <cell r="A510" t="str">
            <v>New</v>
          </cell>
        </row>
        <row r="511">
          <cell r="A511" t="str">
            <v>Current</v>
          </cell>
        </row>
        <row r="512">
          <cell r="A512" t="str">
            <v>Current</v>
          </cell>
        </row>
        <row r="513">
          <cell r="A513" t="str">
            <v>Current</v>
          </cell>
        </row>
        <row r="514">
          <cell r="A514" t="str">
            <v>Current</v>
          </cell>
        </row>
        <row r="515">
          <cell r="A515" t="str">
            <v>Current</v>
          </cell>
        </row>
        <row r="516">
          <cell r="A516" t="str">
            <v>Current</v>
          </cell>
        </row>
        <row r="517">
          <cell r="A517" t="str">
            <v>Current</v>
          </cell>
        </row>
        <row r="518">
          <cell r="A518" t="str">
            <v>Current</v>
          </cell>
        </row>
        <row r="519">
          <cell r="A519" t="str">
            <v>Current</v>
          </cell>
        </row>
        <row r="520">
          <cell r="A520" t="str">
            <v>EOL</v>
          </cell>
        </row>
        <row r="521">
          <cell r="A521" t="str">
            <v>EOL</v>
          </cell>
        </row>
        <row r="522">
          <cell r="A522" t="str">
            <v>EOL</v>
          </cell>
        </row>
        <row r="523">
          <cell r="A523" t="str">
            <v>Current</v>
          </cell>
        </row>
        <row r="524">
          <cell r="A524" t="str">
            <v>Current</v>
          </cell>
        </row>
        <row r="525">
          <cell r="A525" t="str">
            <v>Current</v>
          </cell>
        </row>
        <row r="526">
          <cell r="A526" t="str">
            <v>New</v>
          </cell>
        </row>
        <row r="527">
          <cell r="A527" t="str">
            <v>New</v>
          </cell>
        </row>
        <row r="528">
          <cell r="A528" t="str">
            <v>New</v>
          </cell>
        </row>
        <row r="529">
          <cell r="A529" t="str">
            <v>New</v>
          </cell>
        </row>
        <row r="530">
          <cell r="A530" t="str">
            <v>New</v>
          </cell>
        </row>
        <row r="531">
          <cell r="A531" t="str">
            <v>New</v>
          </cell>
        </row>
        <row r="532">
          <cell r="A532" t="str">
            <v>New</v>
          </cell>
        </row>
        <row r="533">
          <cell r="A533" t="str">
            <v>New</v>
          </cell>
        </row>
        <row r="534">
          <cell r="A534" t="str">
            <v>New</v>
          </cell>
        </row>
        <row r="535">
          <cell r="A535" t="str">
            <v>New</v>
          </cell>
        </row>
        <row r="536">
          <cell r="A536" t="str">
            <v>New</v>
          </cell>
        </row>
        <row r="537">
          <cell r="A537" t="str">
            <v>New</v>
          </cell>
        </row>
        <row r="538">
          <cell r="A538" t="str">
            <v>New</v>
          </cell>
        </row>
        <row r="539">
          <cell r="A539" t="str">
            <v>New</v>
          </cell>
        </row>
        <row r="540">
          <cell r="A540" t="str">
            <v>New</v>
          </cell>
        </row>
        <row r="541">
          <cell r="A541" t="str">
            <v>Current</v>
          </cell>
        </row>
        <row r="542">
          <cell r="A542" t="str">
            <v>Current</v>
          </cell>
        </row>
        <row r="543">
          <cell r="A543" t="str">
            <v>Current</v>
          </cell>
        </row>
        <row r="544">
          <cell r="A544" t="str">
            <v>EOL</v>
          </cell>
        </row>
        <row r="545">
          <cell r="A545" t="str">
            <v>EOL</v>
          </cell>
        </row>
        <row r="546">
          <cell r="A546" t="str">
            <v>EOL</v>
          </cell>
        </row>
        <row r="547">
          <cell r="A547" t="str">
            <v>New</v>
          </cell>
        </row>
        <row r="548">
          <cell r="A548" t="str">
            <v>New</v>
          </cell>
        </row>
        <row r="549">
          <cell r="A549" t="str">
            <v>New</v>
          </cell>
        </row>
        <row r="550">
          <cell r="A550" t="str">
            <v>New</v>
          </cell>
        </row>
        <row r="551">
          <cell r="A551" t="str">
            <v>New</v>
          </cell>
        </row>
        <row r="552">
          <cell r="A552" t="str">
            <v>Current</v>
          </cell>
        </row>
        <row r="553">
          <cell r="A553" t="str">
            <v>EOL</v>
          </cell>
        </row>
        <row r="554">
          <cell r="A554" t="str">
            <v>EOL</v>
          </cell>
        </row>
        <row r="555">
          <cell r="A555" t="str">
            <v>EOL</v>
          </cell>
        </row>
        <row r="556">
          <cell r="A556" t="str">
            <v>Current</v>
          </cell>
        </row>
        <row r="557">
          <cell r="A557" t="str">
            <v>Current</v>
          </cell>
        </row>
        <row r="558">
          <cell r="A558" t="str">
            <v>Current</v>
          </cell>
        </row>
        <row r="559">
          <cell r="A559" t="str">
            <v>New</v>
          </cell>
        </row>
        <row r="560">
          <cell r="A560" t="str">
            <v>New</v>
          </cell>
        </row>
        <row r="561">
          <cell r="A561" t="str">
            <v>New</v>
          </cell>
        </row>
        <row r="562">
          <cell r="A562" t="str">
            <v>New</v>
          </cell>
        </row>
        <row r="563">
          <cell r="A563" t="str">
            <v>New</v>
          </cell>
        </row>
        <row r="564">
          <cell r="A564" t="str">
            <v>New</v>
          </cell>
        </row>
        <row r="565">
          <cell r="A565" t="str">
            <v>New</v>
          </cell>
        </row>
        <row r="566">
          <cell r="A566" t="str">
            <v>New</v>
          </cell>
        </row>
        <row r="567">
          <cell r="A567" t="str">
            <v>New</v>
          </cell>
        </row>
        <row r="568">
          <cell r="A568" t="str">
            <v>New</v>
          </cell>
        </row>
        <row r="569">
          <cell r="A569" t="str">
            <v>New</v>
          </cell>
        </row>
        <row r="570">
          <cell r="A570" t="str">
            <v>New</v>
          </cell>
        </row>
        <row r="571">
          <cell r="A571" t="str">
            <v>New</v>
          </cell>
        </row>
        <row r="572">
          <cell r="A572" t="str">
            <v>New</v>
          </cell>
        </row>
        <row r="573">
          <cell r="A573" t="str">
            <v>New</v>
          </cell>
        </row>
        <row r="574">
          <cell r="A574" t="str">
            <v>New</v>
          </cell>
        </row>
        <row r="575">
          <cell r="A575" t="str">
            <v>New</v>
          </cell>
        </row>
        <row r="576">
          <cell r="A576" t="str">
            <v>New</v>
          </cell>
        </row>
        <row r="577">
          <cell r="A577" t="str">
            <v>New</v>
          </cell>
        </row>
        <row r="578">
          <cell r="A578" t="str">
            <v>New</v>
          </cell>
        </row>
        <row r="579">
          <cell r="A579" t="str">
            <v>Current</v>
          </cell>
        </row>
        <row r="580">
          <cell r="A580" t="str">
            <v>Current</v>
          </cell>
        </row>
        <row r="581">
          <cell r="A581" t="str">
            <v>Current</v>
          </cell>
        </row>
        <row r="582">
          <cell r="A582" t="str">
            <v>Current</v>
          </cell>
        </row>
        <row r="583">
          <cell r="A583" t="str">
            <v>Current</v>
          </cell>
        </row>
        <row r="584">
          <cell r="A584" t="str">
            <v>Current</v>
          </cell>
        </row>
        <row r="585">
          <cell r="A585" t="str">
            <v>New</v>
          </cell>
        </row>
        <row r="586">
          <cell r="A586" t="str">
            <v>New</v>
          </cell>
        </row>
        <row r="587">
          <cell r="A587" t="str">
            <v>New</v>
          </cell>
        </row>
        <row r="588">
          <cell r="A588" t="str">
            <v>New</v>
          </cell>
        </row>
        <row r="589">
          <cell r="A589" t="str">
            <v>New</v>
          </cell>
        </row>
        <row r="590">
          <cell r="A590" t="str">
            <v>New</v>
          </cell>
        </row>
        <row r="591">
          <cell r="A591" t="str">
            <v>Current</v>
          </cell>
        </row>
        <row r="592">
          <cell r="A592" t="str">
            <v>Current</v>
          </cell>
        </row>
        <row r="593">
          <cell r="A593" t="str">
            <v>Current</v>
          </cell>
        </row>
        <row r="594">
          <cell r="A594" t="str">
            <v>Current</v>
          </cell>
        </row>
        <row r="595">
          <cell r="A595" t="str">
            <v>Current</v>
          </cell>
        </row>
        <row r="596">
          <cell r="A596" t="str">
            <v>Current</v>
          </cell>
        </row>
        <row r="597">
          <cell r="A597" t="str">
            <v>Current</v>
          </cell>
        </row>
        <row r="598">
          <cell r="A598" t="str">
            <v>Current</v>
          </cell>
        </row>
        <row r="599">
          <cell r="A599" t="str">
            <v>Current</v>
          </cell>
        </row>
        <row r="600">
          <cell r="A600" t="str">
            <v>Current</v>
          </cell>
        </row>
        <row r="601">
          <cell r="A601" t="str">
            <v>Current</v>
          </cell>
        </row>
        <row r="602">
          <cell r="A602" t="str">
            <v>Current</v>
          </cell>
        </row>
        <row r="603">
          <cell r="A603" t="str">
            <v>EOL</v>
          </cell>
        </row>
        <row r="604">
          <cell r="A604" t="str">
            <v>EOL</v>
          </cell>
        </row>
        <row r="605">
          <cell r="A605" t="str">
            <v>EOL</v>
          </cell>
        </row>
        <row r="606">
          <cell r="A606" t="str">
            <v>New</v>
          </cell>
        </row>
        <row r="607">
          <cell r="A607" t="str">
            <v>New</v>
          </cell>
        </row>
        <row r="608">
          <cell r="A608" t="str">
            <v>New</v>
          </cell>
        </row>
        <row r="609">
          <cell r="A609" t="str">
            <v>Current</v>
          </cell>
        </row>
        <row r="610">
          <cell r="A610" t="str">
            <v>New</v>
          </cell>
        </row>
        <row r="611">
          <cell r="A611" t="str">
            <v>Current</v>
          </cell>
        </row>
        <row r="612">
          <cell r="A612" t="str">
            <v>Current</v>
          </cell>
        </row>
        <row r="613">
          <cell r="A613" t="str">
            <v>New</v>
          </cell>
        </row>
        <row r="614">
          <cell r="A614" t="str">
            <v>Current</v>
          </cell>
        </row>
        <row r="615">
          <cell r="A615" t="str">
            <v>New</v>
          </cell>
        </row>
        <row r="616">
          <cell r="A616" t="str">
            <v>New</v>
          </cell>
        </row>
        <row r="617">
          <cell r="A617" t="str">
            <v>New</v>
          </cell>
        </row>
        <row r="618">
          <cell r="A618" t="str">
            <v>New</v>
          </cell>
        </row>
        <row r="619">
          <cell r="A619" t="str">
            <v>New</v>
          </cell>
        </row>
        <row r="620">
          <cell r="A620" t="str">
            <v>New</v>
          </cell>
        </row>
        <row r="621">
          <cell r="A621" t="str">
            <v>New</v>
          </cell>
        </row>
        <row r="622">
          <cell r="A622" t="str">
            <v>New</v>
          </cell>
        </row>
        <row r="623">
          <cell r="A623" t="str">
            <v>New</v>
          </cell>
        </row>
        <row r="624">
          <cell r="A624" t="str">
            <v>New</v>
          </cell>
        </row>
        <row r="625">
          <cell r="A625" t="str">
            <v>New</v>
          </cell>
        </row>
        <row r="626">
          <cell r="A626" t="str">
            <v>New</v>
          </cell>
        </row>
        <row r="627">
          <cell r="A627" t="str">
            <v>New</v>
          </cell>
        </row>
        <row r="628">
          <cell r="A628" t="str">
            <v>New</v>
          </cell>
        </row>
        <row r="629">
          <cell r="A629" t="str">
            <v>New</v>
          </cell>
        </row>
        <row r="630">
          <cell r="A630" t="str">
            <v>Current</v>
          </cell>
        </row>
        <row r="631">
          <cell r="A631" t="str">
            <v>Current</v>
          </cell>
        </row>
        <row r="632">
          <cell r="A632" t="str">
            <v>Current</v>
          </cell>
        </row>
        <row r="633">
          <cell r="A633" t="str">
            <v>New</v>
          </cell>
        </row>
        <row r="634">
          <cell r="A634" t="str">
            <v>New</v>
          </cell>
        </row>
        <row r="635">
          <cell r="A635" t="str">
            <v>New</v>
          </cell>
        </row>
        <row r="636">
          <cell r="A636" t="str">
            <v>New</v>
          </cell>
        </row>
        <row r="637">
          <cell r="A637" t="str">
            <v>New</v>
          </cell>
        </row>
        <row r="638">
          <cell r="A638" t="str">
            <v>New</v>
          </cell>
        </row>
        <row r="639">
          <cell r="A639" t="str">
            <v>New</v>
          </cell>
        </row>
        <row r="640">
          <cell r="A640" t="str">
            <v>New</v>
          </cell>
        </row>
        <row r="641">
          <cell r="A641" t="str">
            <v>New</v>
          </cell>
        </row>
        <row r="642">
          <cell r="A642" t="str">
            <v>New</v>
          </cell>
        </row>
        <row r="643">
          <cell r="A643" t="str">
            <v>New</v>
          </cell>
        </row>
        <row r="644">
          <cell r="A644" t="str">
            <v>New</v>
          </cell>
        </row>
        <row r="645">
          <cell r="A645" t="str">
            <v>New</v>
          </cell>
        </row>
        <row r="646">
          <cell r="A646" t="str">
            <v>New</v>
          </cell>
        </row>
        <row r="647">
          <cell r="A647" t="str">
            <v>New</v>
          </cell>
        </row>
        <row r="648">
          <cell r="A648" t="str">
            <v>New</v>
          </cell>
        </row>
        <row r="649">
          <cell r="A649" t="str">
            <v>New</v>
          </cell>
        </row>
        <row r="650">
          <cell r="A650" t="str">
            <v>New</v>
          </cell>
        </row>
        <row r="651">
          <cell r="A651" t="str">
            <v>New</v>
          </cell>
        </row>
        <row r="652">
          <cell r="A652" t="str">
            <v>New</v>
          </cell>
        </row>
        <row r="653">
          <cell r="A653" t="str">
            <v>New</v>
          </cell>
        </row>
        <row r="654">
          <cell r="A654" t="str">
            <v>New</v>
          </cell>
        </row>
        <row r="655">
          <cell r="A655" t="str">
            <v>New</v>
          </cell>
        </row>
        <row r="656">
          <cell r="A656" t="str">
            <v>New</v>
          </cell>
        </row>
        <row r="657">
          <cell r="A657" t="str">
            <v>New</v>
          </cell>
        </row>
        <row r="658">
          <cell r="A658" t="str">
            <v>New</v>
          </cell>
        </row>
        <row r="659">
          <cell r="A659" t="str">
            <v>New</v>
          </cell>
        </row>
        <row r="660">
          <cell r="A660" t="str">
            <v>New</v>
          </cell>
        </row>
        <row r="661">
          <cell r="A661" t="str">
            <v>New</v>
          </cell>
        </row>
        <row r="662">
          <cell r="A662" t="str">
            <v>New</v>
          </cell>
        </row>
        <row r="663">
          <cell r="A663" t="str">
            <v>Current</v>
          </cell>
        </row>
        <row r="664">
          <cell r="A664" t="str">
            <v>Current</v>
          </cell>
        </row>
        <row r="665">
          <cell r="A665" t="str">
            <v>Current</v>
          </cell>
        </row>
        <row r="666">
          <cell r="A666" t="str">
            <v>New</v>
          </cell>
        </row>
        <row r="667">
          <cell r="A667" t="str">
            <v>New</v>
          </cell>
        </row>
        <row r="668">
          <cell r="A668" t="str">
            <v>New</v>
          </cell>
        </row>
        <row r="669">
          <cell r="A669" t="str">
            <v>New</v>
          </cell>
        </row>
        <row r="670">
          <cell r="A670" t="str">
            <v>New</v>
          </cell>
        </row>
        <row r="671">
          <cell r="A671" t="str">
            <v>New</v>
          </cell>
        </row>
        <row r="672">
          <cell r="A672" t="str">
            <v>New</v>
          </cell>
        </row>
        <row r="673">
          <cell r="A673" t="str">
            <v>New</v>
          </cell>
        </row>
        <row r="674">
          <cell r="A674" t="str">
            <v>New</v>
          </cell>
        </row>
        <row r="675">
          <cell r="A675" t="str">
            <v>New</v>
          </cell>
        </row>
        <row r="676">
          <cell r="A676" t="str">
            <v>New</v>
          </cell>
        </row>
        <row r="677">
          <cell r="A677" t="str">
            <v>New</v>
          </cell>
        </row>
        <row r="678">
          <cell r="A678" t="str">
            <v>New</v>
          </cell>
        </row>
        <row r="679">
          <cell r="A679" t="str">
            <v>New</v>
          </cell>
        </row>
        <row r="680">
          <cell r="A680" t="str">
            <v>Current</v>
          </cell>
        </row>
        <row r="681">
          <cell r="A681" t="str">
            <v>EOL</v>
          </cell>
        </row>
        <row r="682">
          <cell r="A682" t="str">
            <v>EOL</v>
          </cell>
        </row>
        <row r="683">
          <cell r="A683" t="str">
            <v>EOL</v>
          </cell>
        </row>
        <row r="684">
          <cell r="A684" t="str">
            <v>New</v>
          </cell>
        </row>
        <row r="685">
          <cell r="A685" t="str">
            <v>New</v>
          </cell>
        </row>
        <row r="686">
          <cell r="A686" t="str">
            <v>New</v>
          </cell>
        </row>
        <row r="687">
          <cell r="A687" t="str">
            <v>New</v>
          </cell>
        </row>
        <row r="688">
          <cell r="A688" t="str">
            <v>New</v>
          </cell>
        </row>
        <row r="689">
          <cell r="A689" t="str">
            <v>New</v>
          </cell>
        </row>
        <row r="690">
          <cell r="A690" t="str">
            <v>New</v>
          </cell>
        </row>
        <row r="691">
          <cell r="A691" t="str">
            <v>New</v>
          </cell>
        </row>
        <row r="692">
          <cell r="A692" t="str">
            <v>New</v>
          </cell>
        </row>
        <row r="693">
          <cell r="A693" t="str">
            <v>New</v>
          </cell>
        </row>
        <row r="694">
          <cell r="A694" t="str">
            <v>EOL</v>
          </cell>
        </row>
        <row r="695">
          <cell r="A695" t="str">
            <v>EOL</v>
          </cell>
        </row>
        <row r="696">
          <cell r="A696" t="str">
            <v>EOL</v>
          </cell>
        </row>
        <row r="697">
          <cell r="A697" t="str">
            <v>EOL</v>
          </cell>
        </row>
        <row r="698">
          <cell r="A698" t="str">
            <v>EOL</v>
          </cell>
        </row>
        <row r="699">
          <cell r="A699" t="str">
            <v>EOL</v>
          </cell>
        </row>
        <row r="700">
          <cell r="A700" t="str">
            <v>EOL</v>
          </cell>
        </row>
        <row r="701">
          <cell r="A701" t="str">
            <v>EOL</v>
          </cell>
        </row>
        <row r="702">
          <cell r="A702" t="str">
            <v>EOL</v>
          </cell>
        </row>
        <row r="703">
          <cell r="A703" t="str">
            <v>EOL</v>
          </cell>
        </row>
        <row r="704">
          <cell r="A704" t="str">
            <v>Current</v>
          </cell>
        </row>
        <row r="705">
          <cell r="A705" t="str">
            <v>Current</v>
          </cell>
        </row>
        <row r="706">
          <cell r="A706" t="str">
            <v>Current</v>
          </cell>
        </row>
        <row r="707">
          <cell r="A707" t="str">
            <v>Current</v>
          </cell>
        </row>
        <row r="708">
          <cell r="A708" t="str">
            <v>Current</v>
          </cell>
        </row>
        <row r="709">
          <cell r="A709" t="str">
            <v>Current</v>
          </cell>
        </row>
        <row r="710">
          <cell r="A710" t="str">
            <v>EOL</v>
          </cell>
        </row>
        <row r="711">
          <cell r="A711" t="str">
            <v>EOL</v>
          </cell>
        </row>
        <row r="712">
          <cell r="A712" t="str">
            <v>Current</v>
          </cell>
        </row>
        <row r="713">
          <cell r="A713" t="str">
            <v>Current</v>
          </cell>
        </row>
        <row r="714">
          <cell r="A714" t="str">
            <v>Current</v>
          </cell>
        </row>
        <row r="715">
          <cell r="A715" t="str">
            <v>Current</v>
          </cell>
        </row>
        <row r="716">
          <cell r="A716" t="str">
            <v>New</v>
          </cell>
        </row>
        <row r="717">
          <cell r="A717" t="str">
            <v>New</v>
          </cell>
        </row>
        <row r="718">
          <cell r="A718" t="str">
            <v>Current</v>
          </cell>
        </row>
        <row r="719">
          <cell r="A719" t="str">
            <v>Current</v>
          </cell>
        </row>
        <row r="720">
          <cell r="A720" t="str">
            <v>Current</v>
          </cell>
        </row>
        <row r="721">
          <cell r="A721" t="str">
            <v>Current</v>
          </cell>
        </row>
        <row r="722">
          <cell r="A722" t="str">
            <v>New</v>
          </cell>
        </row>
        <row r="723">
          <cell r="A723" t="str">
            <v>New</v>
          </cell>
        </row>
        <row r="724">
          <cell r="A724" t="str">
            <v>New</v>
          </cell>
        </row>
        <row r="725">
          <cell r="A725" t="str">
            <v>New</v>
          </cell>
        </row>
        <row r="726">
          <cell r="A726" t="str">
            <v>New</v>
          </cell>
        </row>
        <row r="727">
          <cell r="A727" t="str">
            <v>New</v>
          </cell>
        </row>
        <row r="728">
          <cell r="A728" t="str">
            <v>Current</v>
          </cell>
        </row>
        <row r="729">
          <cell r="A729" t="str">
            <v>Current</v>
          </cell>
        </row>
        <row r="730">
          <cell r="A730" t="str">
            <v>Current</v>
          </cell>
        </row>
        <row r="731">
          <cell r="A731" t="str">
            <v>Current</v>
          </cell>
        </row>
        <row r="732">
          <cell r="A732" t="str">
            <v>New</v>
          </cell>
        </row>
        <row r="733">
          <cell r="A733" t="str">
            <v>New</v>
          </cell>
        </row>
        <row r="734">
          <cell r="A734" t="str">
            <v>Current</v>
          </cell>
        </row>
        <row r="735">
          <cell r="A735" t="str">
            <v>Current</v>
          </cell>
        </row>
        <row r="736">
          <cell r="A736" t="str">
            <v>Current</v>
          </cell>
        </row>
        <row r="737">
          <cell r="A737" t="str">
            <v>Current</v>
          </cell>
        </row>
        <row r="738">
          <cell r="A738" t="str">
            <v>Current</v>
          </cell>
        </row>
        <row r="739">
          <cell r="A739" t="str">
            <v>Current</v>
          </cell>
        </row>
        <row r="740">
          <cell r="A740" t="str">
            <v>New</v>
          </cell>
        </row>
        <row r="741">
          <cell r="A741" t="str">
            <v>New</v>
          </cell>
        </row>
        <row r="742">
          <cell r="A742" t="str">
            <v>New</v>
          </cell>
        </row>
        <row r="743">
          <cell r="A743" t="str">
            <v>New</v>
          </cell>
        </row>
        <row r="744">
          <cell r="A744" t="str">
            <v>Current</v>
          </cell>
        </row>
        <row r="745">
          <cell r="A745" t="str">
            <v>Current</v>
          </cell>
        </row>
        <row r="746">
          <cell r="A746" t="str">
            <v>Current</v>
          </cell>
        </row>
        <row r="747">
          <cell r="A747" t="str">
            <v>Current</v>
          </cell>
        </row>
        <row r="748">
          <cell r="A748" t="str">
            <v>EOL</v>
          </cell>
        </row>
        <row r="749">
          <cell r="A749" t="str">
            <v>EOL</v>
          </cell>
        </row>
        <row r="750">
          <cell r="A750" t="str">
            <v>Current</v>
          </cell>
        </row>
        <row r="751">
          <cell r="A751" t="str">
            <v>Current</v>
          </cell>
        </row>
        <row r="752">
          <cell r="A752" t="str">
            <v>New</v>
          </cell>
        </row>
        <row r="753">
          <cell r="A753" t="str">
            <v>New</v>
          </cell>
        </row>
        <row r="754">
          <cell r="A754" t="str">
            <v>New</v>
          </cell>
        </row>
        <row r="755">
          <cell r="A755" t="str">
            <v>New</v>
          </cell>
        </row>
        <row r="756">
          <cell r="A756" t="str">
            <v>New</v>
          </cell>
        </row>
        <row r="757">
          <cell r="A757" t="str">
            <v>New</v>
          </cell>
        </row>
        <row r="758">
          <cell r="A758" t="str">
            <v>New</v>
          </cell>
        </row>
        <row r="759">
          <cell r="A759" t="str">
            <v>New</v>
          </cell>
        </row>
        <row r="760">
          <cell r="A760" t="str">
            <v>New</v>
          </cell>
        </row>
        <row r="761">
          <cell r="A761" t="str">
            <v>New</v>
          </cell>
        </row>
        <row r="762">
          <cell r="A762" t="str">
            <v>New</v>
          </cell>
        </row>
        <row r="763">
          <cell r="A763" t="str">
            <v>New</v>
          </cell>
        </row>
        <row r="764">
          <cell r="A764" t="str">
            <v>New</v>
          </cell>
        </row>
        <row r="765">
          <cell r="A765" t="str">
            <v>New</v>
          </cell>
        </row>
        <row r="766">
          <cell r="A766" t="str">
            <v>New</v>
          </cell>
        </row>
        <row r="767">
          <cell r="A767" t="str">
            <v>New</v>
          </cell>
        </row>
        <row r="768">
          <cell r="A768" t="str">
            <v>New</v>
          </cell>
        </row>
        <row r="769">
          <cell r="A769" t="str">
            <v>New</v>
          </cell>
        </row>
        <row r="770">
          <cell r="A770" t="str">
            <v>New</v>
          </cell>
        </row>
        <row r="771">
          <cell r="A771" t="str">
            <v>Current</v>
          </cell>
        </row>
        <row r="772">
          <cell r="A772" t="str">
            <v>Current</v>
          </cell>
        </row>
        <row r="773">
          <cell r="A773" t="str">
            <v>Current</v>
          </cell>
        </row>
        <row r="774">
          <cell r="A774" t="str">
            <v>Current</v>
          </cell>
        </row>
        <row r="775">
          <cell r="A775" t="str">
            <v>Current</v>
          </cell>
        </row>
        <row r="776">
          <cell r="A776" t="str">
            <v>Current</v>
          </cell>
        </row>
        <row r="777">
          <cell r="A777" t="str">
            <v>Current</v>
          </cell>
        </row>
        <row r="778">
          <cell r="A778" t="str">
            <v>Current</v>
          </cell>
        </row>
        <row r="779">
          <cell r="A779" t="str">
            <v>New</v>
          </cell>
        </row>
        <row r="780">
          <cell r="A780" t="str">
            <v>New</v>
          </cell>
        </row>
        <row r="781">
          <cell r="A781" t="str">
            <v>Current</v>
          </cell>
        </row>
        <row r="782">
          <cell r="A782" t="str">
            <v>Current</v>
          </cell>
        </row>
        <row r="783">
          <cell r="A783" t="str">
            <v>Current</v>
          </cell>
        </row>
        <row r="784">
          <cell r="A784" t="str">
            <v>Current</v>
          </cell>
        </row>
        <row r="785">
          <cell r="A785" t="str">
            <v>EOL</v>
          </cell>
        </row>
        <row r="786">
          <cell r="A786" t="str">
            <v>EOL</v>
          </cell>
        </row>
        <row r="787">
          <cell r="A787" t="str">
            <v>Current</v>
          </cell>
        </row>
        <row r="788">
          <cell r="A788" t="str">
            <v>Current</v>
          </cell>
        </row>
        <row r="789">
          <cell r="A789" t="str">
            <v>EOL</v>
          </cell>
        </row>
        <row r="790">
          <cell r="A790" t="str">
            <v>EOL</v>
          </cell>
        </row>
        <row r="791">
          <cell r="A791" t="str">
            <v>EOL</v>
          </cell>
        </row>
        <row r="792">
          <cell r="A792" t="str">
            <v>EOL</v>
          </cell>
        </row>
        <row r="793">
          <cell r="A793" t="str">
            <v>Current</v>
          </cell>
        </row>
        <row r="794">
          <cell r="A794" t="str">
            <v>Current</v>
          </cell>
        </row>
        <row r="795">
          <cell r="A795" t="str">
            <v>Current</v>
          </cell>
        </row>
        <row r="796">
          <cell r="A796" t="str">
            <v>Current</v>
          </cell>
        </row>
        <row r="797">
          <cell r="A797" t="str">
            <v>New</v>
          </cell>
        </row>
        <row r="798">
          <cell r="A798" t="str">
            <v>New</v>
          </cell>
        </row>
        <row r="799">
          <cell r="A799" t="str">
            <v>Current</v>
          </cell>
        </row>
        <row r="800">
          <cell r="A800" t="str">
            <v>Current</v>
          </cell>
        </row>
        <row r="801">
          <cell r="A801" t="str">
            <v>Current</v>
          </cell>
        </row>
        <row r="802">
          <cell r="A802" t="str">
            <v>Current</v>
          </cell>
        </row>
        <row r="803">
          <cell r="A803" t="str">
            <v>EOL</v>
          </cell>
        </row>
        <row r="804">
          <cell r="A804" t="str">
            <v>EOL</v>
          </cell>
        </row>
        <row r="805">
          <cell r="A805" t="str">
            <v>EOL</v>
          </cell>
        </row>
        <row r="806">
          <cell r="A806" t="str">
            <v>EOL</v>
          </cell>
        </row>
        <row r="807">
          <cell r="A807" t="str">
            <v>Current</v>
          </cell>
        </row>
        <row r="808">
          <cell r="A808" t="str">
            <v>Current</v>
          </cell>
        </row>
        <row r="809">
          <cell r="A809" t="str">
            <v>Current</v>
          </cell>
        </row>
        <row r="810">
          <cell r="A810" t="str">
            <v>Current</v>
          </cell>
        </row>
        <row r="811">
          <cell r="A811" t="str">
            <v>New</v>
          </cell>
        </row>
        <row r="812">
          <cell r="A812" t="str">
            <v>New</v>
          </cell>
        </row>
        <row r="813">
          <cell r="A813" t="str">
            <v>Current</v>
          </cell>
        </row>
        <row r="814">
          <cell r="A814" t="str">
            <v>Current</v>
          </cell>
        </row>
        <row r="815">
          <cell r="A815" t="str">
            <v>Current</v>
          </cell>
        </row>
        <row r="816">
          <cell r="A816" t="str">
            <v>Current</v>
          </cell>
        </row>
        <row r="817">
          <cell r="A817" t="str">
            <v>Current</v>
          </cell>
        </row>
        <row r="818">
          <cell r="A818" t="str">
            <v>Current</v>
          </cell>
        </row>
        <row r="819">
          <cell r="A819" t="str">
            <v>Current</v>
          </cell>
        </row>
        <row r="820">
          <cell r="A820" t="str">
            <v>Current</v>
          </cell>
        </row>
        <row r="821">
          <cell r="A821" t="str">
            <v>Current</v>
          </cell>
        </row>
        <row r="822">
          <cell r="A822" t="str">
            <v>Current</v>
          </cell>
        </row>
        <row r="823">
          <cell r="A823" t="str">
            <v>Current</v>
          </cell>
        </row>
        <row r="824">
          <cell r="A824" t="str">
            <v>Current</v>
          </cell>
        </row>
        <row r="825">
          <cell r="A825" t="str">
            <v>New</v>
          </cell>
        </row>
        <row r="826">
          <cell r="A826" t="str">
            <v>New</v>
          </cell>
        </row>
        <row r="827">
          <cell r="A827" t="str">
            <v>Current</v>
          </cell>
        </row>
        <row r="828">
          <cell r="A828" t="str">
            <v>Current</v>
          </cell>
        </row>
        <row r="829">
          <cell r="A829" t="str">
            <v>Current</v>
          </cell>
        </row>
        <row r="830">
          <cell r="A830" t="str">
            <v>Current</v>
          </cell>
        </row>
        <row r="831">
          <cell r="A831" t="str">
            <v>EOL</v>
          </cell>
        </row>
        <row r="832">
          <cell r="A832" t="str">
            <v>EOL</v>
          </cell>
        </row>
        <row r="833">
          <cell r="A833" t="str">
            <v>Current</v>
          </cell>
        </row>
        <row r="834">
          <cell r="A834" t="str">
            <v>Current</v>
          </cell>
        </row>
        <row r="835">
          <cell r="A835" t="str">
            <v>Current</v>
          </cell>
        </row>
        <row r="836">
          <cell r="A836" t="str">
            <v>Current</v>
          </cell>
        </row>
        <row r="837">
          <cell r="A837" t="str">
            <v>New</v>
          </cell>
        </row>
        <row r="838">
          <cell r="A838" t="str">
            <v>New</v>
          </cell>
        </row>
        <row r="839">
          <cell r="A839" t="str">
            <v>Current</v>
          </cell>
        </row>
        <row r="840">
          <cell r="A840" t="str">
            <v>Current</v>
          </cell>
        </row>
        <row r="841">
          <cell r="A841" t="str">
            <v>Current</v>
          </cell>
        </row>
        <row r="842">
          <cell r="A842" t="str">
            <v>Current</v>
          </cell>
        </row>
        <row r="843">
          <cell r="A843" t="str">
            <v>Current</v>
          </cell>
        </row>
        <row r="844">
          <cell r="A844" t="str">
            <v>Current</v>
          </cell>
        </row>
        <row r="845">
          <cell r="A845" t="str">
            <v>EOL</v>
          </cell>
        </row>
        <row r="846">
          <cell r="A846" t="str">
            <v>EOL</v>
          </cell>
        </row>
        <row r="847">
          <cell r="A847" t="str">
            <v>Current</v>
          </cell>
        </row>
        <row r="848">
          <cell r="A848" t="str">
            <v>Current</v>
          </cell>
        </row>
        <row r="849">
          <cell r="A849" t="str">
            <v>Current</v>
          </cell>
        </row>
        <row r="850">
          <cell r="A850" t="str">
            <v>Current</v>
          </cell>
        </row>
        <row r="851">
          <cell r="A851" t="str">
            <v>Current</v>
          </cell>
        </row>
        <row r="852">
          <cell r="A852" t="str">
            <v>EOL</v>
          </cell>
        </row>
        <row r="853">
          <cell r="A853" t="str">
            <v>EOL</v>
          </cell>
        </row>
        <row r="854">
          <cell r="A854" t="str">
            <v>EOL</v>
          </cell>
        </row>
        <row r="855">
          <cell r="A855" t="str">
            <v>EOL</v>
          </cell>
        </row>
        <row r="856">
          <cell r="A856" t="str">
            <v>New</v>
          </cell>
        </row>
        <row r="857">
          <cell r="A857" t="str">
            <v>New</v>
          </cell>
        </row>
        <row r="858">
          <cell r="A858" t="str">
            <v>New</v>
          </cell>
        </row>
        <row r="859">
          <cell r="A859" t="str">
            <v>New</v>
          </cell>
        </row>
        <row r="860">
          <cell r="A860" t="str">
            <v>New</v>
          </cell>
        </row>
        <row r="861">
          <cell r="A861" t="str">
            <v>New</v>
          </cell>
        </row>
        <row r="862">
          <cell r="A862" t="str">
            <v>New</v>
          </cell>
        </row>
        <row r="863">
          <cell r="A863" t="str">
            <v>New</v>
          </cell>
        </row>
        <row r="864">
          <cell r="A864" t="str">
            <v>New</v>
          </cell>
        </row>
        <row r="865">
          <cell r="A865" t="str">
            <v>New</v>
          </cell>
        </row>
        <row r="866">
          <cell r="A866" t="str">
            <v>New</v>
          </cell>
        </row>
        <row r="867">
          <cell r="A867" t="str">
            <v>New</v>
          </cell>
        </row>
        <row r="868">
          <cell r="A868" t="str">
            <v>Current</v>
          </cell>
        </row>
        <row r="869">
          <cell r="A869" t="str">
            <v>Current</v>
          </cell>
        </row>
        <row r="870">
          <cell r="A870" t="str">
            <v>Current</v>
          </cell>
        </row>
        <row r="871">
          <cell r="A871" t="str">
            <v>New</v>
          </cell>
        </row>
        <row r="872">
          <cell r="A872" t="str">
            <v>New</v>
          </cell>
        </row>
        <row r="873">
          <cell r="A873" t="str">
            <v>New</v>
          </cell>
        </row>
        <row r="874">
          <cell r="A874" t="str">
            <v>New</v>
          </cell>
        </row>
        <row r="875">
          <cell r="A875" t="str">
            <v>New</v>
          </cell>
        </row>
        <row r="876">
          <cell r="A876" t="str">
            <v>New</v>
          </cell>
        </row>
        <row r="877">
          <cell r="A877" t="str">
            <v>New</v>
          </cell>
        </row>
        <row r="878">
          <cell r="A878" t="str">
            <v>New</v>
          </cell>
        </row>
        <row r="879">
          <cell r="A879" t="str">
            <v>New</v>
          </cell>
        </row>
        <row r="880">
          <cell r="A880" t="str">
            <v>New</v>
          </cell>
        </row>
        <row r="881">
          <cell r="A881" t="str">
            <v>New</v>
          </cell>
        </row>
        <row r="882">
          <cell r="A882" t="str">
            <v>New</v>
          </cell>
        </row>
        <row r="883">
          <cell r="A883" t="str">
            <v>New</v>
          </cell>
        </row>
        <row r="884">
          <cell r="A884" t="str">
            <v>New</v>
          </cell>
        </row>
        <row r="885">
          <cell r="A885" t="str">
            <v>New</v>
          </cell>
        </row>
        <row r="886">
          <cell r="A886" t="str">
            <v>New</v>
          </cell>
        </row>
        <row r="887">
          <cell r="A887" t="str">
            <v>New</v>
          </cell>
        </row>
        <row r="888">
          <cell r="A888" t="str">
            <v>New</v>
          </cell>
        </row>
        <row r="889">
          <cell r="A889" t="str">
            <v>New</v>
          </cell>
        </row>
        <row r="890">
          <cell r="A890" t="str">
            <v>New</v>
          </cell>
        </row>
        <row r="891">
          <cell r="A891" t="str">
            <v>New</v>
          </cell>
        </row>
        <row r="892">
          <cell r="A892" t="str">
            <v>New</v>
          </cell>
        </row>
        <row r="893">
          <cell r="A893" t="str">
            <v>New</v>
          </cell>
        </row>
        <row r="894">
          <cell r="A894" t="str">
            <v>Current</v>
          </cell>
        </row>
        <row r="895">
          <cell r="A895" t="str">
            <v>Current</v>
          </cell>
        </row>
        <row r="896">
          <cell r="A896" t="str">
            <v>Current</v>
          </cell>
        </row>
        <row r="897">
          <cell r="A897" t="str">
            <v>New</v>
          </cell>
        </row>
        <row r="898">
          <cell r="A898" t="str">
            <v>New</v>
          </cell>
        </row>
        <row r="899">
          <cell r="A899" t="str">
            <v>Current</v>
          </cell>
        </row>
        <row r="900">
          <cell r="A900" t="str">
            <v>New</v>
          </cell>
        </row>
        <row r="901">
          <cell r="A901" t="str">
            <v>New</v>
          </cell>
        </row>
        <row r="902">
          <cell r="A902" t="str">
            <v>New</v>
          </cell>
        </row>
        <row r="903">
          <cell r="A903" t="str">
            <v>New</v>
          </cell>
        </row>
        <row r="904">
          <cell r="A904" t="str">
            <v>New</v>
          </cell>
        </row>
        <row r="905">
          <cell r="A905" t="str">
            <v>New</v>
          </cell>
        </row>
        <row r="906">
          <cell r="A906" t="str">
            <v>Current</v>
          </cell>
        </row>
        <row r="907">
          <cell r="A907" t="str">
            <v>Current</v>
          </cell>
        </row>
        <row r="908">
          <cell r="A908" t="str">
            <v>Current</v>
          </cell>
        </row>
        <row r="909">
          <cell r="A909" t="str">
            <v>Current</v>
          </cell>
        </row>
        <row r="910">
          <cell r="A910" t="str">
            <v>Current</v>
          </cell>
        </row>
        <row r="911">
          <cell r="A911" t="str">
            <v>Current</v>
          </cell>
        </row>
        <row r="912">
          <cell r="A912" t="str">
            <v>Current</v>
          </cell>
        </row>
        <row r="913">
          <cell r="A913" t="str">
            <v>Current</v>
          </cell>
        </row>
        <row r="914">
          <cell r="A914" t="str">
            <v>Current</v>
          </cell>
        </row>
        <row r="915">
          <cell r="A915" t="str">
            <v>New</v>
          </cell>
        </row>
        <row r="916">
          <cell r="A916" t="str">
            <v>New</v>
          </cell>
        </row>
        <row r="917">
          <cell r="A917" t="str">
            <v>New</v>
          </cell>
        </row>
        <row r="918">
          <cell r="A918" t="str">
            <v>Current</v>
          </cell>
        </row>
        <row r="919">
          <cell r="A919" t="str">
            <v>EOL</v>
          </cell>
        </row>
        <row r="920">
          <cell r="A920" t="str">
            <v>EOL</v>
          </cell>
        </row>
        <row r="921">
          <cell r="A921" t="str">
            <v>EOL</v>
          </cell>
        </row>
        <row r="922">
          <cell r="A922" t="str">
            <v>Current</v>
          </cell>
        </row>
        <row r="923">
          <cell r="A923" t="str">
            <v>New</v>
          </cell>
        </row>
        <row r="924">
          <cell r="A924" t="str">
            <v>New</v>
          </cell>
        </row>
        <row r="925">
          <cell r="A925" t="str">
            <v>New</v>
          </cell>
        </row>
        <row r="926">
          <cell r="A926" t="str">
            <v>New</v>
          </cell>
        </row>
        <row r="927">
          <cell r="A927" t="str">
            <v>New</v>
          </cell>
        </row>
        <row r="928">
          <cell r="A928" t="str">
            <v>New</v>
          </cell>
        </row>
        <row r="929">
          <cell r="A929" t="str">
            <v>New</v>
          </cell>
        </row>
        <row r="930">
          <cell r="A930" t="str">
            <v>New</v>
          </cell>
        </row>
        <row r="931">
          <cell r="A931" t="str">
            <v>New</v>
          </cell>
        </row>
        <row r="932">
          <cell r="A932" t="str">
            <v>New</v>
          </cell>
        </row>
        <row r="933">
          <cell r="A933" t="str">
            <v>New</v>
          </cell>
        </row>
        <row r="934">
          <cell r="A934" t="str">
            <v>New</v>
          </cell>
        </row>
        <row r="935">
          <cell r="A935" t="str">
            <v>New</v>
          </cell>
        </row>
        <row r="936">
          <cell r="A936" t="str">
            <v>New</v>
          </cell>
        </row>
        <row r="937">
          <cell r="A937" t="str">
            <v>New</v>
          </cell>
        </row>
        <row r="938">
          <cell r="A938" t="str">
            <v>New</v>
          </cell>
        </row>
        <row r="939">
          <cell r="A939" t="str">
            <v>New</v>
          </cell>
        </row>
        <row r="940">
          <cell r="A940" t="str">
            <v>New</v>
          </cell>
        </row>
        <row r="941">
          <cell r="A941" t="str">
            <v>New</v>
          </cell>
        </row>
        <row r="942">
          <cell r="A942" t="str">
            <v>New</v>
          </cell>
        </row>
        <row r="943">
          <cell r="A943" t="str">
            <v>New</v>
          </cell>
        </row>
        <row r="944">
          <cell r="A944" t="str">
            <v>New</v>
          </cell>
        </row>
        <row r="945">
          <cell r="A945" t="str">
            <v>New</v>
          </cell>
        </row>
        <row r="946">
          <cell r="A946" t="str">
            <v>New</v>
          </cell>
        </row>
        <row r="947">
          <cell r="A947" t="str">
            <v>New</v>
          </cell>
        </row>
        <row r="948">
          <cell r="A948" t="str">
            <v>New</v>
          </cell>
        </row>
        <row r="949">
          <cell r="A949" t="str">
            <v>New</v>
          </cell>
        </row>
        <row r="950">
          <cell r="A950" t="str">
            <v>EOL</v>
          </cell>
        </row>
        <row r="951">
          <cell r="A951" t="str">
            <v>New</v>
          </cell>
        </row>
        <row r="952">
          <cell r="A952" t="str">
            <v>New</v>
          </cell>
        </row>
        <row r="953">
          <cell r="A953" t="str">
            <v>Current</v>
          </cell>
        </row>
        <row r="954">
          <cell r="A954" t="str">
            <v>Current</v>
          </cell>
        </row>
        <row r="955">
          <cell r="A955" t="str">
            <v>Current</v>
          </cell>
        </row>
        <row r="956">
          <cell r="A956" t="str">
            <v>Current</v>
          </cell>
        </row>
        <row r="957">
          <cell r="A957" t="str">
            <v>Current</v>
          </cell>
        </row>
        <row r="958">
          <cell r="A958" t="str">
            <v>Current</v>
          </cell>
        </row>
        <row r="959">
          <cell r="A959" t="str">
            <v>Current</v>
          </cell>
        </row>
        <row r="960">
          <cell r="A960" t="str">
            <v>Current</v>
          </cell>
        </row>
        <row r="961">
          <cell r="A961" t="str">
            <v>Current</v>
          </cell>
        </row>
        <row r="962">
          <cell r="A962" t="str">
            <v>Current</v>
          </cell>
        </row>
        <row r="963">
          <cell r="A963" t="str">
            <v>Current</v>
          </cell>
        </row>
        <row r="964">
          <cell r="A964" t="str">
            <v>Current</v>
          </cell>
        </row>
        <row r="965">
          <cell r="A965" t="str">
            <v>New</v>
          </cell>
        </row>
        <row r="966">
          <cell r="A966" t="str">
            <v>New</v>
          </cell>
        </row>
        <row r="967">
          <cell r="A967" t="str">
            <v>New</v>
          </cell>
        </row>
        <row r="968">
          <cell r="A968" t="str">
            <v>New</v>
          </cell>
        </row>
        <row r="969">
          <cell r="A969" t="str">
            <v>Current</v>
          </cell>
        </row>
        <row r="970">
          <cell r="A970" t="str">
            <v>Current</v>
          </cell>
        </row>
        <row r="971">
          <cell r="A971" t="str">
            <v>Current</v>
          </cell>
        </row>
        <row r="972">
          <cell r="A972" t="str">
            <v>Current</v>
          </cell>
        </row>
        <row r="973">
          <cell r="A973" t="str">
            <v>Current</v>
          </cell>
        </row>
        <row r="974">
          <cell r="A974" t="str">
            <v>New</v>
          </cell>
        </row>
        <row r="975">
          <cell r="A975" t="str">
            <v>New</v>
          </cell>
        </row>
        <row r="976">
          <cell r="A976" t="str">
            <v>New</v>
          </cell>
        </row>
        <row r="977">
          <cell r="A977" t="str">
            <v>New</v>
          </cell>
        </row>
        <row r="978">
          <cell r="A978" t="str">
            <v>Current</v>
          </cell>
        </row>
        <row r="979">
          <cell r="A979" t="str">
            <v>Current</v>
          </cell>
        </row>
        <row r="980">
          <cell r="A980" t="str">
            <v>Current</v>
          </cell>
        </row>
        <row r="981">
          <cell r="A981" t="str">
            <v>Current</v>
          </cell>
        </row>
        <row r="982">
          <cell r="A982" t="str">
            <v>Current</v>
          </cell>
        </row>
        <row r="983">
          <cell r="A983" t="str">
            <v>Current</v>
          </cell>
        </row>
        <row r="984">
          <cell r="A984" t="str">
            <v>Current</v>
          </cell>
        </row>
        <row r="985">
          <cell r="A985" t="str">
            <v>Current</v>
          </cell>
        </row>
        <row r="986">
          <cell r="A986" t="str">
            <v>Current</v>
          </cell>
        </row>
        <row r="987">
          <cell r="A987" t="str">
            <v>Current</v>
          </cell>
        </row>
        <row r="988">
          <cell r="A988" t="str">
            <v>Current</v>
          </cell>
        </row>
        <row r="989">
          <cell r="A989" t="str">
            <v>Current</v>
          </cell>
        </row>
        <row r="990">
          <cell r="A990" t="str">
            <v>Current</v>
          </cell>
        </row>
        <row r="991">
          <cell r="A991" t="str">
            <v>Current</v>
          </cell>
        </row>
        <row r="992">
          <cell r="A992" t="str">
            <v>Current</v>
          </cell>
        </row>
        <row r="993">
          <cell r="A993" t="str">
            <v>Current</v>
          </cell>
        </row>
        <row r="994">
          <cell r="A994" t="str">
            <v>New</v>
          </cell>
        </row>
        <row r="995">
          <cell r="A995" t="str">
            <v>New</v>
          </cell>
        </row>
        <row r="996">
          <cell r="A996" t="str">
            <v>Current</v>
          </cell>
        </row>
        <row r="997">
          <cell r="A997" t="str">
            <v>Current</v>
          </cell>
        </row>
        <row r="998">
          <cell r="A998" t="str">
            <v>Current</v>
          </cell>
        </row>
        <row r="999">
          <cell r="A999" t="str">
            <v>Current</v>
          </cell>
        </row>
        <row r="1000">
          <cell r="A1000" t="str">
            <v>Current</v>
          </cell>
        </row>
        <row r="1001">
          <cell r="A1001" t="str">
            <v>Current</v>
          </cell>
        </row>
        <row r="1002">
          <cell r="A1002" t="str">
            <v>Current</v>
          </cell>
        </row>
        <row r="1003">
          <cell r="A1003" t="str">
            <v>Current</v>
          </cell>
        </row>
        <row r="1004">
          <cell r="A1004" t="str">
            <v>New</v>
          </cell>
        </row>
        <row r="1005">
          <cell r="A1005" t="str">
            <v>New</v>
          </cell>
        </row>
        <row r="1006">
          <cell r="A1006" t="str">
            <v>New</v>
          </cell>
        </row>
        <row r="1007">
          <cell r="A1007" t="str">
            <v>New</v>
          </cell>
        </row>
        <row r="1008">
          <cell r="A1008" t="str">
            <v>Current</v>
          </cell>
        </row>
        <row r="1009">
          <cell r="A1009" t="str">
            <v>Current</v>
          </cell>
        </row>
        <row r="1010">
          <cell r="A1010" t="str">
            <v>Current</v>
          </cell>
        </row>
        <row r="1011">
          <cell r="A1011" t="str">
            <v>Current</v>
          </cell>
        </row>
        <row r="1012">
          <cell r="A1012" t="str">
            <v>Current</v>
          </cell>
        </row>
        <row r="1013">
          <cell r="A1013" t="str">
            <v>Current</v>
          </cell>
        </row>
        <row r="1014">
          <cell r="A1014" t="str">
            <v>EOL</v>
          </cell>
        </row>
        <row r="1015">
          <cell r="A1015" t="str">
            <v>EOL</v>
          </cell>
        </row>
        <row r="1016">
          <cell r="A1016" t="str">
            <v>Current</v>
          </cell>
        </row>
        <row r="1017">
          <cell r="A1017" t="str">
            <v>Current</v>
          </cell>
        </row>
        <row r="1018">
          <cell r="A1018" t="str">
            <v>Current</v>
          </cell>
        </row>
        <row r="1019">
          <cell r="A1019" t="str">
            <v>Current</v>
          </cell>
        </row>
        <row r="1020">
          <cell r="A1020" t="str">
            <v>Current</v>
          </cell>
        </row>
        <row r="1021">
          <cell r="A1021" t="str">
            <v>Current</v>
          </cell>
        </row>
        <row r="1022">
          <cell r="A1022" t="str">
            <v>Current</v>
          </cell>
        </row>
        <row r="1023">
          <cell r="A1023" t="str">
            <v>New</v>
          </cell>
        </row>
        <row r="1024">
          <cell r="A1024" t="str">
            <v>New</v>
          </cell>
        </row>
        <row r="1025">
          <cell r="A1025" t="str">
            <v>New</v>
          </cell>
        </row>
        <row r="1026">
          <cell r="A1026" t="str">
            <v>Current</v>
          </cell>
        </row>
        <row r="1027">
          <cell r="A1027" t="str">
            <v>Current</v>
          </cell>
        </row>
        <row r="1028">
          <cell r="A1028" t="str">
            <v>Current</v>
          </cell>
        </row>
        <row r="1029">
          <cell r="A1029" t="str">
            <v>Current</v>
          </cell>
        </row>
        <row r="1030">
          <cell r="A1030" t="str">
            <v>Current</v>
          </cell>
        </row>
        <row r="1031">
          <cell r="A1031" t="str">
            <v>Current</v>
          </cell>
        </row>
        <row r="1032">
          <cell r="A1032" t="str">
            <v>EOL</v>
          </cell>
        </row>
        <row r="1033">
          <cell r="A1033" t="str">
            <v>EOL</v>
          </cell>
        </row>
        <row r="1034">
          <cell r="A1034" t="str">
            <v>EOL</v>
          </cell>
        </row>
        <row r="1035">
          <cell r="A1035" t="str">
            <v>Current</v>
          </cell>
        </row>
        <row r="1036">
          <cell r="A1036" t="str">
            <v>New</v>
          </cell>
        </row>
        <row r="1037">
          <cell r="A1037" t="str">
            <v>New</v>
          </cell>
        </row>
        <row r="1038">
          <cell r="A1038" t="str">
            <v>New</v>
          </cell>
        </row>
        <row r="1039">
          <cell r="A1039" t="str">
            <v>New</v>
          </cell>
        </row>
        <row r="1040">
          <cell r="A1040" t="str">
            <v>New</v>
          </cell>
        </row>
        <row r="1041">
          <cell r="A1041" t="str">
            <v>New</v>
          </cell>
        </row>
        <row r="1042">
          <cell r="A1042" t="str">
            <v>New</v>
          </cell>
        </row>
        <row r="1043">
          <cell r="A1043" t="str">
            <v>EOL</v>
          </cell>
        </row>
        <row r="1044">
          <cell r="A1044" t="str">
            <v>EOL</v>
          </cell>
        </row>
        <row r="1045">
          <cell r="A1045" t="str">
            <v>Current</v>
          </cell>
        </row>
        <row r="1046">
          <cell r="A1046" t="str">
            <v>Current</v>
          </cell>
        </row>
        <row r="1047">
          <cell r="A1047" t="str">
            <v>EOL</v>
          </cell>
        </row>
        <row r="1048">
          <cell r="A1048" t="str">
            <v>EOL</v>
          </cell>
        </row>
        <row r="1049">
          <cell r="A1049" t="str">
            <v>EOL</v>
          </cell>
        </row>
        <row r="1050">
          <cell r="A1050" t="str">
            <v>EOL</v>
          </cell>
        </row>
        <row r="1051">
          <cell r="A1051" t="str">
            <v>New</v>
          </cell>
        </row>
        <row r="1052">
          <cell r="A1052" t="str">
            <v>New</v>
          </cell>
        </row>
        <row r="1053">
          <cell r="A1053" t="str">
            <v>New</v>
          </cell>
        </row>
        <row r="1054">
          <cell r="A1054" t="str">
            <v>EOL</v>
          </cell>
        </row>
        <row r="1055">
          <cell r="A1055" t="str">
            <v>EOL</v>
          </cell>
        </row>
        <row r="1056">
          <cell r="A1056" t="str">
            <v>Current</v>
          </cell>
        </row>
        <row r="1057">
          <cell r="A1057" t="str">
            <v>Current</v>
          </cell>
        </row>
        <row r="1058">
          <cell r="A1058" t="str">
            <v>New</v>
          </cell>
        </row>
        <row r="1059">
          <cell r="A1059" t="str">
            <v>New</v>
          </cell>
        </row>
        <row r="1060">
          <cell r="A1060" t="str">
            <v>EOL</v>
          </cell>
        </row>
        <row r="1061">
          <cell r="A1061" t="str">
            <v>EOL</v>
          </cell>
        </row>
        <row r="1062">
          <cell r="A1062" t="str">
            <v>Current</v>
          </cell>
        </row>
        <row r="1063">
          <cell r="A1063" t="str">
            <v>Current</v>
          </cell>
        </row>
        <row r="1064">
          <cell r="A1064" t="str">
            <v>EOL</v>
          </cell>
        </row>
        <row r="1065">
          <cell r="A1065" t="str">
            <v>EOL</v>
          </cell>
        </row>
        <row r="1066">
          <cell r="A1066" t="str">
            <v>Current</v>
          </cell>
        </row>
        <row r="1067">
          <cell r="A1067" t="str">
            <v>Current</v>
          </cell>
        </row>
        <row r="1068">
          <cell r="A1068" t="str">
            <v>EOL</v>
          </cell>
        </row>
        <row r="1069">
          <cell r="A1069" t="str">
            <v>EOL</v>
          </cell>
        </row>
        <row r="1070">
          <cell r="A1070" t="str">
            <v>EOL</v>
          </cell>
        </row>
        <row r="1071">
          <cell r="A1071" t="str">
            <v>EOL</v>
          </cell>
        </row>
        <row r="1072">
          <cell r="A1072" t="str">
            <v>EOL</v>
          </cell>
        </row>
        <row r="1073">
          <cell r="A1073" t="str">
            <v>EOL</v>
          </cell>
        </row>
        <row r="1074">
          <cell r="A1074" t="str">
            <v>EOL</v>
          </cell>
        </row>
        <row r="1075">
          <cell r="A1075" t="str">
            <v>EOL</v>
          </cell>
        </row>
        <row r="1076">
          <cell r="A1076" t="str">
            <v>Current</v>
          </cell>
        </row>
        <row r="1077">
          <cell r="A1077" t="str">
            <v>Current</v>
          </cell>
        </row>
        <row r="1078">
          <cell r="A1078" t="str">
            <v>EOL</v>
          </cell>
        </row>
        <row r="1079">
          <cell r="A1079" t="str">
            <v>EOL</v>
          </cell>
        </row>
        <row r="1080">
          <cell r="A1080" t="str">
            <v>Current</v>
          </cell>
        </row>
        <row r="1081">
          <cell r="A1081" t="str">
            <v>Current</v>
          </cell>
        </row>
        <row r="1082">
          <cell r="A1082" t="str">
            <v>Current</v>
          </cell>
        </row>
        <row r="1083">
          <cell r="A1083" t="str">
            <v>Current</v>
          </cell>
        </row>
        <row r="1084">
          <cell r="A1084" t="str">
            <v>EOL</v>
          </cell>
        </row>
        <row r="1085">
          <cell r="A1085" t="str">
            <v>EOL</v>
          </cell>
        </row>
        <row r="1086">
          <cell r="A1086" t="str">
            <v>New</v>
          </cell>
        </row>
        <row r="1087">
          <cell r="A1087" t="str">
            <v>New</v>
          </cell>
        </row>
        <row r="1088">
          <cell r="A1088" t="str">
            <v>New</v>
          </cell>
        </row>
        <row r="1089">
          <cell r="A1089" t="str">
            <v>New</v>
          </cell>
        </row>
        <row r="1090">
          <cell r="A1090" t="str">
            <v>New</v>
          </cell>
        </row>
        <row r="1091">
          <cell r="A1091" t="str">
            <v>New</v>
          </cell>
        </row>
        <row r="1092">
          <cell r="A1092" t="str">
            <v>New</v>
          </cell>
        </row>
        <row r="1093">
          <cell r="A1093" t="str">
            <v>Current</v>
          </cell>
        </row>
        <row r="1094">
          <cell r="A1094" t="str">
            <v>Current</v>
          </cell>
        </row>
        <row r="1095">
          <cell r="A1095" t="str">
            <v>Current</v>
          </cell>
        </row>
        <row r="1096">
          <cell r="A1096" t="str">
            <v>Current</v>
          </cell>
        </row>
        <row r="1097">
          <cell r="A1097" t="str">
            <v>Current</v>
          </cell>
        </row>
        <row r="1098">
          <cell r="A1098" t="str">
            <v>Current</v>
          </cell>
        </row>
        <row r="1099">
          <cell r="A1099" t="str">
            <v>Current</v>
          </cell>
        </row>
        <row r="1100">
          <cell r="A1100" t="str">
            <v>Current</v>
          </cell>
        </row>
        <row r="1101">
          <cell r="A1101" t="str">
            <v>Current</v>
          </cell>
        </row>
        <row r="1102">
          <cell r="A1102" t="str">
            <v>New</v>
          </cell>
        </row>
        <row r="1103">
          <cell r="A1103" t="str">
            <v>New</v>
          </cell>
        </row>
        <row r="1104">
          <cell r="A1104" t="str">
            <v>New</v>
          </cell>
        </row>
        <row r="1105">
          <cell r="A1105" t="str">
            <v>New</v>
          </cell>
        </row>
        <row r="1106">
          <cell r="A1106" t="str">
            <v>New</v>
          </cell>
        </row>
        <row r="1107">
          <cell r="A1107" t="str">
            <v>New</v>
          </cell>
        </row>
        <row r="1108">
          <cell r="A1108" t="str">
            <v>EOL</v>
          </cell>
        </row>
        <row r="1109">
          <cell r="A1109" t="str">
            <v>EOL</v>
          </cell>
        </row>
        <row r="1110">
          <cell r="A1110" t="str">
            <v>EOL</v>
          </cell>
        </row>
        <row r="1111">
          <cell r="A1111" t="str">
            <v>EOL</v>
          </cell>
        </row>
        <row r="1112">
          <cell r="A1112" t="str">
            <v>EOL</v>
          </cell>
        </row>
        <row r="1113">
          <cell r="A1113" t="str">
            <v>EOL</v>
          </cell>
        </row>
        <row r="1114">
          <cell r="A1114" t="str">
            <v>EOL</v>
          </cell>
        </row>
        <row r="1115">
          <cell r="A1115" t="str">
            <v>EOL</v>
          </cell>
        </row>
        <row r="1116">
          <cell r="A1116" t="str">
            <v>New</v>
          </cell>
        </row>
        <row r="1117">
          <cell r="A1117" t="str">
            <v>New</v>
          </cell>
        </row>
        <row r="1118">
          <cell r="A1118" t="str">
            <v>EOL</v>
          </cell>
        </row>
        <row r="1119">
          <cell r="A1119" t="str">
            <v>EOL</v>
          </cell>
        </row>
        <row r="1120">
          <cell r="A1120" t="str">
            <v>New</v>
          </cell>
        </row>
        <row r="1121">
          <cell r="A1121" t="str">
            <v>New</v>
          </cell>
        </row>
        <row r="1122">
          <cell r="A1122" t="str">
            <v>EOL</v>
          </cell>
        </row>
        <row r="1123">
          <cell r="A1123" t="str">
            <v>EOL</v>
          </cell>
        </row>
        <row r="1124">
          <cell r="A1124" t="str">
            <v>EOL</v>
          </cell>
        </row>
        <row r="1125">
          <cell r="A1125" t="str">
            <v>EOL</v>
          </cell>
        </row>
        <row r="1126">
          <cell r="A1126" t="str">
            <v>Current</v>
          </cell>
        </row>
        <row r="1127">
          <cell r="A1127" t="str">
            <v>Current</v>
          </cell>
        </row>
        <row r="1128">
          <cell r="A1128" t="str">
            <v>EOL</v>
          </cell>
        </row>
        <row r="1129">
          <cell r="A1129" t="str">
            <v>EOL</v>
          </cell>
        </row>
        <row r="1130">
          <cell r="A1130" t="str">
            <v>EOL</v>
          </cell>
        </row>
        <row r="1131">
          <cell r="A1131" t="str">
            <v>EOL</v>
          </cell>
        </row>
        <row r="1132">
          <cell r="A1132" t="str">
            <v>EOL</v>
          </cell>
        </row>
        <row r="1133">
          <cell r="A1133" t="str">
            <v>Current</v>
          </cell>
        </row>
        <row r="1134">
          <cell r="A1134" t="str">
            <v>Current</v>
          </cell>
        </row>
        <row r="1135">
          <cell r="A1135" t="str">
            <v>Current</v>
          </cell>
        </row>
        <row r="1136">
          <cell r="A1136" t="str">
            <v>New</v>
          </cell>
        </row>
        <row r="1137">
          <cell r="A1137" t="str">
            <v>New</v>
          </cell>
        </row>
        <row r="1138">
          <cell r="A1138" t="str">
            <v>New</v>
          </cell>
        </row>
        <row r="1139">
          <cell r="A1139" t="str">
            <v>New</v>
          </cell>
        </row>
        <row r="1140">
          <cell r="A1140" t="str">
            <v>New</v>
          </cell>
        </row>
        <row r="1141">
          <cell r="A1141" t="str">
            <v>New</v>
          </cell>
        </row>
        <row r="1142">
          <cell r="A1142" t="str">
            <v>New</v>
          </cell>
        </row>
        <row r="1143">
          <cell r="A1143" t="str">
            <v>New</v>
          </cell>
        </row>
        <row r="1144">
          <cell r="A1144" t="str">
            <v>New</v>
          </cell>
        </row>
        <row r="1145">
          <cell r="A1145" t="str">
            <v>New</v>
          </cell>
        </row>
        <row r="1146">
          <cell r="A1146" t="str">
            <v>New</v>
          </cell>
        </row>
        <row r="1147">
          <cell r="A1147" t="str">
            <v>New</v>
          </cell>
        </row>
        <row r="1148">
          <cell r="A1148" t="str">
            <v>New</v>
          </cell>
        </row>
        <row r="1149">
          <cell r="A1149" t="str">
            <v>New</v>
          </cell>
        </row>
        <row r="1150">
          <cell r="A1150" t="str">
            <v>New</v>
          </cell>
        </row>
        <row r="1151">
          <cell r="A1151" t="str">
            <v>New</v>
          </cell>
        </row>
        <row r="1152">
          <cell r="A1152" t="str">
            <v>EOL</v>
          </cell>
        </row>
        <row r="1153">
          <cell r="A1153" t="str">
            <v>EOL</v>
          </cell>
        </row>
        <row r="1154">
          <cell r="A1154" t="str">
            <v>EOL</v>
          </cell>
        </row>
        <row r="1155">
          <cell r="A1155" t="str">
            <v>New</v>
          </cell>
        </row>
        <row r="1156">
          <cell r="A1156" t="str">
            <v>New</v>
          </cell>
        </row>
        <row r="1157">
          <cell r="A1157" t="str">
            <v>New</v>
          </cell>
        </row>
        <row r="1158">
          <cell r="A1158" t="str">
            <v>New</v>
          </cell>
        </row>
        <row r="1159">
          <cell r="A1159" t="str">
            <v>New</v>
          </cell>
        </row>
        <row r="1160">
          <cell r="A1160" t="str">
            <v>New</v>
          </cell>
        </row>
        <row r="1161">
          <cell r="A1161" t="str">
            <v>New</v>
          </cell>
        </row>
        <row r="1162">
          <cell r="A1162" t="str">
            <v>New</v>
          </cell>
        </row>
        <row r="1163">
          <cell r="A1163" t="str">
            <v>New</v>
          </cell>
        </row>
        <row r="1164">
          <cell r="A1164" t="str">
            <v>New</v>
          </cell>
        </row>
        <row r="1165">
          <cell r="A1165" t="str">
            <v>New</v>
          </cell>
        </row>
        <row r="1166">
          <cell r="A1166" t="str">
            <v>New</v>
          </cell>
        </row>
        <row r="1167">
          <cell r="A1167" t="str">
            <v>New</v>
          </cell>
        </row>
        <row r="1168">
          <cell r="A1168" t="str">
            <v>New</v>
          </cell>
        </row>
        <row r="1169">
          <cell r="A1169" t="str">
            <v>New</v>
          </cell>
        </row>
        <row r="1170">
          <cell r="A1170" t="str">
            <v>New</v>
          </cell>
        </row>
        <row r="1171">
          <cell r="A1171" t="str">
            <v>New</v>
          </cell>
        </row>
        <row r="1172">
          <cell r="A1172" t="str">
            <v>New</v>
          </cell>
        </row>
        <row r="1173">
          <cell r="A1173" t="str">
            <v>New</v>
          </cell>
        </row>
        <row r="1174">
          <cell r="A1174" t="str">
            <v>New</v>
          </cell>
        </row>
        <row r="1175">
          <cell r="A1175" t="str">
            <v>New</v>
          </cell>
        </row>
        <row r="1176">
          <cell r="A1176" t="str">
            <v>New</v>
          </cell>
        </row>
        <row r="1177">
          <cell r="A1177" t="str">
            <v>New</v>
          </cell>
        </row>
        <row r="1178">
          <cell r="A1178" t="str">
            <v>New</v>
          </cell>
        </row>
        <row r="1179">
          <cell r="A1179" t="str">
            <v>New</v>
          </cell>
        </row>
        <row r="1180">
          <cell r="A1180" t="str">
            <v>New</v>
          </cell>
        </row>
        <row r="1181">
          <cell r="A1181" t="str">
            <v>New</v>
          </cell>
        </row>
        <row r="1182">
          <cell r="A1182" t="str">
            <v>Current</v>
          </cell>
        </row>
        <row r="1183">
          <cell r="A1183" t="str">
            <v>Current</v>
          </cell>
        </row>
        <row r="1184">
          <cell r="A1184" t="str">
            <v>Current</v>
          </cell>
        </row>
        <row r="1185">
          <cell r="A1185" t="str">
            <v>Current</v>
          </cell>
        </row>
        <row r="1186">
          <cell r="A1186" t="str">
            <v>Current</v>
          </cell>
        </row>
        <row r="1187">
          <cell r="A1187" t="str">
            <v>New</v>
          </cell>
        </row>
        <row r="1188">
          <cell r="A1188" t="str">
            <v>New</v>
          </cell>
        </row>
        <row r="1189">
          <cell r="A1189" t="str">
            <v>Current</v>
          </cell>
        </row>
        <row r="1190">
          <cell r="A1190" t="str">
            <v>Current</v>
          </cell>
        </row>
        <row r="1191">
          <cell r="A1191" t="str">
            <v>Current</v>
          </cell>
        </row>
        <row r="1192">
          <cell r="A1192" t="str">
            <v>Current</v>
          </cell>
        </row>
        <row r="1193">
          <cell r="A1193" t="str">
            <v>New</v>
          </cell>
        </row>
        <row r="1194">
          <cell r="A1194" t="str">
            <v>New</v>
          </cell>
        </row>
        <row r="1195">
          <cell r="A1195" t="str">
            <v>Current</v>
          </cell>
        </row>
        <row r="1196">
          <cell r="A1196" t="str">
            <v>Current</v>
          </cell>
        </row>
        <row r="1197">
          <cell r="A1197" t="str">
            <v>Current</v>
          </cell>
        </row>
        <row r="1198">
          <cell r="A1198" t="str">
            <v>Current</v>
          </cell>
        </row>
        <row r="1199">
          <cell r="A1199" t="str">
            <v>EOL</v>
          </cell>
        </row>
        <row r="1200">
          <cell r="A1200" t="str">
            <v>EOL</v>
          </cell>
        </row>
        <row r="1201">
          <cell r="A1201" t="str">
            <v>New</v>
          </cell>
        </row>
        <row r="1202">
          <cell r="A1202" t="str">
            <v>New</v>
          </cell>
        </row>
        <row r="1203">
          <cell r="A1203" t="str">
            <v>New</v>
          </cell>
        </row>
        <row r="1204">
          <cell r="A1204" t="str">
            <v>Current</v>
          </cell>
        </row>
        <row r="1205">
          <cell r="A1205" t="str">
            <v>Current</v>
          </cell>
        </row>
        <row r="1206">
          <cell r="A1206" t="str">
            <v>Current</v>
          </cell>
        </row>
        <row r="1207">
          <cell r="A1207" t="str">
            <v>Current</v>
          </cell>
        </row>
        <row r="1208">
          <cell r="A1208" t="str">
            <v>New</v>
          </cell>
        </row>
        <row r="1209">
          <cell r="A1209" t="str">
            <v>New</v>
          </cell>
        </row>
        <row r="1210">
          <cell r="A1210" t="str">
            <v>Current</v>
          </cell>
        </row>
        <row r="1211">
          <cell r="A1211" t="str">
            <v>Current</v>
          </cell>
        </row>
        <row r="1212">
          <cell r="A1212" t="str">
            <v>Current</v>
          </cell>
        </row>
        <row r="1213">
          <cell r="A1213" t="str">
            <v>Current</v>
          </cell>
        </row>
        <row r="1214">
          <cell r="A1214" t="str">
            <v>Current</v>
          </cell>
        </row>
        <row r="1215">
          <cell r="A1215" t="str">
            <v>Current</v>
          </cell>
        </row>
        <row r="1216">
          <cell r="A1216" t="str">
            <v>Current</v>
          </cell>
        </row>
        <row r="1217">
          <cell r="A1217" t="str">
            <v>Current</v>
          </cell>
        </row>
        <row r="1218">
          <cell r="A1218" t="str">
            <v>New</v>
          </cell>
        </row>
        <row r="1219">
          <cell r="A1219" t="str">
            <v>New</v>
          </cell>
        </row>
        <row r="1220">
          <cell r="A1220" t="str">
            <v>Current</v>
          </cell>
        </row>
        <row r="1221">
          <cell r="A1221" t="str">
            <v>Current</v>
          </cell>
        </row>
        <row r="1222">
          <cell r="A1222" t="str">
            <v>Current</v>
          </cell>
        </row>
        <row r="1223">
          <cell r="A1223" t="str">
            <v>Current</v>
          </cell>
        </row>
        <row r="1224">
          <cell r="A1224" t="str">
            <v>Current</v>
          </cell>
        </row>
        <row r="1225">
          <cell r="A1225" t="str">
            <v>Current</v>
          </cell>
        </row>
        <row r="1226">
          <cell r="A1226" t="str">
            <v>New</v>
          </cell>
        </row>
        <row r="1227">
          <cell r="A1227" t="str">
            <v>New</v>
          </cell>
        </row>
        <row r="1228">
          <cell r="A1228" t="str">
            <v>Current</v>
          </cell>
        </row>
        <row r="1229">
          <cell r="A1229" t="str">
            <v>Current</v>
          </cell>
        </row>
        <row r="1230">
          <cell r="A1230" t="str">
            <v>New</v>
          </cell>
        </row>
        <row r="1231">
          <cell r="A1231" t="str">
            <v>New</v>
          </cell>
        </row>
        <row r="1232">
          <cell r="A1232" t="str">
            <v>Current</v>
          </cell>
        </row>
        <row r="1233">
          <cell r="A1233" t="str">
            <v>Current</v>
          </cell>
        </row>
        <row r="1234">
          <cell r="A1234" t="str">
            <v>Current</v>
          </cell>
        </row>
        <row r="1235">
          <cell r="A1235" t="str">
            <v>Current</v>
          </cell>
        </row>
        <row r="1236">
          <cell r="A1236" t="str">
            <v>New</v>
          </cell>
        </row>
        <row r="1237">
          <cell r="A1237" t="str">
            <v>New</v>
          </cell>
        </row>
        <row r="1238">
          <cell r="A1238" t="str">
            <v>New</v>
          </cell>
        </row>
        <row r="1239">
          <cell r="A1239" t="str">
            <v>Current</v>
          </cell>
        </row>
        <row r="1240">
          <cell r="A1240" t="str">
            <v>Current</v>
          </cell>
        </row>
        <row r="1241">
          <cell r="A1241" t="str">
            <v>Current</v>
          </cell>
        </row>
        <row r="1242">
          <cell r="A1242" t="str">
            <v>Current</v>
          </cell>
        </row>
        <row r="1243">
          <cell r="A1243" t="str">
            <v>Current</v>
          </cell>
        </row>
        <row r="1244">
          <cell r="A1244" t="str">
            <v>Current</v>
          </cell>
        </row>
        <row r="1245">
          <cell r="A1245" t="str">
            <v>EOL</v>
          </cell>
        </row>
        <row r="1246">
          <cell r="A1246" t="str">
            <v>EOL</v>
          </cell>
        </row>
        <row r="1247">
          <cell r="A1247" t="str">
            <v>New</v>
          </cell>
        </row>
        <row r="1248">
          <cell r="A1248" t="str">
            <v>New</v>
          </cell>
        </row>
        <row r="1249">
          <cell r="A1249" t="str">
            <v>Current</v>
          </cell>
        </row>
        <row r="1250">
          <cell r="A1250" t="str">
            <v>Current</v>
          </cell>
        </row>
        <row r="1251">
          <cell r="A1251" t="str">
            <v>Current</v>
          </cell>
        </row>
        <row r="1252">
          <cell r="A1252" t="str">
            <v>Current</v>
          </cell>
        </row>
        <row r="1253">
          <cell r="A1253" t="str">
            <v>New</v>
          </cell>
        </row>
        <row r="1254">
          <cell r="A1254" t="str">
            <v>New</v>
          </cell>
        </row>
        <row r="1255">
          <cell r="A1255" t="str">
            <v>New</v>
          </cell>
        </row>
        <row r="1256">
          <cell r="A1256" t="str">
            <v>New</v>
          </cell>
        </row>
        <row r="1257">
          <cell r="A1257" t="str">
            <v>New</v>
          </cell>
        </row>
        <row r="1258">
          <cell r="A1258" t="str">
            <v>New</v>
          </cell>
        </row>
        <row r="1259">
          <cell r="A1259" t="str">
            <v>New</v>
          </cell>
        </row>
        <row r="1260">
          <cell r="A1260" t="str">
            <v>New</v>
          </cell>
        </row>
        <row r="1261">
          <cell r="A1261" t="str">
            <v>New</v>
          </cell>
        </row>
        <row r="1262">
          <cell r="A1262" t="str">
            <v>New</v>
          </cell>
        </row>
        <row r="1263">
          <cell r="A1263" t="str">
            <v>New</v>
          </cell>
        </row>
        <row r="1264">
          <cell r="A1264" t="str">
            <v>EOL</v>
          </cell>
        </row>
        <row r="1265">
          <cell r="A1265" t="str">
            <v>EOL</v>
          </cell>
        </row>
        <row r="1266">
          <cell r="A1266" t="str">
            <v>EOL</v>
          </cell>
        </row>
        <row r="1267">
          <cell r="A1267" t="str">
            <v>New</v>
          </cell>
        </row>
        <row r="1268">
          <cell r="A1268" t="str">
            <v>New</v>
          </cell>
        </row>
        <row r="1269">
          <cell r="A1269" t="str">
            <v>New</v>
          </cell>
        </row>
        <row r="1270">
          <cell r="A1270" t="str">
            <v>Current</v>
          </cell>
        </row>
        <row r="1271">
          <cell r="A1271" t="str">
            <v>Current</v>
          </cell>
        </row>
        <row r="1272">
          <cell r="A1272" t="str">
            <v>Current</v>
          </cell>
        </row>
        <row r="1273">
          <cell r="A1273" t="str">
            <v>Current</v>
          </cell>
        </row>
        <row r="1274">
          <cell r="A1274" t="str">
            <v>Current</v>
          </cell>
        </row>
        <row r="1275">
          <cell r="A1275" t="str">
            <v>Current</v>
          </cell>
        </row>
        <row r="1276">
          <cell r="A1276" t="str">
            <v>New</v>
          </cell>
        </row>
        <row r="1277">
          <cell r="A1277" t="str">
            <v>New</v>
          </cell>
        </row>
        <row r="1278">
          <cell r="A1278" t="str">
            <v>New</v>
          </cell>
        </row>
        <row r="1279">
          <cell r="A1279" t="str">
            <v>New</v>
          </cell>
        </row>
        <row r="1280">
          <cell r="A1280" t="str">
            <v>New</v>
          </cell>
        </row>
        <row r="1281">
          <cell r="A1281" t="str">
            <v>New</v>
          </cell>
        </row>
        <row r="1282">
          <cell r="A1282" t="str">
            <v>New</v>
          </cell>
        </row>
        <row r="1283">
          <cell r="A1283" t="str">
            <v>New</v>
          </cell>
        </row>
        <row r="1284">
          <cell r="A1284" t="str">
            <v>New</v>
          </cell>
        </row>
        <row r="1285">
          <cell r="A1285" t="str">
            <v>New</v>
          </cell>
        </row>
        <row r="1286">
          <cell r="A1286" t="str">
            <v>New</v>
          </cell>
        </row>
        <row r="1287">
          <cell r="A1287" t="str">
            <v>New</v>
          </cell>
        </row>
        <row r="1288">
          <cell r="A1288" t="str">
            <v>New</v>
          </cell>
        </row>
        <row r="1289">
          <cell r="A1289" t="str">
            <v>New</v>
          </cell>
        </row>
        <row r="1290">
          <cell r="A1290" t="str">
            <v>New</v>
          </cell>
        </row>
        <row r="1291">
          <cell r="A1291" t="str">
            <v>New</v>
          </cell>
        </row>
        <row r="1292">
          <cell r="A1292" t="str">
            <v>New</v>
          </cell>
        </row>
        <row r="1293">
          <cell r="A1293" t="str">
            <v>New</v>
          </cell>
        </row>
        <row r="1294">
          <cell r="A1294" t="str">
            <v>New</v>
          </cell>
        </row>
        <row r="1295">
          <cell r="A1295" t="str">
            <v>New</v>
          </cell>
        </row>
        <row r="1296">
          <cell r="A1296" t="str">
            <v>EOL</v>
          </cell>
        </row>
        <row r="1297">
          <cell r="A1297" t="str">
            <v>EOL</v>
          </cell>
        </row>
        <row r="1298">
          <cell r="A1298" t="str">
            <v>New</v>
          </cell>
        </row>
        <row r="1299">
          <cell r="A1299" t="str">
            <v>New</v>
          </cell>
        </row>
        <row r="1300">
          <cell r="A1300" t="str">
            <v>New</v>
          </cell>
        </row>
        <row r="1301">
          <cell r="A1301" t="str">
            <v>EOL</v>
          </cell>
        </row>
        <row r="1302">
          <cell r="A1302" t="str">
            <v>EOL</v>
          </cell>
        </row>
        <row r="1303">
          <cell r="A1303" t="str">
            <v>EOL</v>
          </cell>
        </row>
        <row r="1304">
          <cell r="A1304" t="str">
            <v>New</v>
          </cell>
        </row>
        <row r="1305">
          <cell r="A1305" t="str">
            <v>New</v>
          </cell>
        </row>
        <row r="1306">
          <cell r="A1306" t="str">
            <v>New</v>
          </cell>
        </row>
        <row r="1307">
          <cell r="A1307" t="str">
            <v>EOL</v>
          </cell>
        </row>
        <row r="1308">
          <cell r="A1308" t="str">
            <v>EOL</v>
          </cell>
        </row>
        <row r="1309">
          <cell r="A1309" t="str">
            <v>EOL</v>
          </cell>
        </row>
        <row r="1310">
          <cell r="A1310" t="str">
            <v>EOL</v>
          </cell>
        </row>
        <row r="1311">
          <cell r="A1311" t="str">
            <v>EOL</v>
          </cell>
        </row>
        <row r="1312">
          <cell r="A1312" t="str">
            <v>EOL</v>
          </cell>
        </row>
        <row r="1313">
          <cell r="A1313" t="str">
            <v>EOL</v>
          </cell>
        </row>
        <row r="1314">
          <cell r="A1314" t="str">
            <v>EOL</v>
          </cell>
        </row>
        <row r="1315">
          <cell r="A1315" t="str">
            <v>EOL</v>
          </cell>
        </row>
        <row r="1316">
          <cell r="A1316" t="str">
            <v>EOL</v>
          </cell>
        </row>
        <row r="1317">
          <cell r="A1317" t="str">
            <v>EOL</v>
          </cell>
        </row>
        <row r="1318">
          <cell r="A1318" t="str">
            <v>EOL</v>
          </cell>
        </row>
        <row r="1319">
          <cell r="A1319" t="str">
            <v>EOL</v>
          </cell>
        </row>
        <row r="1320">
          <cell r="A1320" t="str">
            <v>EOL</v>
          </cell>
        </row>
        <row r="1321">
          <cell r="A1321" t="str">
            <v>EOL</v>
          </cell>
        </row>
        <row r="1322">
          <cell r="A1322" t="str">
            <v>EOL</v>
          </cell>
        </row>
        <row r="1323">
          <cell r="A1323" t="str">
            <v>EOL</v>
          </cell>
        </row>
        <row r="1324">
          <cell r="A1324" t="str">
            <v>EOL</v>
          </cell>
        </row>
        <row r="1325">
          <cell r="A1325" t="str">
            <v>Current</v>
          </cell>
        </row>
        <row r="1326">
          <cell r="A1326" t="str">
            <v>EOL</v>
          </cell>
        </row>
        <row r="1327">
          <cell r="A1327" t="str">
            <v>EOL</v>
          </cell>
        </row>
        <row r="1328">
          <cell r="A1328" t="str">
            <v>Current</v>
          </cell>
        </row>
        <row r="1329">
          <cell r="A1329" t="str">
            <v>Current</v>
          </cell>
        </row>
        <row r="1330">
          <cell r="A1330" t="str">
            <v>New</v>
          </cell>
        </row>
        <row r="1331">
          <cell r="A1331" t="str">
            <v>New</v>
          </cell>
        </row>
        <row r="1332">
          <cell r="A1332" t="str">
            <v>Current</v>
          </cell>
        </row>
        <row r="1333">
          <cell r="A1333" t="str">
            <v>Current</v>
          </cell>
        </row>
        <row r="1334">
          <cell r="A1334" t="str">
            <v>New</v>
          </cell>
        </row>
        <row r="1335">
          <cell r="A1335" t="str">
            <v>New</v>
          </cell>
        </row>
        <row r="1336">
          <cell r="A1336" t="str">
            <v>New</v>
          </cell>
        </row>
        <row r="1337">
          <cell r="A1337" t="str">
            <v>New</v>
          </cell>
        </row>
        <row r="1338">
          <cell r="A1338" t="str">
            <v>Current</v>
          </cell>
        </row>
        <row r="1339">
          <cell r="A1339" t="str">
            <v>Current</v>
          </cell>
        </row>
        <row r="1340">
          <cell r="A1340" t="str">
            <v>EOL</v>
          </cell>
        </row>
        <row r="1341">
          <cell r="A1341" t="str">
            <v>EOL</v>
          </cell>
        </row>
        <row r="1342">
          <cell r="A1342" t="str">
            <v>New</v>
          </cell>
        </row>
        <row r="1343">
          <cell r="A1343" t="str">
            <v>New</v>
          </cell>
        </row>
        <row r="1344">
          <cell r="A1344" t="str">
            <v>Current</v>
          </cell>
        </row>
        <row r="1345">
          <cell r="A1345" t="str">
            <v>Current</v>
          </cell>
        </row>
        <row r="1346">
          <cell r="A1346" t="str">
            <v>EOL</v>
          </cell>
        </row>
        <row r="1347">
          <cell r="A1347" t="str">
            <v>New</v>
          </cell>
        </row>
        <row r="1348">
          <cell r="A1348" t="str">
            <v>New</v>
          </cell>
        </row>
        <row r="1349">
          <cell r="A1349" t="str">
            <v>Current</v>
          </cell>
        </row>
        <row r="1350">
          <cell r="A1350" t="str">
            <v>Current</v>
          </cell>
        </row>
        <row r="1351">
          <cell r="A1351" t="str">
            <v>Current</v>
          </cell>
        </row>
        <row r="1352">
          <cell r="A1352" t="str">
            <v>Current</v>
          </cell>
        </row>
        <row r="1353">
          <cell r="A1353" t="str">
            <v>EOL</v>
          </cell>
        </row>
        <row r="1354">
          <cell r="A1354" t="str">
            <v>EOL</v>
          </cell>
        </row>
        <row r="1355">
          <cell r="A1355" t="str">
            <v>New</v>
          </cell>
        </row>
        <row r="1356">
          <cell r="A1356" t="str">
            <v>New</v>
          </cell>
        </row>
        <row r="1357">
          <cell r="A1357" t="str">
            <v>Current</v>
          </cell>
        </row>
        <row r="1358">
          <cell r="A1358" t="str">
            <v>Current</v>
          </cell>
        </row>
        <row r="1359">
          <cell r="A1359" t="str">
            <v>New</v>
          </cell>
        </row>
        <row r="1360">
          <cell r="A1360" t="str">
            <v>New</v>
          </cell>
        </row>
        <row r="1361">
          <cell r="A1361" t="str">
            <v>Current</v>
          </cell>
        </row>
        <row r="1362">
          <cell r="A1362" t="str">
            <v>Current</v>
          </cell>
        </row>
        <row r="1363">
          <cell r="A1363" t="str">
            <v>New</v>
          </cell>
        </row>
        <row r="1364">
          <cell r="A1364" t="str">
            <v>New</v>
          </cell>
        </row>
        <row r="1365">
          <cell r="A1365" t="str">
            <v>Current</v>
          </cell>
        </row>
        <row r="1366">
          <cell r="A1366" t="str">
            <v>Current</v>
          </cell>
        </row>
        <row r="1367">
          <cell r="A1367" t="str">
            <v>New</v>
          </cell>
        </row>
        <row r="1368">
          <cell r="A1368" t="str">
            <v>New</v>
          </cell>
        </row>
        <row r="1369">
          <cell r="A1369" t="str">
            <v>New</v>
          </cell>
        </row>
        <row r="1370">
          <cell r="A1370" t="str">
            <v>New</v>
          </cell>
        </row>
        <row r="1371">
          <cell r="A1371" t="str">
            <v>New</v>
          </cell>
        </row>
        <row r="1372">
          <cell r="A1372" t="str">
            <v>New</v>
          </cell>
        </row>
        <row r="1373">
          <cell r="A1373" t="str">
            <v>New</v>
          </cell>
        </row>
        <row r="1374">
          <cell r="A1374" t="str">
            <v>New</v>
          </cell>
        </row>
        <row r="1375">
          <cell r="A1375" t="str">
            <v>New</v>
          </cell>
        </row>
        <row r="1376">
          <cell r="A1376" t="str">
            <v>New</v>
          </cell>
        </row>
        <row r="1377">
          <cell r="A1377" t="str">
            <v>New</v>
          </cell>
        </row>
        <row r="1378">
          <cell r="A1378" t="str">
            <v>Current</v>
          </cell>
        </row>
        <row r="1379">
          <cell r="A1379" t="str">
            <v>Current</v>
          </cell>
        </row>
        <row r="1380">
          <cell r="A1380" t="str">
            <v>Current</v>
          </cell>
        </row>
        <row r="1381">
          <cell r="A1381" t="str">
            <v>Current</v>
          </cell>
        </row>
        <row r="1382">
          <cell r="A1382" t="str">
            <v>Current</v>
          </cell>
        </row>
        <row r="1383">
          <cell r="A1383" t="str">
            <v>Current</v>
          </cell>
        </row>
        <row r="1384">
          <cell r="A1384" t="str">
            <v>EOL</v>
          </cell>
        </row>
        <row r="1385">
          <cell r="A1385" t="str">
            <v>EOL</v>
          </cell>
        </row>
        <row r="1386">
          <cell r="A1386" t="str">
            <v>EOL</v>
          </cell>
        </row>
        <row r="1387">
          <cell r="A1387" t="str">
            <v>EOL</v>
          </cell>
        </row>
        <row r="1388">
          <cell r="A1388" t="str">
            <v>EOL</v>
          </cell>
        </row>
        <row r="1389">
          <cell r="A1389" t="str">
            <v>EOL</v>
          </cell>
        </row>
        <row r="1390">
          <cell r="A1390" t="str">
            <v>New</v>
          </cell>
        </row>
        <row r="1391">
          <cell r="A1391" t="str">
            <v>New</v>
          </cell>
        </row>
        <row r="1392">
          <cell r="A1392" t="str">
            <v>New</v>
          </cell>
        </row>
        <row r="1393">
          <cell r="A1393" t="str">
            <v>New</v>
          </cell>
        </row>
        <row r="1394">
          <cell r="A1394" t="str">
            <v>New</v>
          </cell>
        </row>
        <row r="1395">
          <cell r="A1395" t="str">
            <v>New</v>
          </cell>
        </row>
        <row r="1396">
          <cell r="A1396" t="str">
            <v>New</v>
          </cell>
        </row>
        <row r="1397">
          <cell r="A1397" t="str">
            <v>New</v>
          </cell>
        </row>
        <row r="1398">
          <cell r="A1398" t="str">
            <v>Current</v>
          </cell>
        </row>
        <row r="1399">
          <cell r="A1399" t="str">
            <v>New</v>
          </cell>
        </row>
        <row r="1400">
          <cell r="A1400" t="str">
            <v>New</v>
          </cell>
        </row>
        <row r="1401">
          <cell r="A1401" t="str">
            <v>New</v>
          </cell>
        </row>
        <row r="1402">
          <cell r="A1402" t="str">
            <v>EOL</v>
          </cell>
        </row>
        <row r="1403">
          <cell r="A1403" t="str">
            <v>EOL</v>
          </cell>
        </row>
        <row r="1404">
          <cell r="A1404" t="str">
            <v>EOL</v>
          </cell>
        </row>
        <row r="1405">
          <cell r="A1405" t="str">
            <v>Current</v>
          </cell>
        </row>
        <row r="1406">
          <cell r="A1406" t="str">
            <v>Current</v>
          </cell>
        </row>
        <row r="1407">
          <cell r="A1407" t="str">
            <v>EOL</v>
          </cell>
        </row>
        <row r="1408">
          <cell r="A1408" t="str">
            <v>Current</v>
          </cell>
        </row>
        <row r="1409">
          <cell r="A1409" t="str">
            <v>Current</v>
          </cell>
        </row>
        <row r="1410">
          <cell r="A1410" t="str">
            <v>New</v>
          </cell>
        </row>
        <row r="1411">
          <cell r="A1411" t="str">
            <v>New</v>
          </cell>
        </row>
        <row r="1412">
          <cell r="A1412" t="str">
            <v>Current</v>
          </cell>
        </row>
        <row r="1413">
          <cell r="A1413" t="str">
            <v>Current</v>
          </cell>
        </row>
        <row r="1414">
          <cell r="A1414" t="str">
            <v>Current</v>
          </cell>
        </row>
        <row r="1415">
          <cell r="A1415" t="str">
            <v>Current</v>
          </cell>
        </row>
        <row r="1416">
          <cell r="A1416" t="str">
            <v>New</v>
          </cell>
        </row>
        <row r="1417">
          <cell r="A1417" t="str">
            <v>New</v>
          </cell>
        </row>
        <row r="1418">
          <cell r="A1418" t="str">
            <v>Current</v>
          </cell>
        </row>
        <row r="1419">
          <cell r="A1419" t="str">
            <v>Current</v>
          </cell>
        </row>
        <row r="1420">
          <cell r="A1420" t="str">
            <v>Current</v>
          </cell>
        </row>
        <row r="1421">
          <cell r="A1421" t="str">
            <v>Current</v>
          </cell>
        </row>
        <row r="1422">
          <cell r="A1422" t="str">
            <v>New</v>
          </cell>
        </row>
        <row r="1423">
          <cell r="A1423" t="str">
            <v>New</v>
          </cell>
        </row>
        <row r="1424">
          <cell r="A1424" t="str">
            <v>Current</v>
          </cell>
        </row>
        <row r="1425">
          <cell r="A1425" t="str">
            <v>Current</v>
          </cell>
        </row>
        <row r="1426">
          <cell r="A1426" t="str">
            <v>EOL</v>
          </cell>
        </row>
        <row r="1427">
          <cell r="A1427" t="str">
            <v>Current</v>
          </cell>
        </row>
        <row r="1428">
          <cell r="A1428" t="str">
            <v>Current</v>
          </cell>
        </row>
        <row r="1429">
          <cell r="A1429" t="str">
            <v>Current</v>
          </cell>
        </row>
        <row r="1430">
          <cell r="A1430" t="str">
            <v>EOL</v>
          </cell>
        </row>
        <row r="1431">
          <cell r="A1431" t="str">
            <v>EOL</v>
          </cell>
        </row>
        <row r="1432">
          <cell r="A1432" t="str">
            <v>Current</v>
          </cell>
        </row>
        <row r="1433">
          <cell r="A1433" t="str">
            <v>Current</v>
          </cell>
        </row>
        <row r="1434">
          <cell r="A1434" t="str">
            <v>EOL</v>
          </cell>
        </row>
        <row r="1435">
          <cell r="A1435" t="str">
            <v>Current</v>
          </cell>
        </row>
        <row r="1436">
          <cell r="A1436" t="str">
            <v>Current</v>
          </cell>
        </row>
        <row r="1437">
          <cell r="A1437" t="str">
            <v>Current</v>
          </cell>
        </row>
        <row r="1438">
          <cell r="A1438" t="str">
            <v>Current</v>
          </cell>
        </row>
        <row r="1439">
          <cell r="A1439" t="str">
            <v>Current</v>
          </cell>
        </row>
        <row r="1440">
          <cell r="A1440" t="str">
            <v>Current</v>
          </cell>
        </row>
        <row r="1441">
          <cell r="A1441" t="str">
            <v>Current</v>
          </cell>
        </row>
        <row r="1442">
          <cell r="A1442" t="str">
            <v>EOL</v>
          </cell>
        </row>
        <row r="1443">
          <cell r="A1443" t="str">
            <v>EOL</v>
          </cell>
        </row>
        <row r="1444">
          <cell r="A1444" t="str">
            <v>Current</v>
          </cell>
        </row>
        <row r="1445">
          <cell r="A1445" t="str">
            <v>Current</v>
          </cell>
        </row>
        <row r="1446">
          <cell r="A1446" t="str">
            <v>EOL</v>
          </cell>
        </row>
        <row r="1447">
          <cell r="A1447" t="str">
            <v>EOL</v>
          </cell>
        </row>
        <row r="1448">
          <cell r="A1448" t="str">
            <v>Current</v>
          </cell>
        </row>
        <row r="1449">
          <cell r="A1449" t="str">
            <v>Current</v>
          </cell>
        </row>
        <row r="1450">
          <cell r="A1450" t="str">
            <v>Current</v>
          </cell>
        </row>
        <row r="1451">
          <cell r="A1451" t="str">
            <v>Current</v>
          </cell>
        </row>
        <row r="1452">
          <cell r="A1452" t="str">
            <v>New</v>
          </cell>
        </row>
        <row r="1453">
          <cell r="A1453" t="str">
            <v>New</v>
          </cell>
        </row>
        <row r="1454">
          <cell r="A1454" t="str">
            <v>New</v>
          </cell>
        </row>
        <row r="1455">
          <cell r="A1455" t="str">
            <v>New</v>
          </cell>
        </row>
        <row r="1456">
          <cell r="A1456" t="str">
            <v>Current</v>
          </cell>
        </row>
        <row r="1457">
          <cell r="A1457" t="str">
            <v>Current</v>
          </cell>
        </row>
        <row r="1458">
          <cell r="A1458" t="str">
            <v>New</v>
          </cell>
        </row>
        <row r="1459">
          <cell r="A1459" t="str">
            <v>New</v>
          </cell>
        </row>
        <row r="1460">
          <cell r="A1460" t="str">
            <v>New</v>
          </cell>
        </row>
        <row r="1461">
          <cell r="A1461" t="str">
            <v>New</v>
          </cell>
        </row>
        <row r="1462">
          <cell r="A1462" t="str">
            <v>New</v>
          </cell>
        </row>
        <row r="1463">
          <cell r="A1463" t="str">
            <v>New</v>
          </cell>
        </row>
        <row r="1464">
          <cell r="A1464" t="str">
            <v>New</v>
          </cell>
        </row>
        <row r="1465">
          <cell r="A1465" t="str">
            <v>Current</v>
          </cell>
        </row>
        <row r="1466">
          <cell r="A1466" t="str">
            <v>Current</v>
          </cell>
        </row>
        <row r="1467">
          <cell r="A1467" t="str">
            <v>Current</v>
          </cell>
        </row>
        <row r="1468">
          <cell r="A1468" t="str">
            <v>EOL</v>
          </cell>
        </row>
        <row r="1469">
          <cell r="A1469" t="str">
            <v>EOL</v>
          </cell>
        </row>
        <row r="1470">
          <cell r="A1470" t="str">
            <v>EOL</v>
          </cell>
        </row>
        <row r="1471">
          <cell r="A1471" t="str">
            <v>EOL</v>
          </cell>
        </row>
        <row r="1472">
          <cell r="A1472" t="str">
            <v>EOL</v>
          </cell>
        </row>
        <row r="1473">
          <cell r="A1473" t="str">
            <v>EOL</v>
          </cell>
        </row>
        <row r="1474">
          <cell r="A1474" t="str">
            <v>Current</v>
          </cell>
        </row>
        <row r="1475">
          <cell r="A1475" t="str">
            <v>Current</v>
          </cell>
        </row>
        <row r="1476">
          <cell r="A1476" t="str">
            <v>Current</v>
          </cell>
        </row>
        <row r="1477">
          <cell r="A1477" t="str">
            <v>EOL</v>
          </cell>
        </row>
        <row r="1478">
          <cell r="A1478" t="str">
            <v>EOL</v>
          </cell>
        </row>
        <row r="1479">
          <cell r="A1479" t="str">
            <v>EOL</v>
          </cell>
        </row>
        <row r="1480">
          <cell r="A1480" t="str">
            <v>EOL</v>
          </cell>
        </row>
        <row r="1481">
          <cell r="A1481" t="str">
            <v>EOL</v>
          </cell>
        </row>
        <row r="1482">
          <cell r="A1482" t="str">
            <v>New</v>
          </cell>
        </row>
        <row r="1483">
          <cell r="A1483" t="str">
            <v>New</v>
          </cell>
        </row>
        <row r="1484">
          <cell r="A1484" t="str">
            <v>New</v>
          </cell>
        </row>
        <row r="1485">
          <cell r="A1485" t="str">
            <v>New</v>
          </cell>
        </row>
        <row r="1486">
          <cell r="A1486" t="str">
            <v>New</v>
          </cell>
        </row>
        <row r="1487">
          <cell r="A1487" t="str">
            <v>New</v>
          </cell>
        </row>
        <row r="1488">
          <cell r="A1488" t="str">
            <v>New</v>
          </cell>
        </row>
        <row r="1489">
          <cell r="A1489" t="str">
            <v>New</v>
          </cell>
        </row>
        <row r="1490">
          <cell r="A1490" t="str">
            <v>New</v>
          </cell>
        </row>
        <row r="1491">
          <cell r="A1491" t="str">
            <v>New</v>
          </cell>
        </row>
        <row r="1492">
          <cell r="A1492" t="str">
            <v>New</v>
          </cell>
        </row>
        <row r="1493">
          <cell r="A1493" t="str">
            <v>New</v>
          </cell>
        </row>
        <row r="1494">
          <cell r="A1494" t="str">
            <v>New</v>
          </cell>
        </row>
        <row r="1495">
          <cell r="A1495" t="str">
            <v>New</v>
          </cell>
        </row>
        <row r="1496">
          <cell r="A1496" t="str">
            <v>New</v>
          </cell>
        </row>
        <row r="1497">
          <cell r="A1497" t="str">
            <v>New</v>
          </cell>
        </row>
        <row r="1498">
          <cell r="A1498" t="str">
            <v>New</v>
          </cell>
        </row>
        <row r="1499">
          <cell r="A1499" t="str">
            <v>New</v>
          </cell>
        </row>
        <row r="1500">
          <cell r="A1500" t="str">
            <v>New</v>
          </cell>
        </row>
        <row r="1501">
          <cell r="A1501" t="str">
            <v>New</v>
          </cell>
        </row>
        <row r="1502">
          <cell r="A1502" t="str">
            <v>New</v>
          </cell>
        </row>
        <row r="1503">
          <cell r="A1503" t="str">
            <v>New</v>
          </cell>
        </row>
        <row r="1504">
          <cell r="A1504" t="str">
            <v>New</v>
          </cell>
        </row>
        <row r="1505">
          <cell r="A1505" t="str">
            <v>New</v>
          </cell>
        </row>
        <row r="1506">
          <cell r="A1506" t="str">
            <v>New</v>
          </cell>
        </row>
        <row r="1507">
          <cell r="A1507" t="str">
            <v>New</v>
          </cell>
        </row>
        <row r="1508">
          <cell r="A1508" t="str">
            <v>New</v>
          </cell>
        </row>
        <row r="1509">
          <cell r="A1509" t="str">
            <v>New</v>
          </cell>
        </row>
        <row r="1510">
          <cell r="A1510" t="str">
            <v>New</v>
          </cell>
        </row>
        <row r="1511">
          <cell r="A1511" t="str">
            <v>New</v>
          </cell>
        </row>
        <row r="1512">
          <cell r="A1512" t="str">
            <v>Current</v>
          </cell>
        </row>
        <row r="1513">
          <cell r="A1513" t="str">
            <v>Current</v>
          </cell>
        </row>
        <row r="1514">
          <cell r="A1514" t="str">
            <v>Current</v>
          </cell>
        </row>
        <row r="1515">
          <cell r="A1515" t="str">
            <v>New</v>
          </cell>
        </row>
        <row r="1516">
          <cell r="A1516" t="str">
            <v>New</v>
          </cell>
        </row>
        <row r="1517">
          <cell r="A1517" t="str">
            <v>New</v>
          </cell>
        </row>
        <row r="1518">
          <cell r="A1518" t="str">
            <v>New</v>
          </cell>
        </row>
        <row r="1519">
          <cell r="A1519" t="str">
            <v>New</v>
          </cell>
        </row>
        <row r="1520">
          <cell r="A1520" t="str">
            <v>New</v>
          </cell>
        </row>
        <row r="1521">
          <cell r="A1521" t="str">
            <v>New</v>
          </cell>
        </row>
        <row r="1522">
          <cell r="A1522" t="str">
            <v>New</v>
          </cell>
        </row>
        <row r="1523">
          <cell r="A1523" t="str">
            <v>New</v>
          </cell>
        </row>
        <row r="1524">
          <cell r="A1524" t="str">
            <v>New</v>
          </cell>
        </row>
        <row r="1525">
          <cell r="A1525" t="str">
            <v>New</v>
          </cell>
        </row>
        <row r="1526">
          <cell r="A1526" t="str">
            <v>New</v>
          </cell>
        </row>
        <row r="1527">
          <cell r="A1527" t="str">
            <v>New</v>
          </cell>
        </row>
        <row r="1528">
          <cell r="A1528" t="str">
            <v>New</v>
          </cell>
        </row>
        <row r="1529">
          <cell r="A1529" t="str">
            <v>New</v>
          </cell>
        </row>
        <row r="1530">
          <cell r="A1530" t="str">
            <v>New</v>
          </cell>
        </row>
        <row r="1531">
          <cell r="A1531" t="str">
            <v>New</v>
          </cell>
        </row>
        <row r="1532">
          <cell r="A1532" t="str">
            <v>New</v>
          </cell>
        </row>
        <row r="1533">
          <cell r="A1533" t="str">
            <v>Current</v>
          </cell>
        </row>
        <row r="1534">
          <cell r="A1534" t="str">
            <v>Current</v>
          </cell>
        </row>
        <row r="1535">
          <cell r="A1535" t="str">
            <v>Current</v>
          </cell>
        </row>
        <row r="1536">
          <cell r="A1536" t="str">
            <v>New</v>
          </cell>
        </row>
        <row r="1537">
          <cell r="A1537" t="str">
            <v>New</v>
          </cell>
        </row>
        <row r="1538">
          <cell r="A1538" t="str">
            <v>New</v>
          </cell>
        </row>
        <row r="1539">
          <cell r="A1539" t="str">
            <v>EOL</v>
          </cell>
        </row>
        <row r="1540">
          <cell r="A1540" t="str">
            <v>EOL</v>
          </cell>
        </row>
        <row r="1541">
          <cell r="A1541" t="str">
            <v>New</v>
          </cell>
        </row>
        <row r="1542">
          <cell r="A1542" t="str">
            <v>New</v>
          </cell>
        </row>
        <row r="1543">
          <cell r="A1543" t="str">
            <v>Current</v>
          </cell>
        </row>
        <row r="1544">
          <cell r="A1544" t="str">
            <v>Current</v>
          </cell>
        </row>
        <row r="1545">
          <cell r="A1545" t="str">
            <v>Current</v>
          </cell>
        </row>
        <row r="1546">
          <cell r="A1546" t="str">
            <v>Current</v>
          </cell>
        </row>
        <row r="1547">
          <cell r="A1547" t="str">
            <v>Current</v>
          </cell>
        </row>
        <row r="1548">
          <cell r="A1548" t="str">
            <v>Current</v>
          </cell>
        </row>
        <row r="1549">
          <cell r="A1549" t="str">
            <v>Current</v>
          </cell>
        </row>
        <row r="1550">
          <cell r="A1550" t="str">
            <v>Current</v>
          </cell>
        </row>
        <row r="1551">
          <cell r="A1551" t="str">
            <v>Current</v>
          </cell>
        </row>
        <row r="1552">
          <cell r="A1552" t="str">
            <v>Current</v>
          </cell>
        </row>
        <row r="1553">
          <cell r="A1553" t="str">
            <v>New</v>
          </cell>
        </row>
        <row r="1554">
          <cell r="A1554" t="str">
            <v>Current</v>
          </cell>
        </row>
        <row r="1555">
          <cell r="A1555" t="str">
            <v>Current</v>
          </cell>
        </row>
        <row r="1556">
          <cell r="A1556" t="str">
            <v>Current</v>
          </cell>
        </row>
        <row r="1557">
          <cell r="A1557" t="str">
            <v>Current</v>
          </cell>
        </row>
        <row r="1558">
          <cell r="A1558" t="str">
            <v>Current</v>
          </cell>
        </row>
        <row r="1559">
          <cell r="A1559" t="str">
            <v>Current</v>
          </cell>
        </row>
        <row r="1560">
          <cell r="A1560" t="str">
            <v>Current</v>
          </cell>
        </row>
        <row r="1561">
          <cell r="A1561" t="str">
            <v>Current</v>
          </cell>
        </row>
        <row r="1562">
          <cell r="A1562" t="str">
            <v>Current</v>
          </cell>
        </row>
        <row r="1563">
          <cell r="A1563" t="str">
            <v>Current</v>
          </cell>
        </row>
        <row r="1564">
          <cell r="A1564" t="str">
            <v>Current</v>
          </cell>
        </row>
        <row r="1565">
          <cell r="A1565" t="str">
            <v>Current</v>
          </cell>
        </row>
        <row r="1566">
          <cell r="A1566" t="str">
            <v>Current</v>
          </cell>
        </row>
        <row r="1567">
          <cell r="A1567" t="str">
            <v>EOL</v>
          </cell>
        </row>
        <row r="1568">
          <cell r="A1568" t="str">
            <v>EOL</v>
          </cell>
        </row>
        <row r="1569">
          <cell r="A1569" t="str">
            <v>EOL</v>
          </cell>
        </row>
        <row r="1570">
          <cell r="A1570" t="str">
            <v>Current</v>
          </cell>
        </row>
        <row r="1571">
          <cell r="A1571" t="str">
            <v>Current</v>
          </cell>
        </row>
        <row r="1572">
          <cell r="A1572" t="str">
            <v>Current</v>
          </cell>
        </row>
        <row r="1573">
          <cell r="A1573" t="str">
            <v>Current</v>
          </cell>
        </row>
        <row r="1574">
          <cell r="A1574" t="str">
            <v>New</v>
          </cell>
        </row>
        <row r="1575">
          <cell r="A1575" t="str">
            <v>Current</v>
          </cell>
        </row>
        <row r="1576">
          <cell r="A1576" t="str">
            <v>New</v>
          </cell>
        </row>
        <row r="1577">
          <cell r="A1577" t="str">
            <v>New</v>
          </cell>
        </row>
        <row r="1578">
          <cell r="A1578" t="str">
            <v>EOL</v>
          </cell>
        </row>
        <row r="1579">
          <cell r="A1579" t="str">
            <v>EOL</v>
          </cell>
        </row>
        <row r="1580">
          <cell r="A1580" t="str">
            <v>EOL</v>
          </cell>
        </row>
        <row r="1581">
          <cell r="A1581" t="str">
            <v>EOL</v>
          </cell>
        </row>
        <row r="1582">
          <cell r="A1582" t="str">
            <v>EOL</v>
          </cell>
        </row>
        <row r="1583">
          <cell r="A1583" t="str">
            <v>EOL</v>
          </cell>
        </row>
        <row r="1584">
          <cell r="A1584" t="str">
            <v>EOL</v>
          </cell>
        </row>
        <row r="1585">
          <cell r="A1585" t="str">
            <v>EOL</v>
          </cell>
        </row>
        <row r="1586">
          <cell r="A1586" t="str">
            <v>EOL</v>
          </cell>
        </row>
        <row r="1587">
          <cell r="A1587" t="str">
            <v>EOL</v>
          </cell>
        </row>
        <row r="1588">
          <cell r="A1588" t="str">
            <v>EOL</v>
          </cell>
        </row>
        <row r="1589">
          <cell r="A1589" t="str">
            <v>EOL</v>
          </cell>
        </row>
        <row r="1590">
          <cell r="A1590" t="str">
            <v>EOL</v>
          </cell>
        </row>
        <row r="1591">
          <cell r="A1591" t="str">
            <v>EOL</v>
          </cell>
        </row>
        <row r="1592">
          <cell r="A1592" t="str">
            <v>EOL</v>
          </cell>
        </row>
        <row r="1593">
          <cell r="A1593" t="str">
            <v>Current</v>
          </cell>
        </row>
        <row r="1594">
          <cell r="A1594" t="str">
            <v>Current</v>
          </cell>
        </row>
        <row r="1595">
          <cell r="A1595" t="str">
            <v>Current</v>
          </cell>
        </row>
        <row r="1596">
          <cell r="A1596" t="str">
            <v>EOL</v>
          </cell>
        </row>
        <row r="1597">
          <cell r="A1597" t="str">
            <v>EOL</v>
          </cell>
        </row>
        <row r="1598">
          <cell r="A1598" t="str">
            <v>EOL</v>
          </cell>
        </row>
        <row r="1599">
          <cell r="A1599" t="str">
            <v>EOL</v>
          </cell>
        </row>
        <row r="1600">
          <cell r="A1600" t="str">
            <v>EOL</v>
          </cell>
        </row>
        <row r="1601">
          <cell r="A1601" t="str">
            <v>New</v>
          </cell>
        </row>
        <row r="1602">
          <cell r="A1602" t="str">
            <v>New</v>
          </cell>
        </row>
        <row r="1603">
          <cell r="A1603" t="str">
            <v>New</v>
          </cell>
        </row>
        <row r="1604">
          <cell r="A1604" t="str">
            <v>EOL</v>
          </cell>
        </row>
        <row r="1605">
          <cell r="A1605" t="str">
            <v>EOL</v>
          </cell>
        </row>
        <row r="1606">
          <cell r="A1606" t="str">
            <v>EOL</v>
          </cell>
        </row>
        <row r="1607">
          <cell r="A1607" t="str">
            <v>New</v>
          </cell>
        </row>
        <row r="1608">
          <cell r="A1608" t="str">
            <v>New</v>
          </cell>
        </row>
        <row r="1609">
          <cell r="A1609" t="str">
            <v>EOL</v>
          </cell>
        </row>
        <row r="1610">
          <cell r="A1610" t="str">
            <v>New</v>
          </cell>
        </row>
        <row r="1611">
          <cell r="A1611" t="str">
            <v>EOL</v>
          </cell>
        </row>
        <row r="1612">
          <cell r="A1612" t="str">
            <v>Current</v>
          </cell>
        </row>
        <row r="1613">
          <cell r="A1613" t="str">
            <v>New</v>
          </cell>
        </row>
        <row r="1614">
          <cell r="A1614" t="str">
            <v>Current</v>
          </cell>
        </row>
        <row r="1615">
          <cell r="A1615" t="str">
            <v>Current</v>
          </cell>
        </row>
        <row r="1616">
          <cell r="A1616" t="str">
            <v>New</v>
          </cell>
        </row>
        <row r="1617">
          <cell r="A1617" t="str">
            <v>Current</v>
          </cell>
        </row>
        <row r="1618">
          <cell r="A1618" t="str">
            <v>EOL</v>
          </cell>
        </row>
        <row r="1619">
          <cell r="A1619" t="str">
            <v>EOL</v>
          </cell>
        </row>
        <row r="1620">
          <cell r="A1620" t="str">
            <v>EOL</v>
          </cell>
        </row>
        <row r="1621">
          <cell r="A1621" t="str">
            <v>EOL</v>
          </cell>
        </row>
        <row r="1622">
          <cell r="A1622" t="str">
            <v>EOL</v>
          </cell>
        </row>
        <row r="1623">
          <cell r="A1623" t="str">
            <v>EOL</v>
          </cell>
        </row>
        <row r="1624">
          <cell r="A1624" t="str">
            <v>EOL</v>
          </cell>
        </row>
        <row r="1625">
          <cell r="A1625" t="str">
            <v>EOL</v>
          </cell>
        </row>
        <row r="1626">
          <cell r="A1626" t="str">
            <v>EOL</v>
          </cell>
        </row>
        <row r="1627">
          <cell r="A1627" t="str">
            <v>EOL</v>
          </cell>
        </row>
        <row r="1628">
          <cell r="A1628" t="str">
            <v>EOL</v>
          </cell>
        </row>
        <row r="1629">
          <cell r="A1629" t="str">
            <v>EOL</v>
          </cell>
        </row>
        <row r="1630">
          <cell r="A1630" t="str">
            <v>EOL</v>
          </cell>
        </row>
        <row r="1631">
          <cell r="A1631" t="str">
            <v>EOL</v>
          </cell>
        </row>
        <row r="1632">
          <cell r="A1632" t="str">
            <v>EOL</v>
          </cell>
        </row>
        <row r="1633">
          <cell r="A1633" t="str">
            <v>EOL</v>
          </cell>
        </row>
        <row r="1634">
          <cell r="A1634" t="str">
            <v>New</v>
          </cell>
        </row>
        <row r="1635">
          <cell r="A1635" t="str">
            <v>New</v>
          </cell>
        </row>
        <row r="1636">
          <cell r="A1636" t="str">
            <v>New</v>
          </cell>
        </row>
        <row r="1637">
          <cell r="A1637" t="str">
            <v>New</v>
          </cell>
        </row>
        <row r="1638">
          <cell r="A1638" t="str">
            <v>New</v>
          </cell>
        </row>
        <row r="1639">
          <cell r="A1639" t="str">
            <v>Current</v>
          </cell>
        </row>
        <row r="1640">
          <cell r="A1640" t="str">
            <v>Current</v>
          </cell>
        </row>
        <row r="1641">
          <cell r="A1641" t="str">
            <v>Current</v>
          </cell>
        </row>
        <row r="1642">
          <cell r="A1642" t="str">
            <v>New</v>
          </cell>
        </row>
        <row r="1643">
          <cell r="A1643" t="str">
            <v>New</v>
          </cell>
        </row>
        <row r="1644">
          <cell r="A1644" t="str">
            <v>New</v>
          </cell>
        </row>
        <row r="1645">
          <cell r="A1645" t="str">
            <v>New</v>
          </cell>
        </row>
        <row r="1646">
          <cell r="A1646" t="str">
            <v>New</v>
          </cell>
        </row>
        <row r="1647">
          <cell r="A1647" t="str">
            <v>New</v>
          </cell>
        </row>
        <row r="1648">
          <cell r="A1648" t="str">
            <v>New</v>
          </cell>
        </row>
        <row r="1649">
          <cell r="A1649" t="str">
            <v>New</v>
          </cell>
        </row>
        <row r="1650">
          <cell r="A1650" t="str">
            <v>New</v>
          </cell>
        </row>
        <row r="1651">
          <cell r="A1651" t="str">
            <v>New</v>
          </cell>
        </row>
        <row r="1652">
          <cell r="A1652" t="str">
            <v>New</v>
          </cell>
        </row>
        <row r="1653">
          <cell r="A1653" t="str">
            <v>New</v>
          </cell>
        </row>
        <row r="1654">
          <cell r="A1654" t="str">
            <v>Current</v>
          </cell>
        </row>
        <row r="1655">
          <cell r="A1655" t="str">
            <v>Current</v>
          </cell>
        </row>
        <row r="1656">
          <cell r="A1656" t="str">
            <v>Current</v>
          </cell>
        </row>
        <row r="1657">
          <cell r="A1657" t="str">
            <v>New</v>
          </cell>
        </row>
        <row r="1658">
          <cell r="A1658" t="str">
            <v>New</v>
          </cell>
        </row>
        <row r="1659">
          <cell r="A1659" t="str">
            <v>New</v>
          </cell>
        </row>
        <row r="1660">
          <cell r="A1660" t="str">
            <v>New</v>
          </cell>
        </row>
        <row r="1661">
          <cell r="A1661" t="str">
            <v>Current</v>
          </cell>
        </row>
        <row r="1662">
          <cell r="A1662" t="str">
            <v>Current</v>
          </cell>
        </row>
        <row r="1663">
          <cell r="A1663" t="str">
            <v>Current</v>
          </cell>
        </row>
        <row r="1664">
          <cell r="A1664" t="str">
            <v>Current</v>
          </cell>
        </row>
        <row r="1665">
          <cell r="A1665" t="str">
            <v>Current</v>
          </cell>
        </row>
        <row r="1666">
          <cell r="A1666" t="str">
            <v>Current</v>
          </cell>
        </row>
        <row r="1667">
          <cell r="A1667" t="str">
            <v>Current</v>
          </cell>
        </row>
        <row r="1668">
          <cell r="A1668" t="str">
            <v>Current</v>
          </cell>
        </row>
        <row r="1669">
          <cell r="A1669" t="str">
            <v>Current</v>
          </cell>
        </row>
        <row r="1670">
          <cell r="A1670" t="str">
            <v>New</v>
          </cell>
        </row>
        <row r="1671">
          <cell r="A1671" t="str">
            <v>New</v>
          </cell>
        </row>
        <row r="1672">
          <cell r="A1672" t="str">
            <v>New</v>
          </cell>
        </row>
        <row r="1673">
          <cell r="A1673" t="str">
            <v>Current</v>
          </cell>
        </row>
        <row r="1674">
          <cell r="A1674" t="str">
            <v>Current</v>
          </cell>
        </row>
        <row r="1675">
          <cell r="A1675" t="str">
            <v>Current</v>
          </cell>
        </row>
        <row r="1676">
          <cell r="A1676" t="str">
            <v>Current</v>
          </cell>
        </row>
        <row r="1677">
          <cell r="A1677" t="str">
            <v>Current</v>
          </cell>
        </row>
        <row r="1678">
          <cell r="A1678" t="str">
            <v>Current</v>
          </cell>
        </row>
        <row r="1679">
          <cell r="A1679" t="str">
            <v>Current</v>
          </cell>
        </row>
        <row r="1680">
          <cell r="A1680" t="str">
            <v>Current</v>
          </cell>
        </row>
        <row r="1681">
          <cell r="A1681" t="str">
            <v>Current</v>
          </cell>
        </row>
        <row r="1682">
          <cell r="A1682" t="str">
            <v>Current</v>
          </cell>
        </row>
        <row r="1683">
          <cell r="A1683" t="str">
            <v>Current</v>
          </cell>
        </row>
        <row r="1684">
          <cell r="A1684" t="str">
            <v>Current</v>
          </cell>
        </row>
        <row r="1685">
          <cell r="A1685" t="str">
            <v>EOL</v>
          </cell>
        </row>
        <row r="1686">
          <cell r="A1686" t="str">
            <v>EOL</v>
          </cell>
        </row>
        <row r="1687">
          <cell r="A1687" t="str">
            <v>EOL</v>
          </cell>
        </row>
        <row r="1688">
          <cell r="A1688" t="str">
            <v>Current</v>
          </cell>
        </row>
        <row r="1689">
          <cell r="A1689" t="str">
            <v>Current</v>
          </cell>
        </row>
        <row r="1690">
          <cell r="A1690" t="str">
            <v>Current</v>
          </cell>
        </row>
        <row r="1691">
          <cell r="A1691" t="str">
            <v>New</v>
          </cell>
        </row>
        <row r="1692">
          <cell r="A1692" t="str">
            <v>New</v>
          </cell>
        </row>
        <row r="1693">
          <cell r="A1693" t="str">
            <v>New</v>
          </cell>
        </row>
        <row r="1694">
          <cell r="A1694" t="str">
            <v>EOL</v>
          </cell>
        </row>
        <row r="1695">
          <cell r="A1695" t="str">
            <v>EOL</v>
          </cell>
        </row>
        <row r="1696">
          <cell r="A1696" t="str">
            <v>EOL</v>
          </cell>
        </row>
        <row r="1697">
          <cell r="A1697" t="str">
            <v>EOL</v>
          </cell>
        </row>
        <row r="1698">
          <cell r="A1698" t="str">
            <v>EOL</v>
          </cell>
        </row>
        <row r="1699">
          <cell r="A1699" t="str">
            <v>EOL</v>
          </cell>
        </row>
        <row r="1700">
          <cell r="A1700" t="str">
            <v>EOL</v>
          </cell>
        </row>
        <row r="1701">
          <cell r="A1701" t="str">
            <v>EOL</v>
          </cell>
        </row>
        <row r="1702">
          <cell r="A1702" t="str">
            <v>EOL</v>
          </cell>
        </row>
        <row r="1703">
          <cell r="A1703" t="str">
            <v>New</v>
          </cell>
        </row>
        <row r="1704">
          <cell r="A1704" t="str">
            <v>New</v>
          </cell>
        </row>
        <row r="1705">
          <cell r="A1705" t="str">
            <v>New</v>
          </cell>
        </row>
        <row r="1706">
          <cell r="A1706" t="str">
            <v>EOL</v>
          </cell>
        </row>
        <row r="1707">
          <cell r="A1707" t="str">
            <v>EOL</v>
          </cell>
        </row>
        <row r="1708">
          <cell r="A1708" t="str">
            <v>EOL</v>
          </cell>
        </row>
        <row r="1709">
          <cell r="A1709" t="str">
            <v>EOL</v>
          </cell>
        </row>
        <row r="1710">
          <cell r="A1710" t="str">
            <v>EOL</v>
          </cell>
        </row>
        <row r="1711">
          <cell r="A1711" t="str">
            <v>EOL</v>
          </cell>
        </row>
        <row r="1712">
          <cell r="A1712" t="str">
            <v>Current</v>
          </cell>
        </row>
        <row r="1713">
          <cell r="A1713" t="str">
            <v>Current</v>
          </cell>
        </row>
        <row r="1714">
          <cell r="A1714" t="str">
            <v>Current</v>
          </cell>
        </row>
        <row r="1715">
          <cell r="A1715" t="str">
            <v>EOL</v>
          </cell>
        </row>
        <row r="1716">
          <cell r="A1716" t="str">
            <v>EOL</v>
          </cell>
        </row>
        <row r="1717">
          <cell r="A1717" t="str">
            <v>EOL</v>
          </cell>
        </row>
        <row r="1718">
          <cell r="A1718" t="str">
            <v>EOL</v>
          </cell>
        </row>
        <row r="1719">
          <cell r="A1719" t="str">
            <v>EOL</v>
          </cell>
        </row>
        <row r="1720">
          <cell r="A1720" t="str">
            <v>EOL</v>
          </cell>
        </row>
        <row r="1721">
          <cell r="A1721" t="str">
            <v>EOL</v>
          </cell>
        </row>
        <row r="1722">
          <cell r="A1722" t="str">
            <v>EOL</v>
          </cell>
        </row>
        <row r="1723">
          <cell r="A1723" t="str">
            <v>EOL</v>
          </cell>
        </row>
        <row r="1724">
          <cell r="A1724" t="str">
            <v>EOL</v>
          </cell>
        </row>
        <row r="1725">
          <cell r="A1725" t="str">
            <v>New</v>
          </cell>
        </row>
        <row r="1726">
          <cell r="A1726" t="str">
            <v>New</v>
          </cell>
        </row>
        <row r="1727">
          <cell r="A1727" t="str">
            <v>New</v>
          </cell>
        </row>
        <row r="1728">
          <cell r="A1728" t="str">
            <v>EOL</v>
          </cell>
        </row>
        <row r="1729">
          <cell r="A1729" t="str">
            <v>EOL</v>
          </cell>
        </row>
        <row r="1730">
          <cell r="A1730" t="str">
            <v>EOL</v>
          </cell>
        </row>
        <row r="1731">
          <cell r="A1731" t="str">
            <v>New</v>
          </cell>
        </row>
        <row r="1732">
          <cell r="A1732" t="str">
            <v>New</v>
          </cell>
        </row>
        <row r="1733">
          <cell r="A1733" t="str">
            <v>New</v>
          </cell>
        </row>
        <row r="1734">
          <cell r="A1734" t="str">
            <v>New</v>
          </cell>
        </row>
        <row r="1735">
          <cell r="A1735" t="str">
            <v>New</v>
          </cell>
        </row>
        <row r="1736">
          <cell r="A1736" t="str">
            <v>New</v>
          </cell>
        </row>
        <row r="1737">
          <cell r="A1737" t="str">
            <v>EOL</v>
          </cell>
        </row>
        <row r="1738">
          <cell r="A1738" t="str">
            <v>EOL</v>
          </cell>
        </row>
        <row r="1739">
          <cell r="A1739" t="str">
            <v>EOL</v>
          </cell>
        </row>
        <row r="1740">
          <cell r="A1740" t="str">
            <v>EOL</v>
          </cell>
        </row>
        <row r="1741">
          <cell r="A1741" t="str">
            <v>EOL</v>
          </cell>
        </row>
        <row r="1742">
          <cell r="A1742" t="str">
            <v>EOL</v>
          </cell>
        </row>
        <row r="1743">
          <cell r="A1743" t="str">
            <v>EOL</v>
          </cell>
        </row>
        <row r="1744">
          <cell r="A1744" t="str">
            <v>EOL</v>
          </cell>
        </row>
        <row r="1745">
          <cell r="A1745" t="str">
            <v>EOL</v>
          </cell>
        </row>
        <row r="1746">
          <cell r="A1746" t="str">
            <v>EOL</v>
          </cell>
        </row>
        <row r="1747">
          <cell r="A1747" t="str">
            <v>EOL</v>
          </cell>
        </row>
        <row r="1748">
          <cell r="A1748" t="str">
            <v>EOL</v>
          </cell>
        </row>
        <row r="1749">
          <cell r="A1749" t="str">
            <v>EOL</v>
          </cell>
        </row>
        <row r="1750">
          <cell r="A1750" t="str">
            <v>EOL</v>
          </cell>
        </row>
        <row r="1751">
          <cell r="A1751" t="str">
            <v>EOL</v>
          </cell>
        </row>
        <row r="1752">
          <cell r="A1752" t="str">
            <v>Current</v>
          </cell>
        </row>
        <row r="1753">
          <cell r="A1753" t="str">
            <v>Current</v>
          </cell>
        </row>
        <row r="1754">
          <cell r="A1754" t="str">
            <v>Current</v>
          </cell>
        </row>
        <row r="1755">
          <cell r="A1755" t="str">
            <v>EOL</v>
          </cell>
        </row>
        <row r="1756">
          <cell r="A1756" t="str">
            <v>Current</v>
          </cell>
        </row>
        <row r="1757">
          <cell r="A1757" t="str">
            <v>Current</v>
          </cell>
        </row>
        <row r="1758">
          <cell r="A1758" t="str">
            <v>Current</v>
          </cell>
        </row>
        <row r="1759">
          <cell r="A1759" t="str">
            <v>EOL</v>
          </cell>
        </row>
        <row r="1760">
          <cell r="A1760" t="str">
            <v>EOL</v>
          </cell>
        </row>
        <row r="1761">
          <cell r="A1761" t="str">
            <v>EOL</v>
          </cell>
        </row>
        <row r="1762">
          <cell r="A1762" t="str">
            <v>EOL</v>
          </cell>
        </row>
        <row r="1763">
          <cell r="A1763" t="str">
            <v>EOL</v>
          </cell>
        </row>
        <row r="1764">
          <cell r="A1764" t="str">
            <v>EOL</v>
          </cell>
        </row>
        <row r="1765">
          <cell r="A1765" t="str">
            <v>New</v>
          </cell>
        </row>
        <row r="1766">
          <cell r="A1766" t="str">
            <v>New</v>
          </cell>
        </row>
        <row r="1767">
          <cell r="A1767" t="str">
            <v>New</v>
          </cell>
        </row>
        <row r="1768">
          <cell r="A1768" t="str">
            <v>New</v>
          </cell>
        </row>
        <row r="1769">
          <cell r="A1769" t="str">
            <v>New</v>
          </cell>
        </row>
        <row r="1770">
          <cell r="A1770" t="str">
            <v>New</v>
          </cell>
        </row>
        <row r="1771">
          <cell r="A1771" t="str">
            <v>New</v>
          </cell>
        </row>
        <row r="1772">
          <cell r="A1772" t="str">
            <v>New</v>
          </cell>
        </row>
        <row r="1773">
          <cell r="A1773" t="str">
            <v>New</v>
          </cell>
        </row>
        <row r="1774">
          <cell r="A1774" t="str">
            <v>New</v>
          </cell>
        </row>
        <row r="1775">
          <cell r="A1775" t="str">
            <v>New</v>
          </cell>
        </row>
        <row r="1776">
          <cell r="A1776" t="str">
            <v>New</v>
          </cell>
        </row>
        <row r="1777">
          <cell r="A1777" t="str">
            <v>New</v>
          </cell>
        </row>
        <row r="1778">
          <cell r="A1778" t="str">
            <v>New</v>
          </cell>
        </row>
        <row r="1779">
          <cell r="A1779" t="str">
            <v>New</v>
          </cell>
        </row>
        <row r="1780">
          <cell r="A1780" t="str">
            <v>New</v>
          </cell>
        </row>
        <row r="1781">
          <cell r="A1781" t="str">
            <v>New</v>
          </cell>
        </row>
        <row r="1782">
          <cell r="A1782" t="str">
            <v>New</v>
          </cell>
        </row>
        <row r="1783">
          <cell r="A1783" t="str">
            <v>New</v>
          </cell>
        </row>
        <row r="1784">
          <cell r="A1784" t="str">
            <v>New</v>
          </cell>
        </row>
        <row r="1785">
          <cell r="A1785" t="str">
            <v>New</v>
          </cell>
        </row>
        <row r="1786">
          <cell r="A1786" t="str">
            <v>New</v>
          </cell>
        </row>
        <row r="1787">
          <cell r="A1787" t="str">
            <v>New</v>
          </cell>
        </row>
        <row r="1788">
          <cell r="A1788" t="str">
            <v>New</v>
          </cell>
        </row>
        <row r="1789">
          <cell r="A1789" t="str">
            <v>New</v>
          </cell>
        </row>
        <row r="1790">
          <cell r="A1790" t="str">
            <v>New</v>
          </cell>
        </row>
        <row r="1791">
          <cell r="A1791" t="str">
            <v>New</v>
          </cell>
        </row>
        <row r="1792">
          <cell r="A1792" t="str">
            <v>New</v>
          </cell>
        </row>
        <row r="1793">
          <cell r="A1793" t="str">
            <v>EOL</v>
          </cell>
        </row>
        <row r="1794">
          <cell r="A1794" t="str">
            <v>EOL</v>
          </cell>
        </row>
        <row r="1795">
          <cell r="A1795" t="str">
            <v>EOL</v>
          </cell>
        </row>
        <row r="1796">
          <cell r="A1796" t="str">
            <v>EOL</v>
          </cell>
        </row>
        <row r="1797">
          <cell r="A1797" t="str">
            <v>EOL</v>
          </cell>
        </row>
        <row r="1798">
          <cell r="A1798" t="str">
            <v>EOL</v>
          </cell>
        </row>
        <row r="1799">
          <cell r="A1799" t="str">
            <v>Current</v>
          </cell>
        </row>
        <row r="1800">
          <cell r="A1800" t="str">
            <v>Current</v>
          </cell>
        </row>
        <row r="1801">
          <cell r="A1801" t="str">
            <v>Current</v>
          </cell>
        </row>
        <row r="1802">
          <cell r="A1802" t="str">
            <v>New</v>
          </cell>
        </row>
        <row r="1803">
          <cell r="A1803" t="str">
            <v>New</v>
          </cell>
        </row>
        <row r="1804">
          <cell r="A1804" t="str">
            <v>New</v>
          </cell>
        </row>
        <row r="1805">
          <cell r="A1805" t="str">
            <v>EOL</v>
          </cell>
        </row>
        <row r="1806">
          <cell r="A1806" t="str">
            <v>EOL</v>
          </cell>
        </row>
        <row r="1807">
          <cell r="A1807" t="str">
            <v>EOL</v>
          </cell>
        </row>
        <row r="1808">
          <cell r="A1808" t="str">
            <v>EOL</v>
          </cell>
        </row>
        <row r="1809">
          <cell r="A1809" t="str">
            <v>EOL</v>
          </cell>
        </row>
        <row r="1810">
          <cell r="A1810" t="str">
            <v>EOL</v>
          </cell>
        </row>
        <row r="1811">
          <cell r="A1811" t="str">
            <v>EOL</v>
          </cell>
        </row>
        <row r="1812">
          <cell r="A1812" t="str">
            <v>EOL</v>
          </cell>
        </row>
        <row r="1813">
          <cell r="A1813" t="str">
            <v>EOL</v>
          </cell>
        </row>
        <row r="1814">
          <cell r="A1814" t="str">
            <v>EOL</v>
          </cell>
        </row>
        <row r="1815">
          <cell r="A1815" t="str">
            <v>EOL</v>
          </cell>
        </row>
        <row r="1816">
          <cell r="A1816" t="str">
            <v>EOL</v>
          </cell>
        </row>
        <row r="1817">
          <cell r="A1817" t="str">
            <v>New</v>
          </cell>
        </row>
        <row r="1818">
          <cell r="A1818" t="str">
            <v>New</v>
          </cell>
        </row>
        <row r="1819">
          <cell r="A1819" t="str">
            <v>New</v>
          </cell>
        </row>
        <row r="1820">
          <cell r="A1820" t="str">
            <v>New</v>
          </cell>
        </row>
        <row r="1821">
          <cell r="A1821" t="str">
            <v>New</v>
          </cell>
        </row>
        <row r="1822">
          <cell r="A1822" t="str">
            <v>New</v>
          </cell>
        </row>
        <row r="1823">
          <cell r="A1823" t="str">
            <v>New</v>
          </cell>
        </row>
        <row r="1824">
          <cell r="A1824" t="str">
            <v>New</v>
          </cell>
        </row>
        <row r="1825">
          <cell r="A1825" t="str">
            <v>New</v>
          </cell>
        </row>
        <row r="1826">
          <cell r="A1826" t="str">
            <v>New</v>
          </cell>
        </row>
        <row r="1827">
          <cell r="A1827" t="str">
            <v>New</v>
          </cell>
        </row>
        <row r="1828">
          <cell r="A1828" t="str">
            <v>New</v>
          </cell>
        </row>
        <row r="1829">
          <cell r="A1829" t="str">
            <v>Current</v>
          </cell>
        </row>
        <row r="1830">
          <cell r="A1830" t="str">
            <v>Current</v>
          </cell>
        </row>
        <row r="1831">
          <cell r="A1831" t="str">
            <v>Current</v>
          </cell>
        </row>
        <row r="1832">
          <cell r="A1832" t="str">
            <v>New</v>
          </cell>
        </row>
        <row r="1833">
          <cell r="A1833" t="str">
            <v>New</v>
          </cell>
        </row>
        <row r="1834">
          <cell r="A1834" t="str">
            <v>New</v>
          </cell>
        </row>
        <row r="1835">
          <cell r="A1835" t="str">
            <v>New</v>
          </cell>
        </row>
        <row r="1836">
          <cell r="A1836" t="str">
            <v>New</v>
          </cell>
        </row>
        <row r="1837">
          <cell r="A1837" t="str">
            <v>New</v>
          </cell>
        </row>
        <row r="1838">
          <cell r="A1838" t="str">
            <v>New</v>
          </cell>
        </row>
        <row r="1839">
          <cell r="A1839" t="str">
            <v>New</v>
          </cell>
        </row>
        <row r="1840">
          <cell r="A1840" t="str">
            <v>New</v>
          </cell>
        </row>
        <row r="1841">
          <cell r="A1841" t="str">
            <v>New</v>
          </cell>
        </row>
        <row r="1842">
          <cell r="A1842" t="str">
            <v>New</v>
          </cell>
        </row>
        <row r="1843">
          <cell r="A1843" t="str">
            <v>New</v>
          </cell>
        </row>
        <row r="1844">
          <cell r="A1844" t="str">
            <v>New</v>
          </cell>
        </row>
        <row r="1845">
          <cell r="A1845" t="str">
            <v>New</v>
          </cell>
        </row>
        <row r="1846">
          <cell r="A1846" t="str">
            <v>New</v>
          </cell>
        </row>
        <row r="1847">
          <cell r="A1847" t="str">
            <v>New</v>
          </cell>
        </row>
        <row r="1848">
          <cell r="A1848" t="str">
            <v>New</v>
          </cell>
        </row>
        <row r="1849">
          <cell r="A1849" t="str">
            <v>New</v>
          </cell>
        </row>
        <row r="1850">
          <cell r="A1850" t="str">
            <v>New</v>
          </cell>
        </row>
        <row r="1851">
          <cell r="A1851" t="str">
            <v>New</v>
          </cell>
        </row>
        <row r="1852">
          <cell r="A1852" t="str">
            <v>New</v>
          </cell>
        </row>
        <row r="1853">
          <cell r="A1853" t="str">
            <v>New</v>
          </cell>
        </row>
        <row r="1854">
          <cell r="A1854" t="str">
            <v>New</v>
          </cell>
        </row>
        <row r="1855">
          <cell r="A1855" t="str">
            <v>New</v>
          </cell>
        </row>
        <row r="1856">
          <cell r="A1856" t="str">
            <v>New</v>
          </cell>
        </row>
        <row r="1857">
          <cell r="A1857" t="str">
            <v>New</v>
          </cell>
        </row>
        <row r="1858">
          <cell r="A1858" t="str">
            <v>EOL</v>
          </cell>
        </row>
        <row r="1859">
          <cell r="A1859" t="str">
            <v>EOL</v>
          </cell>
        </row>
        <row r="1860">
          <cell r="A1860" t="str">
            <v>EOL</v>
          </cell>
        </row>
        <row r="1861">
          <cell r="A1861" t="str">
            <v>EOL</v>
          </cell>
        </row>
        <row r="1862">
          <cell r="A1862" t="str">
            <v>EOL</v>
          </cell>
        </row>
        <row r="1863">
          <cell r="A1863" t="str">
            <v>EOL</v>
          </cell>
        </row>
        <row r="1864">
          <cell r="A1864" t="str">
            <v>Current</v>
          </cell>
        </row>
        <row r="1865">
          <cell r="A1865" t="str">
            <v>Current</v>
          </cell>
        </row>
        <row r="1866">
          <cell r="A1866" t="str">
            <v>Current</v>
          </cell>
        </row>
        <row r="1867">
          <cell r="A1867" t="str">
            <v>New</v>
          </cell>
        </row>
        <row r="1868">
          <cell r="A1868" t="str">
            <v>New</v>
          </cell>
        </row>
        <row r="1869">
          <cell r="A1869" t="str">
            <v>New</v>
          </cell>
        </row>
        <row r="1870">
          <cell r="A1870" t="str">
            <v>EOL</v>
          </cell>
        </row>
        <row r="1871">
          <cell r="A1871" t="str">
            <v>EOL</v>
          </cell>
        </row>
        <row r="1872">
          <cell r="A1872" t="str">
            <v>EOL</v>
          </cell>
        </row>
        <row r="1873">
          <cell r="A1873" t="str">
            <v>EOL</v>
          </cell>
        </row>
        <row r="1874">
          <cell r="A1874" t="str">
            <v>EOL</v>
          </cell>
        </row>
        <row r="1875">
          <cell r="A1875" t="str">
            <v>EOL</v>
          </cell>
        </row>
        <row r="1876">
          <cell r="A1876" t="str">
            <v>EOL</v>
          </cell>
        </row>
        <row r="1877">
          <cell r="A1877" t="str">
            <v>EOL</v>
          </cell>
        </row>
        <row r="1878">
          <cell r="A1878" t="str">
            <v>EOL</v>
          </cell>
        </row>
        <row r="1879">
          <cell r="A1879" t="str">
            <v>EOL</v>
          </cell>
        </row>
        <row r="1880">
          <cell r="A1880" t="str">
            <v>EOL</v>
          </cell>
        </row>
        <row r="1881">
          <cell r="A1881" t="str">
            <v>EOL</v>
          </cell>
        </row>
        <row r="1882">
          <cell r="A1882" t="str">
            <v>EOL</v>
          </cell>
        </row>
        <row r="1883">
          <cell r="A1883" t="str">
            <v>EOL</v>
          </cell>
        </row>
        <row r="1884">
          <cell r="A1884" t="str">
            <v>EOL</v>
          </cell>
        </row>
        <row r="1885">
          <cell r="A1885" t="str">
            <v>EOL</v>
          </cell>
        </row>
        <row r="1886">
          <cell r="A1886" t="str">
            <v>EOL</v>
          </cell>
        </row>
        <row r="1887">
          <cell r="A1887" t="str">
            <v>EOL</v>
          </cell>
        </row>
        <row r="1888">
          <cell r="A1888" t="str">
            <v>New</v>
          </cell>
        </row>
        <row r="1889">
          <cell r="A1889" t="str">
            <v>New</v>
          </cell>
        </row>
        <row r="1890">
          <cell r="A1890" t="str">
            <v>New</v>
          </cell>
        </row>
        <row r="1891">
          <cell r="A1891" t="str">
            <v>New</v>
          </cell>
        </row>
        <row r="1892">
          <cell r="A1892" t="str">
            <v>New</v>
          </cell>
        </row>
        <row r="1893">
          <cell r="A1893" t="str">
            <v>New</v>
          </cell>
        </row>
        <row r="1894">
          <cell r="A1894" t="str">
            <v>New</v>
          </cell>
        </row>
        <row r="1895">
          <cell r="A1895" t="str">
            <v>New</v>
          </cell>
        </row>
        <row r="1896">
          <cell r="A1896" t="str">
            <v>New</v>
          </cell>
        </row>
        <row r="1897">
          <cell r="A1897" t="str">
            <v>New</v>
          </cell>
        </row>
        <row r="1898">
          <cell r="A1898" t="str">
            <v>New</v>
          </cell>
        </row>
        <row r="1899">
          <cell r="A1899" t="str">
            <v>New</v>
          </cell>
        </row>
        <row r="1900">
          <cell r="A1900" t="str">
            <v>New</v>
          </cell>
        </row>
        <row r="1901">
          <cell r="A1901" t="str">
            <v>New</v>
          </cell>
        </row>
        <row r="1902">
          <cell r="A1902" t="str">
            <v>New</v>
          </cell>
        </row>
        <row r="1903">
          <cell r="A1903" t="str">
            <v>New</v>
          </cell>
        </row>
        <row r="1904">
          <cell r="A1904" t="str">
            <v>Current</v>
          </cell>
        </row>
        <row r="1905">
          <cell r="A1905" t="str">
            <v>Current</v>
          </cell>
        </row>
        <row r="1906">
          <cell r="A1906" t="str">
            <v>Current</v>
          </cell>
        </row>
        <row r="1907">
          <cell r="A1907" t="str">
            <v>EOL</v>
          </cell>
        </row>
        <row r="1908">
          <cell r="A1908" t="str">
            <v>EOL</v>
          </cell>
        </row>
        <row r="1909">
          <cell r="A1909" t="str">
            <v>EOL</v>
          </cell>
        </row>
        <row r="1910">
          <cell r="A1910" t="str">
            <v>New</v>
          </cell>
        </row>
        <row r="1911">
          <cell r="A1911" t="str">
            <v>New</v>
          </cell>
        </row>
        <row r="1912">
          <cell r="A1912" t="str">
            <v>New</v>
          </cell>
        </row>
        <row r="1913">
          <cell r="A1913" t="str">
            <v>New</v>
          </cell>
        </row>
        <row r="1914">
          <cell r="A1914" t="str">
            <v>New</v>
          </cell>
        </row>
        <row r="1915">
          <cell r="A1915" t="str">
            <v>Current</v>
          </cell>
        </row>
        <row r="1916">
          <cell r="A1916" t="str">
            <v>Current</v>
          </cell>
        </row>
        <row r="1917">
          <cell r="A1917" t="str">
            <v>Current</v>
          </cell>
        </row>
        <row r="1918">
          <cell r="A1918" t="str">
            <v>Current</v>
          </cell>
        </row>
        <row r="1919">
          <cell r="A1919" t="str">
            <v>EOL</v>
          </cell>
        </row>
        <row r="1920">
          <cell r="A1920" t="str">
            <v>EOL</v>
          </cell>
        </row>
        <row r="1921">
          <cell r="A1921" t="str">
            <v>EOL</v>
          </cell>
        </row>
        <row r="1922">
          <cell r="A1922" t="str">
            <v>EOL</v>
          </cell>
        </row>
        <row r="1923">
          <cell r="A1923" t="str">
            <v>EOL</v>
          </cell>
        </row>
        <row r="1924">
          <cell r="A1924" t="str">
            <v>EOL</v>
          </cell>
        </row>
        <row r="1925">
          <cell r="A1925" t="str">
            <v>EOL</v>
          </cell>
        </row>
        <row r="1926">
          <cell r="A1926" t="str">
            <v>EOL</v>
          </cell>
        </row>
        <row r="1927">
          <cell r="A1927" t="str">
            <v>EOL</v>
          </cell>
        </row>
        <row r="1928">
          <cell r="A1928" t="str">
            <v>EOL</v>
          </cell>
        </row>
        <row r="1929">
          <cell r="A1929" t="str">
            <v>EOL</v>
          </cell>
        </row>
        <row r="1930">
          <cell r="A1930" t="str">
            <v>EOL</v>
          </cell>
        </row>
        <row r="1931">
          <cell r="A1931" t="str">
            <v>New</v>
          </cell>
        </row>
        <row r="1932">
          <cell r="A1932" t="str">
            <v>New</v>
          </cell>
        </row>
        <row r="1933">
          <cell r="A1933" t="str">
            <v>New</v>
          </cell>
        </row>
        <row r="1934">
          <cell r="A1934" t="str">
            <v>New</v>
          </cell>
        </row>
        <row r="1935">
          <cell r="A1935" t="str">
            <v>New</v>
          </cell>
        </row>
        <row r="1936">
          <cell r="A1936" t="str">
            <v>New</v>
          </cell>
        </row>
        <row r="1937">
          <cell r="A1937" t="str">
            <v>Current</v>
          </cell>
        </row>
        <row r="1938">
          <cell r="A1938" t="str">
            <v>Current</v>
          </cell>
        </row>
        <row r="1939">
          <cell r="A1939" t="str">
            <v>Current</v>
          </cell>
        </row>
        <row r="1940">
          <cell r="A1940" t="str">
            <v>Current</v>
          </cell>
        </row>
        <row r="1941">
          <cell r="A1941" t="str">
            <v>Current</v>
          </cell>
        </row>
        <row r="1942">
          <cell r="A1942" t="str">
            <v>Current</v>
          </cell>
        </row>
        <row r="1943">
          <cell r="A1943" t="str">
            <v>EOL</v>
          </cell>
        </row>
        <row r="1944">
          <cell r="A1944" t="str">
            <v>New</v>
          </cell>
        </row>
        <row r="1945">
          <cell r="A1945" t="str">
            <v>New</v>
          </cell>
        </row>
        <row r="1946">
          <cell r="A1946" t="str">
            <v>New</v>
          </cell>
        </row>
        <row r="1947">
          <cell r="A1947" t="str">
            <v>New</v>
          </cell>
        </row>
        <row r="1948">
          <cell r="A1948" t="str">
            <v>New</v>
          </cell>
        </row>
        <row r="1949">
          <cell r="A1949" t="str">
            <v>EOL</v>
          </cell>
        </row>
        <row r="1950">
          <cell r="A1950" t="str">
            <v>EOL</v>
          </cell>
        </row>
        <row r="1951">
          <cell r="A1951" t="str">
            <v>EOL</v>
          </cell>
        </row>
        <row r="1952">
          <cell r="A1952" t="str">
            <v>New</v>
          </cell>
        </row>
        <row r="1953">
          <cell r="A1953" t="str">
            <v>New</v>
          </cell>
        </row>
        <row r="1954">
          <cell r="A1954" t="str">
            <v>New</v>
          </cell>
        </row>
        <row r="1955">
          <cell r="A1955" t="str">
            <v>Current</v>
          </cell>
        </row>
        <row r="1956">
          <cell r="A1956" t="str">
            <v>Current</v>
          </cell>
        </row>
        <row r="1957">
          <cell r="A1957" t="str">
            <v>Current</v>
          </cell>
        </row>
        <row r="1958">
          <cell r="A1958" t="str">
            <v>EOL</v>
          </cell>
        </row>
        <row r="1959">
          <cell r="A1959" t="str">
            <v>EOL</v>
          </cell>
        </row>
        <row r="1960">
          <cell r="A1960" t="str">
            <v>EOL</v>
          </cell>
        </row>
        <row r="1961">
          <cell r="A1961" t="str">
            <v>New</v>
          </cell>
        </row>
        <row r="1962">
          <cell r="A1962" t="str">
            <v>New</v>
          </cell>
        </row>
        <row r="1963">
          <cell r="A1963" t="str">
            <v>New</v>
          </cell>
        </row>
        <row r="1964">
          <cell r="A1964" t="str">
            <v>New</v>
          </cell>
        </row>
        <row r="1965">
          <cell r="A1965" t="str">
            <v>New</v>
          </cell>
        </row>
        <row r="1966">
          <cell r="A1966" t="str">
            <v>Current</v>
          </cell>
        </row>
        <row r="1967">
          <cell r="A1967" t="str">
            <v>Current</v>
          </cell>
        </row>
        <row r="1968">
          <cell r="A1968" t="str">
            <v>Current</v>
          </cell>
        </row>
        <row r="1969">
          <cell r="A1969" t="str">
            <v>EOL</v>
          </cell>
        </row>
        <row r="1970">
          <cell r="A1970" t="str">
            <v>EOL</v>
          </cell>
        </row>
        <row r="1971">
          <cell r="A1971" t="str">
            <v>EOL</v>
          </cell>
        </row>
        <row r="1972">
          <cell r="A1972" t="str">
            <v>EOL</v>
          </cell>
        </row>
        <row r="1973">
          <cell r="A1973" t="str">
            <v>EOL</v>
          </cell>
        </row>
        <row r="1974">
          <cell r="A1974" t="str">
            <v>EOL</v>
          </cell>
        </row>
        <row r="1975">
          <cell r="A1975" t="str">
            <v>EOL</v>
          </cell>
        </row>
        <row r="1976">
          <cell r="A1976" t="str">
            <v>EOL</v>
          </cell>
        </row>
        <row r="1977">
          <cell r="A1977" t="str">
            <v>EOL</v>
          </cell>
        </row>
        <row r="1978">
          <cell r="A1978" t="str">
            <v>EOL</v>
          </cell>
        </row>
        <row r="1979">
          <cell r="A1979" t="str">
            <v>New</v>
          </cell>
        </row>
        <row r="1980">
          <cell r="A1980" t="str">
            <v>New</v>
          </cell>
        </row>
        <row r="1981">
          <cell r="A1981" t="str">
            <v>Current</v>
          </cell>
        </row>
        <row r="1982">
          <cell r="A1982" t="str">
            <v>Current</v>
          </cell>
        </row>
        <row r="1983">
          <cell r="A1983" t="str">
            <v>Current</v>
          </cell>
        </row>
        <row r="1984">
          <cell r="A1984" t="str">
            <v>EOL</v>
          </cell>
        </row>
        <row r="1985">
          <cell r="A1985" t="str">
            <v>EOL</v>
          </cell>
        </row>
        <row r="1986">
          <cell r="A1986" t="str">
            <v>EOL</v>
          </cell>
        </row>
        <row r="1987">
          <cell r="A1987" t="str">
            <v>EOL</v>
          </cell>
        </row>
        <row r="1988">
          <cell r="A1988" t="str">
            <v>New</v>
          </cell>
        </row>
        <row r="1989">
          <cell r="A1989" t="str">
            <v>New</v>
          </cell>
        </row>
        <row r="1990">
          <cell r="A1990" t="str">
            <v>New</v>
          </cell>
        </row>
        <row r="1991">
          <cell r="A1991" t="str">
            <v>EOL</v>
          </cell>
        </row>
        <row r="1992">
          <cell r="A1992" t="str">
            <v>EOL</v>
          </cell>
        </row>
        <row r="1993">
          <cell r="A1993" t="str">
            <v>EOL</v>
          </cell>
        </row>
        <row r="1994">
          <cell r="A1994" t="str">
            <v>New</v>
          </cell>
        </row>
        <row r="1995">
          <cell r="A1995" t="str">
            <v>New</v>
          </cell>
        </row>
        <row r="1996">
          <cell r="A1996" t="str">
            <v>New</v>
          </cell>
        </row>
        <row r="1997">
          <cell r="A1997" t="str">
            <v>New</v>
          </cell>
        </row>
        <row r="1998">
          <cell r="A1998" t="str">
            <v>New</v>
          </cell>
        </row>
        <row r="1999">
          <cell r="A1999" t="str">
            <v>New</v>
          </cell>
        </row>
        <row r="2000">
          <cell r="A2000" t="str">
            <v>New</v>
          </cell>
        </row>
        <row r="2001">
          <cell r="A2001" t="str">
            <v>New</v>
          </cell>
        </row>
        <row r="2002">
          <cell r="A2002" t="str">
            <v>New</v>
          </cell>
        </row>
        <row r="2003">
          <cell r="A2003" t="str">
            <v>New</v>
          </cell>
        </row>
        <row r="2004">
          <cell r="A2004" t="str">
            <v>New</v>
          </cell>
        </row>
        <row r="2005">
          <cell r="A2005" t="str">
            <v>New</v>
          </cell>
        </row>
        <row r="2006">
          <cell r="A2006" t="str">
            <v>New</v>
          </cell>
        </row>
        <row r="2007">
          <cell r="A2007" t="str">
            <v>New</v>
          </cell>
        </row>
        <row r="2008">
          <cell r="A2008" t="str">
            <v>New</v>
          </cell>
        </row>
        <row r="2009">
          <cell r="A2009" t="str">
            <v>New</v>
          </cell>
        </row>
        <row r="2010">
          <cell r="A2010" t="str">
            <v>New</v>
          </cell>
        </row>
        <row r="2011">
          <cell r="A2011" t="str">
            <v>New</v>
          </cell>
        </row>
        <row r="2012">
          <cell r="A2012" t="str">
            <v>New</v>
          </cell>
        </row>
        <row r="2013">
          <cell r="A2013" t="str">
            <v>New</v>
          </cell>
        </row>
        <row r="2014">
          <cell r="A2014" t="str">
            <v>New</v>
          </cell>
        </row>
        <row r="2015">
          <cell r="A2015" t="str">
            <v>New</v>
          </cell>
        </row>
        <row r="2016">
          <cell r="A2016" t="str">
            <v>New</v>
          </cell>
        </row>
        <row r="2017">
          <cell r="A2017" t="str">
            <v>New</v>
          </cell>
        </row>
        <row r="2018">
          <cell r="A2018" t="str">
            <v>New</v>
          </cell>
        </row>
        <row r="2019">
          <cell r="A2019" t="str">
            <v>New</v>
          </cell>
        </row>
        <row r="2020">
          <cell r="A2020" t="str">
            <v>New</v>
          </cell>
        </row>
        <row r="2021">
          <cell r="A2021" t="str">
            <v>New</v>
          </cell>
        </row>
        <row r="2022">
          <cell r="A2022" t="str">
            <v>New</v>
          </cell>
        </row>
        <row r="2023">
          <cell r="A2023" t="str">
            <v>New</v>
          </cell>
        </row>
        <row r="2024">
          <cell r="A2024" t="str">
            <v>New</v>
          </cell>
        </row>
        <row r="2025">
          <cell r="A2025" t="str">
            <v>New</v>
          </cell>
        </row>
        <row r="2026">
          <cell r="A2026" t="str">
            <v>New</v>
          </cell>
        </row>
        <row r="2027">
          <cell r="A2027" t="str">
            <v>New</v>
          </cell>
        </row>
        <row r="2028">
          <cell r="A2028" t="str">
            <v>New</v>
          </cell>
        </row>
        <row r="2029">
          <cell r="A2029" t="str">
            <v>New</v>
          </cell>
        </row>
        <row r="2030">
          <cell r="A2030" t="str">
            <v>New</v>
          </cell>
        </row>
        <row r="2031">
          <cell r="A2031" t="str">
            <v>New</v>
          </cell>
        </row>
        <row r="2032">
          <cell r="A2032" t="str">
            <v>New</v>
          </cell>
        </row>
        <row r="2033">
          <cell r="A2033" t="str">
            <v>New</v>
          </cell>
        </row>
        <row r="2034">
          <cell r="A2034" t="str">
            <v>New</v>
          </cell>
        </row>
        <row r="2035">
          <cell r="A2035" t="str">
            <v>New</v>
          </cell>
        </row>
        <row r="2036">
          <cell r="A2036" t="str">
            <v>New</v>
          </cell>
        </row>
        <row r="2037">
          <cell r="A2037" t="str">
            <v>New</v>
          </cell>
        </row>
        <row r="2038">
          <cell r="A2038" t="str">
            <v>New</v>
          </cell>
        </row>
        <row r="2039">
          <cell r="A2039" t="str">
            <v>New</v>
          </cell>
        </row>
        <row r="2040">
          <cell r="A2040" t="str">
            <v>New</v>
          </cell>
        </row>
        <row r="2041">
          <cell r="A2041" t="str">
            <v>New</v>
          </cell>
        </row>
        <row r="2042">
          <cell r="A2042" t="str">
            <v>New</v>
          </cell>
        </row>
        <row r="2043">
          <cell r="A2043" t="str">
            <v>New</v>
          </cell>
        </row>
        <row r="2044">
          <cell r="A2044" t="str">
            <v>New</v>
          </cell>
        </row>
        <row r="2045">
          <cell r="A2045" t="str">
            <v>New</v>
          </cell>
        </row>
        <row r="2046">
          <cell r="A2046" t="str">
            <v>New</v>
          </cell>
        </row>
        <row r="2047">
          <cell r="A2047" t="str">
            <v>New</v>
          </cell>
        </row>
        <row r="2048">
          <cell r="A2048" t="str">
            <v>New</v>
          </cell>
        </row>
        <row r="2049">
          <cell r="A2049" t="str">
            <v>New</v>
          </cell>
        </row>
        <row r="2050">
          <cell r="A2050" t="str">
            <v>New</v>
          </cell>
        </row>
        <row r="2051">
          <cell r="A2051" t="str">
            <v>New</v>
          </cell>
        </row>
        <row r="2052">
          <cell r="A2052" t="str">
            <v>New</v>
          </cell>
        </row>
        <row r="2053">
          <cell r="A2053" t="str">
            <v>New</v>
          </cell>
        </row>
        <row r="2054">
          <cell r="A2054" t="str">
            <v>Current</v>
          </cell>
        </row>
        <row r="2055">
          <cell r="A2055" t="str">
            <v>Current</v>
          </cell>
        </row>
        <row r="2056">
          <cell r="A2056" t="str">
            <v>Current</v>
          </cell>
        </row>
        <row r="2057">
          <cell r="A2057" t="str">
            <v>New</v>
          </cell>
        </row>
        <row r="2058">
          <cell r="A2058" t="str">
            <v>New</v>
          </cell>
        </row>
        <row r="2059">
          <cell r="A2059" t="str">
            <v>New</v>
          </cell>
        </row>
        <row r="2060">
          <cell r="A2060" t="str">
            <v>New</v>
          </cell>
        </row>
        <row r="2061">
          <cell r="A2061" t="str">
            <v>New</v>
          </cell>
        </row>
        <row r="2062">
          <cell r="A2062" t="str">
            <v>New</v>
          </cell>
        </row>
        <row r="2063">
          <cell r="A2063" t="str">
            <v>New</v>
          </cell>
        </row>
        <row r="2064">
          <cell r="A2064" t="str">
            <v>New</v>
          </cell>
        </row>
        <row r="2065">
          <cell r="A2065" t="str">
            <v>New</v>
          </cell>
        </row>
        <row r="2066">
          <cell r="A2066" t="str">
            <v>New</v>
          </cell>
        </row>
        <row r="2067">
          <cell r="A2067" t="str">
            <v>New</v>
          </cell>
        </row>
        <row r="2068">
          <cell r="A2068" t="str">
            <v>New</v>
          </cell>
        </row>
        <row r="2069">
          <cell r="A2069" t="str">
            <v>New</v>
          </cell>
        </row>
        <row r="2070">
          <cell r="A2070" t="str">
            <v>New</v>
          </cell>
        </row>
        <row r="2071">
          <cell r="A2071" t="str">
            <v>New</v>
          </cell>
        </row>
        <row r="2072">
          <cell r="A2072" t="str">
            <v>Current</v>
          </cell>
        </row>
        <row r="2073">
          <cell r="A2073" t="str">
            <v>Current</v>
          </cell>
        </row>
        <row r="2074">
          <cell r="A2074" t="str">
            <v>Current</v>
          </cell>
        </row>
        <row r="2075">
          <cell r="A2075" t="str">
            <v>New</v>
          </cell>
        </row>
        <row r="2076">
          <cell r="A2076" t="str">
            <v>New</v>
          </cell>
        </row>
        <row r="2077">
          <cell r="A2077" t="str">
            <v>Current</v>
          </cell>
        </row>
        <row r="2078">
          <cell r="A2078" t="str">
            <v>Current</v>
          </cell>
        </row>
        <row r="2079">
          <cell r="A2079" t="str">
            <v>Current</v>
          </cell>
        </row>
        <row r="2080">
          <cell r="A2080" t="str">
            <v>Current</v>
          </cell>
        </row>
        <row r="2081">
          <cell r="A2081" t="str">
            <v>Current</v>
          </cell>
        </row>
        <row r="2082">
          <cell r="A2082" t="str">
            <v>New</v>
          </cell>
        </row>
        <row r="2083">
          <cell r="A2083" t="str">
            <v>Current</v>
          </cell>
        </row>
        <row r="2084">
          <cell r="A2084" t="str">
            <v>Current</v>
          </cell>
        </row>
        <row r="2085">
          <cell r="A2085" t="str">
            <v>Current</v>
          </cell>
        </row>
        <row r="2086">
          <cell r="A2086" t="str">
            <v>Current</v>
          </cell>
        </row>
        <row r="2087">
          <cell r="A2087" t="str">
            <v>Current</v>
          </cell>
        </row>
        <row r="2088">
          <cell r="A2088" t="str">
            <v>Current</v>
          </cell>
        </row>
        <row r="2089">
          <cell r="A2089" t="str">
            <v>Current</v>
          </cell>
        </row>
        <row r="2090">
          <cell r="A2090" t="str">
            <v>New</v>
          </cell>
        </row>
        <row r="2091">
          <cell r="A2091" t="str">
            <v>New</v>
          </cell>
        </row>
        <row r="2092">
          <cell r="A2092" t="str">
            <v>Current</v>
          </cell>
        </row>
        <row r="2093">
          <cell r="A2093" t="str">
            <v>Current</v>
          </cell>
        </row>
        <row r="2094">
          <cell r="A2094" t="str">
            <v>Current</v>
          </cell>
        </row>
        <row r="2095">
          <cell r="A2095" t="str">
            <v>EOL</v>
          </cell>
        </row>
        <row r="2096">
          <cell r="A2096" t="str">
            <v>EOL</v>
          </cell>
        </row>
        <row r="2097">
          <cell r="A2097" t="str">
            <v>EOL</v>
          </cell>
        </row>
        <row r="2098">
          <cell r="A2098" t="str">
            <v>Current</v>
          </cell>
        </row>
        <row r="2099">
          <cell r="A2099" t="str">
            <v>New</v>
          </cell>
        </row>
        <row r="2100">
          <cell r="A2100" t="str">
            <v>Current</v>
          </cell>
        </row>
        <row r="2101">
          <cell r="A2101" t="str">
            <v>EOL</v>
          </cell>
        </row>
        <row r="2102">
          <cell r="A2102" t="str">
            <v>EOL</v>
          </cell>
        </row>
        <row r="2103">
          <cell r="A2103" t="str">
            <v>EOL</v>
          </cell>
        </row>
        <row r="2104">
          <cell r="A2104" t="str">
            <v>EOL</v>
          </cell>
        </row>
        <row r="2105">
          <cell r="A2105" t="str">
            <v>EOL</v>
          </cell>
        </row>
        <row r="2106">
          <cell r="A2106" t="str">
            <v>EOL</v>
          </cell>
        </row>
        <row r="2107">
          <cell r="A2107" t="str">
            <v>EOL</v>
          </cell>
        </row>
        <row r="2108">
          <cell r="A2108" t="str">
            <v>EOL</v>
          </cell>
        </row>
        <row r="2109">
          <cell r="A2109" t="str">
            <v>EOL</v>
          </cell>
        </row>
        <row r="2110">
          <cell r="A2110" t="str">
            <v>New</v>
          </cell>
        </row>
        <row r="2111">
          <cell r="A2111" t="str">
            <v>New</v>
          </cell>
        </row>
        <row r="2112">
          <cell r="A2112" t="str">
            <v>New</v>
          </cell>
        </row>
        <row r="2113">
          <cell r="A2113" t="str">
            <v>EOL</v>
          </cell>
        </row>
        <row r="2114">
          <cell r="A2114" t="str">
            <v>EOL</v>
          </cell>
        </row>
        <row r="2115">
          <cell r="A2115" t="str">
            <v>EOL</v>
          </cell>
        </row>
        <row r="2116">
          <cell r="A2116" t="str">
            <v>EOL</v>
          </cell>
        </row>
        <row r="2117">
          <cell r="A2117" t="str">
            <v>EOL</v>
          </cell>
        </row>
        <row r="2118">
          <cell r="A2118" t="str">
            <v>EOL</v>
          </cell>
        </row>
        <row r="2119">
          <cell r="A2119" t="str">
            <v>Current</v>
          </cell>
        </row>
        <row r="2120">
          <cell r="A2120" t="str">
            <v>Current</v>
          </cell>
        </row>
        <row r="2121">
          <cell r="A2121" t="str">
            <v>Current</v>
          </cell>
        </row>
        <row r="2122">
          <cell r="A2122" t="str">
            <v>EOL</v>
          </cell>
        </row>
        <row r="2123">
          <cell r="A2123" t="str">
            <v>EOL</v>
          </cell>
        </row>
        <row r="2124">
          <cell r="A2124" t="str">
            <v>New</v>
          </cell>
        </row>
        <row r="2125">
          <cell r="A2125" t="str">
            <v>New</v>
          </cell>
        </row>
        <row r="2126">
          <cell r="A2126" t="str">
            <v>New</v>
          </cell>
        </row>
        <row r="2127">
          <cell r="A2127" t="str">
            <v>New</v>
          </cell>
        </row>
        <row r="2128">
          <cell r="A2128" t="str">
            <v>New</v>
          </cell>
        </row>
        <row r="2129">
          <cell r="A2129" t="str">
            <v>New</v>
          </cell>
        </row>
        <row r="2130">
          <cell r="A2130" t="str">
            <v>New</v>
          </cell>
        </row>
        <row r="2131">
          <cell r="A2131" t="str">
            <v>New</v>
          </cell>
        </row>
        <row r="2132">
          <cell r="A2132" t="str">
            <v>New</v>
          </cell>
        </row>
        <row r="2133">
          <cell r="A2133" t="str">
            <v>New</v>
          </cell>
        </row>
        <row r="2134">
          <cell r="A2134" t="str">
            <v>Current</v>
          </cell>
        </row>
        <row r="2135">
          <cell r="A2135" t="str">
            <v>New</v>
          </cell>
        </row>
        <row r="2136">
          <cell r="A2136" t="str">
            <v>Current</v>
          </cell>
        </row>
        <row r="2137">
          <cell r="A2137" t="str">
            <v>Current</v>
          </cell>
        </row>
        <row r="2138">
          <cell r="A2138" t="str">
            <v>New</v>
          </cell>
        </row>
        <row r="2139">
          <cell r="A2139" t="str">
            <v>Current</v>
          </cell>
        </row>
        <row r="2140">
          <cell r="A2140" t="str">
            <v>EOL</v>
          </cell>
        </row>
        <row r="2141">
          <cell r="A2141" t="str">
            <v>EOL</v>
          </cell>
        </row>
        <row r="2142">
          <cell r="A2142" t="str">
            <v>EOL</v>
          </cell>
        </row>
        <row r="2143">
          <cell r="A2143" t="str">
            <v>New</v>
          </cell>
        </row>
        <row r="2144">
          <cell r="A2144" t="str">
            <v>New</v>
          </cell>
        </row>
        <row r="2145">
          <cell r="A2145" t="str">
            <v>New</v>
          </cell>
        </row>
        <row r="2146">
          <cell r="A2146" t="str">
            <v>New</v>
          </cell>
        </row>
        <row r="2147">
          <cell r="A2147" t="str">
            <v>New</v>
          </cell>
        </row>
        <row r="2148">
          <cell r="A2148" t="str">
            <v>New</v>
          </cell>
        </row>
        <row r="2149">
          <cell r="A2149" t="str">
            <v>New</v>
          </cell>
        </row>
        <row r="2150">
          <cell r="A2150" t="str">
            <v>New</v>
          </cell>
        </row>
        <row r="2151">
          <cell r="A2151" t="str">
            <v>New</v>
          </cell>
        </row>
        <row r="2152">
          <cell r="A2152" t="str">
            <v>Current</v>
          </cell>
        </row>
        <row r="2153">
          <cell r="A2153" t="str">
            <v>Current</v>
          </cell>
        </row>
        <row r="2154">
          <cell r="A2154" t="str">
            <v>Current</v>
          </cell>
        </row>
        <row r="2155">
          <cell r="A2155" t="str">
            <v>Current</v>
          </cell>
        </row>
        <row r="2156">
          <cell r="A2156" t="str">
            <v>Current</v>
          </cell>
        </row>
        <row r="2157">
          <cell r="A2157" t="str">
            <v>Current</v>
          </cell>
        </row>
        <row r="2158">
          <cell r="A2158" t="str">
            <v>New</v>
          </cell>
        </row>
        <row r="2159">
          <cell r="A2159" t="str">
            <v>New</v>
          </cell>
        </row>
        <row r="2160">
          <cell r="A2160" t="str">
            <v>New</v>
          </cell>
        </row>
        <row r="2161">
          <cell r="A2161" t="str">
            <v>Current</v>
          </cell>
        </row>
        <row r="2162">
          <cell r="A2162" t="str">
            <v>Current</v>
          </cell>
        </row>
        <row r="2163">
          <cell r="A2163" t="str">
            <v>Current</v>
          </cell>
        </row>
        <row r="2164">
          <cell r="A2164" t="str">
            <v>Current</v>
          </cell>
        </row>
        <row r="2165">
          <cell r="A2165" t="str">
            <v>Current</v>
          </cell>
        </row>
        <row r="2166">
          <cell r="A2166" t="str">
            <v>Current</v>
          </cell>
        </row>
        <row r="2167">
          <cell r="A2167" t="str">
            <v>Current</v>
          </cell>
        </row>
        <row r="2168">
          <cell r="A2168" t="str">
            <v>Current</v>
          </cell>
        </row>
        <row r="2169">
          <cell r="A2169" t="str">
            <v>Current</v>
          </cell>
        </row>
        <row r="2170">
          <cell r="A2170" t="str">
            <v>EOL</v>
          </cell>
        </row>
        <row r="2171">
          <cell r="A2171" t="str">
            <v>EOL</v>
          </cell>
        </row>
        <row r="2172">
          <cell r="A2172" t="str">
            <v>EOL</v>
          </cell>
        </row>
        <row r="2173">
          <cell r="A2173" t="str">
            <v>Current</v>
          </cell>
        </row>
        <row r="2174">
          <cell r="A2174" t="str">
            <v>Current</v>
          </cell>
        </row>
        <row r="2175">
          <cell r="A2175" t="str">
            <v>Current</v>
          </cell>
        </row>
        <row r="2176">
          <cell r="A2176" t="str">
            <v>New</v>
          </cell>
        </row>
        <row r="2177">
          <cell r="A2177" t="str">
            <v>New</v>
          </cell>
        </row>
        <row r="2178">
          <cell r="A2178" t="str">
            <v>New</v>
          </cell>
        </row>
        <row r="2179">
          <cell r="A2179" t="str">
            <v>EOL</v>
          </cell>
        </row>
        <row r="2180">
          <cell r="A2180" t="str">
            <v>EOL</v>
          </cell>
        </row>
        <row r="2181">
          <cell r="A2181" t="str">
            <v>EOL</v>
          </cell>
        </row>
        <row r="2182">
          <cell r="A2182" t="str">
            <v>EOL</v>
          </cell>
        </row>
        <row r="2183">
          <cell r="A2183" t="str">
            <v>EOL</v>
          </cell>
        </row>
        <row r="2184">
          <cell r="A2184" t="str">
            <v>EOL</v>
          </cell>
        </row>
        <row r="2185">
          <cell r="A2185" t="str">
            <v>EOL</v>
          </cell>
        </row>
        <row r="2186">
          <cell r="A2186" t="str">
            <v>EOL</v>
          </cell>
        </row>
        <row r="2187">
          <cell r="A2187" t="str">
            <v>EOL</v>
          </cell>
        </row>
        <row r="2188">
          <cell r="A2188" t="str">
            <v>New</v>
          </cell>
        </row>
        <row r="2189">
          <cell r="A2189" t="str">
            <v>New</v>
          </cell>
        </row>
        <row r="2190">
          <cell r="A2190" t="str">
            <v>New</v>
          </cell>
        </row>
        <row r="2191">
          <cell r="A2191" t="str">
            <v>EOL</v>
          </cell>
        </row>
        <row r="2192">
          <cell r="A2192" t="str">
            <v>EOL</v>
          </cell>
        </row>
        <row r="2193">
          <cell r="A2193" t="str">
            <v>EOL</v>
          </cell>
        </row>
        <row r="2194">
          <cell r="A2194" t="str">
            <v>EOL</v>
          </cell>
        </row>
        <row r="2195">
          <cell r="A2195" t="str">
            <v>EOL</v>
          </cell>
        </row>
        <row r="2196">
          <cell r="A2196" t="str">
            <v>EOL</v>
          </cell>
        </row>
        <row r="2197">
          <cell r="A2197" t="str">
            <v>New</v>
          </cell>
        </row>
        <row r="2198">
          <cell r="A2198" t="str">
            <v>New</v>
          </cell>
        </row>
        <row r="2199">
          <cell r="A2199" t="str">
            <v>New</v>
          </cell>
        </row>
        <row r="2200">
          <cell r="A2200" t="str">
            <v>EOL</v>
          </cell>
        </row>
        <row r="2201">
          <cell r="A2201" t="str">
            <v>EOL</v>
          </cell>
        </row>
        <row r="2202">
          <cell r="A2202" t="str">
            <v>EOL</v>
          </cell>
        </row>
        <row r="2203">
          <cell r="A2203" t="str">
            <v>EOL</v>
          </cell>
        </row>
        <row r="2204">
          <cell r="A2204" t="str">
            <v>EOL</v>
          </cell>
        </row>
        <row r="2205">
          <cell r="A2205" t="str">
            <v>EOL</v>
          </cell>
        </row>
        <row r="2206">
          <cell r="A2206" t="str">
            <v>EOL</v>
          </cell>
        </row>
        <row r="2207">
          <cell r="A2207" t="str">
            <v>EOL</v>
          </cell>
        </row>
        <row r="2208">
          <cell r="A2208" t="str">
            <v>New</v>
          </cell>
        </row>
        <row r="2209">
          <cell r="A2209" t="str">
            <v>New</v>
          </cell>
        </row>
        <row r="2210">
          <cell r="A2210" t="str">
            <v>New</v>
          </cell>
        </row>
        <row r="2211">
          <cell r="A2211" t="str">
            <v>New</v>
          </cell>
        </row>
        <row r="2212">
          <cell r="A2212" t="str">
            <v>New</v>
          </cell>
        </row>
        <row r="2213">
          <cell r="A2213" t="str">
            <v>New</v>
          </cell>
        </row>
        <row r="2214">
          <cell r="A2214" t="str">
            <v>New</v>
          </cell>
        </row>
        <row r="2215">
          <cell r="A2215" t="str">
            <v>Current</v>
          </cell>
        </row>
        <row r="2216">
          <cell r="A2216" t="str">
            <v>Current</v>
          </cell>
        </row>
        <row r="2217">
          <cell r="A2217" t="str">
            <v>Current</v>
          </cell>
        </row>
        <row r="2218">
          <cell r="A2218" t="str">
            <v>Current</v>
          </cell>
        </row>
        <row r="2219">
          <cell r="A2219" t="str">
            <v>Current</v>
          </cell>
        </row>
        <row r="2220">
          <cell r="A2220" t="str">
            <v>Current</v>
          </cell>
        </row>
        <row r="2221">
          <cell r="A2221" t="str">
            <v>New</v>
          </cell>
        </row>
        <row r="2222">
          <cell r="A2222" t="str">
            <v>New</v>
          </cell>
        </row>
        <row r="2223">
          <cell r="A2223" t="str">
            <v>New</v>
          </cell>
        </row>
        <row r="2224">
          <cell r="A2224" t="str">
            <v>Current</v>
          </cell>
        </row>
        <row r="2225">
          <cell r="A2225" t="str">
            <v>EOL</v>
          </cell>
        </row>
        <row r="2226">
          <cell r="A2226" t="str">
            <v>EOL</v>
          </cell>
        </row>
        <row r="2227">
          <cell r="A2227" t="str">
            <v>EOL</v>
          </cell>
        </row>
        <row r="2228">
          <cell r="A2228" t="str">
            <v>Current</v>
          </cell>
        </row>
        <row r="2229">
          <cell r="A2229" t="str">
            <v>Current</v>
          </cell>
        </row>
        <row r="2230">
          <cell r="A2230" t="str">
            <v>Current</v>
          </cell>
        </row>
        <row r="2231">
          <cell r="A2231" t="str">
            <v>New</v>
          </cell>
        </row>
        <row r="2232">
          <cell r="A2232" t="str">
            <v>New</v>
          </cell>
        </row>
        <row r="2233">
          <cell r="A2233" t="str">
            <v>New</v>
          </cell>
        </row>
        <row r="2234">
          <cell r="A2234" t="str">
            <v>New</v>
          </cell>
        </row>
        <row r="2235">
          <cell r="A2235" t="str">
            <v>New</v>
          </cell>
        </row>
        <row r="2236">
          <cell r="A2236" t="str">
            <v>New</v>
          </cell>
        </row>
        <row r="2237">
          <cell r="A2237" t="str">
            <v>New</v>
          </cell>
        </row>
        <row r="2238">
          <cell r="A2238" t="str">
            <v>New</v>
          </cell>
        </row>
        <row r="2239">
          <cell r="A2239" t="str">
            <v>New</v>
          </cell>
        </row>
        <row r="2240">
          <cell r="A2240" t="str">
            <v>New</v>
          </cell>
        </row>
        <row r="2241">
          <cell r="A2241" t="str">
            <v>New</v>
          </cell>
        </row>
        <row r="2242">
          <cell r="A2242" t="str">
            <v>New</v>
          </cell>
        </row>
        <row r="2243">
          <cell r="A2243" t="str">
            <v>New</v>
          </cell>
        </row>
        <row r="2244">
          <cell r="A2244" t="str">
            <v>New</v>
          </cell>
        </row>
        <row r="2245">
          <cell r="A2245" t="str">
            <v>New</v>
          </cell>
        </row>
        <row r="2246">
          <cell r="A2246" t="str">
            <v>New</v>
          </cell>
        </row>
        <row r="2247">
          <cell r="A2247" t="str">
            <v>New</v>
          </cell>
        </row>
        <row r="2248">
          <cell r="A2248" t="str">
            <v>New</v>
          </cell>
        </row>
        <row r="2249">
          <cell r="A2249" t="str">
            <v>New</v>
          </cell>
        </row>
        <row r="2250">
          <cell r="A2250" t="str">
            <v>New</v>
          </cell>
        </row>
        <row r="2251">
          <cell r="A2251" t="str">
            <v>New</v>
          </cell>
        </row>
        <row r="2252">
          <cell r="A2252" t="str">
            <v>New</v>
          </cell>
        </row>
        <row r="2253">
          <cell r="A2253" t="str">
            <v>New</v>
          </cell>
        </row>
        <row r="2254">
          <cell r="A2254" t="str">
            <v>New</v>
          </cell>
        </row>
        <row r="2255">
          <cell r="A2255" t="str">
            <v>New</v>
          </cell>
        </row>
        <row r="2256">
          <cell r="A2256" t="str">
            <v>New</v>
          </cell>
        </row>
        <row r="2257">
          <cell r="A2257" t="str">
            <v>New</v>
          </cell>
        </row>
        <row r="2258">
          <cell r="A2258" t="str">
            <v>EOL</v>
          </cell>
        </row>
        <row r="2259">
          <cell r="A2259" t="str">
            <v>EOL</v>
          </cell>
        </row>
        <row r="2260">
          <cell r="A2260" t="str">
            <v>EOL</v>
          </cell>
        </row>
        <row r="2261">
          <cell r="A2261" t="str">
            <v>New</v>
          </cell>
        </row>
        <row r="2262">
          <cell r="A2262" t="str">
            <v>New</v>
          </cell>
        </row>
        <row r="2263">
          <cell r="A2263" t="str">
            <v>New</v>
          </cell>
        </row>
        <row r="2264">
          <cell r="A2264" t="str">
            <v>New</v>
          </cell>
        </row>
        <row r="2265">
          <cell r="A2265" t="str">
            <v>New</v>
          </cell>
        </row>
        <row r="2266">
          <cell r="A2266" t="str">
            <v>New</v>
          </cell>
        </row>
        <row r="2267">
          <cell r="A2267" t="str">
            <v>New</v>
          </cell>
        </row>
        <row r="2268">
          <cell r="A2268" t="str">
            <v>New</v>
          </cell>
        </row>
        <row r="2269">
          <cell r="A2269" t="str">
            <v>New</v>
          </cell>
        </row>
        <row r="2270">
          <cell r="A2270" t="str">
            <v>EOL</v>
          </cell>
        </row>
        <row r="2271">
          <cell r="A2271" t="str">
            <v>EOL</v>
          </cell>
        </row>
        <row r="2272">
          <cell r="A2272" t="str">
            <v>New</v>
          </cell>
        </row>
        <row r="2273">
          <cell r="A2273" t="str">
            <v>New</v>
          </cell>
        </row>
        <row r="2274">
          <cell r="A2274" t="str">
            <v>New</v>
          </cell>
        </row>
        <row r="2275">
          <cell r="A2275" t="str">
            <v>New</v>
          </cell>
        </row>
        <row r="2276">
          <cell r="A2276" t="str">
            <v>New</v>
          </cell>
        </row>
        <row r="2277">
          <cell r="A2277" t="str">
            <v>New</v>
          </cell>
        </row>
        <row r="2278">
          <cell r="A2278" t="str">
            <v>Current</v>
          </cell>
        </row>
        <row r="2279">
          <cell r="A2279" t="str">
            <v>Current</v>
          </cell>
        </row>
        <row r="2280">
          <cell r="A2280" t="str">
            <v>Current</v>
          </cell>
        </row>
        <row r="2281">
          <cell r="A2281" t="str">
            <v>New</v>
          </cell>
        </row>
        <row r="2282">
          <cell r="A2282" t="str">
            <v>New</v>
          </cell>
        </row>
        <row r="2283">
          <cell r="A2283" t="str">
            <v>New</v>
          </cell>
        </row>
        <row r="2284">
          <cell r="A2284" t="str">
            <v>EOL</v>
          </cell>
        </row>
        <row r="2285">
          <cell r="A2285" t="str">
            <v>EOL</v>
          </cell>
        </row>
        <row r="2286">
          <cell r="A2286" t="str">
            <v>EOL</v>
          </cell>
        </row>
        <row r="2287">
          <cell r="A2287" t="str">
            <v>New</v>
          </cell>
        </row>
        <row r="2288">
          <cell r="A2288" t="str">
            <v>New</v>
          </cell>
        </row>
        <row r="2289">
          <cell r="A2289" t="str">
            <v>New</v>
          </cell>
        </row>
        <row r="2290">
          <cell r="A2290" t="str">
            <v>EOL</v>
          </cell>
        </row>
        <row r="2291">
          <cell r="A2291" t="str">
            <v>EOL</v>
          </cell>
        </row>
        <row r="2292">
          <cell r="A2292" t="str">
            <v>EOL</v>
          </cell>
        </row>
        <row r="2293">
          <cell r="A2293" t="str">
            <v>Current</v>
          </cell>
        </row>
        <row r="2294">
          <cell r="A2294" t="str">
            <v>Current</v>
          </cell>
        </row>
        <row r="2295">
          <cell r="A2295" t="str">
            <v>Current</v>
          </cell>
        </row>
        <row r="2296">
          <cell r="A2296" t="str">
            <v>New</v>
          </cell>
        </row>
        <row r="2297">
          <cell r="A2297" t="str">
            <v>New</v>
          </cell>
        </row>
        <row r="2298">
          <cell r="A2298" t="str">
            <v>New</v>
          </cell>
        </row>
        <row r="2299">
          <cell r="A2299" t="str">
            <v>EOL</v>
          </cell>
        </row>
        <row r="2300">
          <cell r="A2300" t="str">
            <v>EOL</v>
          </cell>
        </row>
        <row r="2301">
          <cell r="A2301" t="str">
            <v>EOL</v>
          </cell>
        </row>
        <row r="2302">
          <cell r="A2302" t="str">
            <v>New</v>
          </cell>
        </row>
        <row r="2303">
          <cell r="A2303" t="str">
            <v>New</v>
          </cell>
        </row>
        <row r="2304">
          <cell r="A2304" t="str">
            <v>New</v>
          </cell>
        </row>
        <row r="2305">
          <cell r="A2305" t="str">
            <v>EOL</v>
          </cell>
        </row>
        <row r="2306">
          <cell r="A2306" t="str">
            <v>EOL</v>
          </cell>
        </row>
        <row r="2307">
          <cell r="A2307" t="str">
            <v>EOL</v>
          </cell>
        </row>
        <row r="2308">
          <cell r="A2308" t="str">
            <v>EOL</v>
          </cell>
        </row>
        <row r="2309">
          <cell r="A2309" t="str">
            <v>EOL</v>
          </cell>
        </row>
        <row r="2310">
          <cell r="A2310" t="str">
            <v>EOL</v>
          </cell>
        </row>
        <row r="2311">
          <cell r="A2311" t="str">
            <v>EOL</v>
          </cell>
        </row>
        <row r="2312">
          <cell r="A2312" t="str">
            <v>EOL</v>
          </cell>
        </row>
        <row r="2313">
          <cell r="A2313" t="str">
            <v>EOL</v>
          </cell>
        </row>
        <row r="2314">
          <cell r="A2314" t="str">
            <v>EOL</v>
          </cell>
        </row>
        <row r="2315">
          <cell r="A2315" t="str">
            <v>EOL</v>
          </cell>
        </row>
        <row r="2316">
          <cell r="A2316" t="str">
            <v>EOL</v>
          </cell>
        </row>
        <row r="2317">
          <cell r="A2317" t="str">
            <v>Current</v>
          </cell>
        </row>
        <row r="2318">
          <cell r="A2318" t="str">
            <v>Current</v>
          </cell>
        </row>
        <row r="2319">
          <cell r="A2319" t="str">
            <v>Current</v>
          </cell>
        </row>
        <row r="2320">
          <cell r="A2320" t="str">
            <v>Current</v>
          </cell>
        </row>
        <row r="2321">
          <cell r="A2321" t="str">
            <v>Current</v>
          </cell>
        </row>
        <row r="2322">
          <cell r="A2322" t="str">
            <v>EOL</v>
          </cell>
        </row>
        <row r="2323">
          <cell r="A2323" t="str">
            <v>EOL</v>
          </cell>
        </row>
        <row r="2324">
          <cell r="A2324" t="str">
            <v>EOL</v>
          </cell>
        </row>
        <row r="2325">
          <cell r="A2325" t="str">
            <v>EOL</v>
          </cell>
        </row>
        <row r="2326">
          <cell r="A2326" t="str">
            <v>EOL</v>
          </cell>
        </row>
        <row r="2327">
          <cell r="A2327" t="str">
            <v>EOL</v>
          </cell>
        </row>
        <row r="2328">
          <cell r="A2328" t="str">
            <v>New</v>
          </cell>
        </row>
        <row r="2329">
          <cell r="A2329" t="str">
            <v>New</v>
          </cell>
        </row>
        <row r="2330">
          <cell r="A2330" t="str">
            <v>New</v>
          </cell>
        </row>
        <row r="2331">
          <cell r="A2331" t="str">
            <v>New</v>
          </cell>
        </row>
        <row r="2332">
          <cell r="A2332" t="str">
            <v>New</v>
          </cell>
        </row>
        <row r="2333">
          <cell r="A2333" t="str">
            <v>New</v>
          </cell>
        </row>
        <row r="2334">
          <cell r="A2334" t="str">
            <v>New</v>
          </cell>
        </row>
        <row r="2335">
          <cell r="A2335" t="str">
            <v>New</v>
          </cell>
        </row>
        <row r="2336">
          <cell r="A2336" t="str">
            <v>Current</v>
          </cell>
        </row>
        <row r="2337">
          <cell r="A2337" t="str">
            <v>Current</v>
          </cell>
        </row>
        <row r="2338">
          <cell r="A2338" t="str">
            <v>Current</v>
          </cell>
        </row>
        <row r="2339">
          <cell r="A2339" t="str">
            <v>Current</v>
          </cell>
        </row>
        <row r="2340">
          <cell r="A2340" t="str">
            <v>Current</v>
          </cell>
        </row>
        <row r="2341">
          <cell r="A2341" t="str">
            <v>Current</v>
          </cell>
        </row>
        <row r="2342">
          <cell r="A2342" t="str">
            <v>Current</v>
          </cell>
        </row>
        <row r="2343">
          <cell r="A2343" t="str">
            <v>Current</v>
          </cell>
        </row>
        <row r="2344">
          <cell r="A2344" t="str">
            <v>Current</v>
          </cell>
        </row>
        <row r="2345">
          <cell r="A2345" t="str">
            <v>New</v>
          </cell>
        </row>
        <row r="2346">
          <cell r="A2346" t="str">
            <v>New</v>
          </cell>
        </row>
        <row r="2347">
          <cell r="A2347" t="str">
            <v>New</v>
          </cell>
        </row>
        <row r="2348">
          <cell r="A2348" t="str">
            <v>New</v>
          </cell>
        </row>
        <row r="2349">
          <cell r="A2349" t="str">
            <v>New</v>
          </cell>
        </row>
        <row r="2350">
          <cell r="A2350" t="str">
            <v>New</v>
          </cell>
        </row>
        <row r="2351">
          <cell r="A2351" t="str">
            <v>New</v>
          </cell>
        </row>
        <row r="2352">
          <cell r="A2352" t="str">
            <v>New</v>
          </cell>
        </row>
        <row r="2353">
          <cell r="A2353" t="str">
            <v>New</v>
          </cell>
        </row>
        <row r="2354">
          <cell r="A2354" t="str">
            <v>New</v>
          </cell>
        </row>
        <row r="2355">
          <cell r="A2355" t="str">
            <v>New</v>
          </cell>
        </row>
        <row r="2356">
          <cell r="A2356" t="str">
            <v>New</v>
          </cell>
        </row>
        <row r="2357">
          <cell r="A2357" t="str">
            <v>New</v>
          </cell>
        </row>
        <row r="2358">
          <cell r="A2358" t="str">
            <v>New</v>
          </cell>
        </row>
        <row r="2359">
          <cell r="A2359" t="str">
            <v>New</v>
          </cell>
        </row>
        <row r="2360">
          <cell r="A2360" t="str">
            <v>New</v>
          </cell>
        </row>
        <row r="2361">
          <cell r="A2361" t="str">
            <v>New</v>
          </cell>
        </row>
        <row r="2362">
          <cell r="A2362" t="str">
            <v>New</v>
          </cell>
        </row>
        <row r="2363">
          <cell r="A2363" t="str">
            <v>Current</v>
          </cell>
        </row>
        <row r="2364">
          <cell r="A2364" t="str">
            <v>Current</v>
          </cell>
        </row>
        <row r="2365">
          <cell r="A2365" t="str">
            <v>Current</v>
          </cell>
        </row>
        <row r="2366">
          <cell r="A2366" t="str">
            <v>New</v>
          </cell>
        </row>
        <row r="2367">
          <cell r="A2367" t="str">
            <v>New</v>
          </cell>
        </row>
        <row r="2368">
          <cell r="A2368" t="str">
            <v>New</v>
          </cell>
        </row>
        <row r="2369">
          <cell r="A2369" t="str">
            <v>New</v>
          </cell>
        </row>
        <row r="2370">
          <cell r="A2370" t="str">
            <v>New</v>
          </cell>
        </row>
        <row r="2371">
          <cell r="A2371" t="str">
            <v>New</v>
          </cell>
        </row>
        <row r="2372">
          <cell r="A2372" t="str">
            <v>New</v>
          </cell>
        </row>
        <row r="2373">
          <cell r="A2373" t="str">
            <v>Current</v>
          </cell>
        </row>
        <row r="2374">
          <cell r="A2374" t="str">
            <v>Current</v>
          </cell>
        </row>
        <row r="2375">
          <cell r="A2375" t="str">
            <v>Current</v>
          </cell>
        </row>
        <row r="2376">
          <cell r="A2376" t="str">
            <v>Current</v>
          </cell>
        </row>
        <row r="2377">
          <cell r="A2377" t="str">
            <v>Current</v>
          </cell>
        </row>
        <row r="2378">
          <cell r="A2378" t="str">
            <v>Current</v>
          </cell>
        </row>
        <row r="2379">
          <cell r="A2379" t="str">
            <v>Current</v>
          </cell>
        </row>
        <row r="2380">
          <cell r="A2380" t="str">
            <v>Current</v>
          </cell>
        </row>
        <row r="2381">
          <cell r="A2381" t="str">
            <v>Current</v>
          </cell>
        </row>
        <row r="2382">
          <cell r="A2382" t="str">
            <v>New</v>
          </cell>
        </row>
        <row r="2383">
          <cell r="A2383" t="str">
            <v>New</v>
          </cell>
        </row>
        <row r="2384">
          <cell r="A2384" t="str">
            <v>New</v>
          </cell>
        </row>
        <row r="2385">
          <cell r="A2385" t="str">
            <v>EOL</v>
          </cell>
        </row>
        <row r="2386">
          <cell r="A2386" t="str">
            <v>EOL</v>
          </cell>
        </row>
        <row r="2387">
          <cell r="A2387" t="str">
            <v>EOL</v>
          </cell>
        </row>
        <row r="2388">
          <cell r="A2388" t="str">
            <v>EOL</v>
          </cell>
        </row>
        <row r="2389">
          <cell r="A2389" t="str">
            <v>EOL</v>
          </cell>
        </row>
        <row r="2390">
          <cell r="A2390" t="str">
            <v>New</v>
          </cell>
        </row>
        <row r="2391">
          <cell r="A2391" t="str">
            <v>New</v>
          </cell>
        </row>
        <row r="2392">
          <cell r="A2392" t="str">
            <v>New</v>
          </cell>
        </row>
        <row r="2393">
          <cell r="A2393" t="str">
            <v>New</v>
          </cell>
        </row>
        <row r="2394">
          <cell r="A2394" t="str">
            <v>New</v>
          </cell>
        </row>
        <row r="2395">
          <cell r="A2395" t="str">
            <v>New</v>
          </cell>
        </row>
        <row r="2396">
          <cell r="A2396" t="str">
            <v>New</v>
          </cell>
        </row>
        <row r="2397">
          <cell r="A2397" t="str">
            <v>New</v>
          </cell>
        </row>
        <row r="2398">
          <cell r="A2398" t="str">
            <v>New</v>
          </cell>
        </row>
        <row r="2399">
          <cell r="A2399" t="str">
            <v>New</v>
          </cell>
        </row>
        <row r="2400">
          <cell r="A2400" t="str">
            <v>New</v>
          </cell>
        </row>
        <row r="2401">
          <cell r="A2401" t="str">
            <v>New</v>
          </cell>
        </row>
        <row r="2402">
          <cell r="A2402" t="str">
            <v>New</v>
          </cell>
        </row>
        <row r="2403">
          <cell r="A2403" t="str">
            <v>New</v>
          </cell>
        </row>
        <row r="2404">
          <cell r="A2404" t="str">
            <v>New</v>
          </cell>
        </row>
        <row r="2405">
          <cell r="A2405" t="str">
            <v>New</v>
          </cell>
        </row>
        <row r="2406">
          <cell r="A2406" t="str">
            <v>New</v>
          </cell>
        </row>
        <row r="2407">
          <cell r="A2407" t="str">
            <v>New</v>
          </cell>
        </row>
        <row r="2408">
          <cell r="A2408" t="str">
            <v>New</v>
          </cell>
        </row>
        <row r="2409">
          <cell r="A2409" t="str">
            <v>New</v>
          </cell>
        </row>
        <row r="2410">
          <cell r="A2410" t="str">
            <v>New</v>
          </cell>
        </row>
        <row r="2411">
          <cell r="A2411" t="str">
            <v>New</v>
          </cell>
        </row>
        <row r="2412">
          <cell r="A2412" t="str">
            <v>New</v>
          </cell>
        </row>
        <row r="2413">
          <cell r="A2413" t="str">
            <v>EOL</v>
          </cell>
        </row>
        <row r="2414">
          <cell r="A2414" t="str">
            <v>EOL</v>
          </cell>
        </row>
        <row r="2415">
          <cell r="A2415" t="str">
            <v>EOL</v>
          </cell>
        </row>
        <row r="2416">
          <cell r="A2416" t="str">
            <v>New</v>
          </cell>
        </row>
        <row r="2417">
          <cell r="A2417" t="str">
            <v>New</v>
          </cell>
        </row>
        <row r="2418">
          <cell r="A2418" t="str">
            <v>New</v>
          </cell>
        </row>
        <row r="2419">
          <cell r="A2419" t="str">
            <v>New</v>
          </cell>
        </row>
        <row r="2420">
          <cell r="A2420" t="str">
            <v>New</v>
          </cell>
        </row>
        <row r="2421">
          <cell r="A2421" t="str">
            <v>New</v>
          </cell>
        </row>
        <row r="2422">
          <cell r="A2422" t="str">
            <v>New</v>
          </cell>
        </row>
        <row r="2423">
          <cell r="A2423" t="str">
            <v>New</v>
          </cell>
        </row>
        <row r="2424">
          <cell r="A2424" t="str">
            <v>New</v>
          </cell>
        </row>
        <row r="2425">
          <cell r="A2425" t="str">
            <v>EOL</v>
          </cell>
        </row>
        <row r="2426">
          <cell r="A2426" t="str">
            <v>New</v>
          </cell>
        </row>
        <row r="2427">
          <cell r="A2427" t="str">
            <v>New</v>
          </cell>
        </row>
        <row r="2428">
          <cell r="A2428" t="str">
            <v>New</v>
          </cell>
        </row>
        <row r="2429">
          <cell r="A2429" t="str">
            <v>New</v>
          </cell>
        </row>
        <row r="2430">
          <cell r="A2430" t="str">
            <v>New</v>
          </cell>
        </row>
        <row r="2431">
          <cell r="A2431" t="str">
            <v>New</v>
          </cell>
        </row>
        <row r="2432">
          <cell r="A2432" t="str">
            <v>Current</v>
          </cell>
        </row>
        <row r="2433">
          <cell r="A2433" t="str">
            <v>Current</v>
          </cell>
        </row>
        <row r="2434">
          <cell r="A2434" t="str">
            <v>Current</v>
          </cell>
        </row>
        <row r="2435">
          <cell r="A2435" t="str">
            <v>New</v>
          </cell>
        </row>
        <row r="2436">
          <cell r="A2436" t="str">
            <v>New</v>
          </cell>
        </row>
        <row r="2437">
          <cell r="A2437" t="str">
            <v>New</v>
          </cell>
        </row>
        <row r="2438">
          <cell r="A2438" t="str">
            <v>EOL</v>
          </cell>
        </row>
        <row r="2439">
          <cell r="A2439" t="str">
            <v>EOL</v>
          </cell>
        </row>
        <row r="2440">
          <cell r="A2440" t="str">
            <v>EOL</v>
          </cell>
        </row>
        <row r="2441">
          <cell r="A2441" t="str">
            <v>New</v>
          </cell>
        </row>
        <row r="2442">
          <cell r="A2442" t="str">
            <v>New</v>
          </cell>
        </row>
        <row r="2443">
          <cell r="A2443" t="str">
            <v>New</v>
          </cell>
        </row>
        <row r="2444">
          <cell r="A2444" t="str">
            <v>EOL</v>
          </cell>
        </row>
        <row r="2445">
          <cell r="A2445" t="str">
            <v>EOL</v>
          </cell>
        </row>
        <row r="2446">
          <cell r="A2446" t="str">
            <v>EOL</v>
          </cell>
        </row>
        <row r="2447">
          <cell r="A2447" t="str">
            <v>New</v>
          </cell>
        </row>
        <row r="2448">
          <cell r="A2448" t="str">
            <v>New</v>
          </cell>
        </row>
        <row r="2449">
          <cell r="A2449" t="str">
            <v>New</v>
          </cell>
        </row>
        <row r="2450">
          <cell r="A2450" t="str">
            <v>New</v>
          </cell>
        </row>
        <row r="2451">
          <cell r="A2451" t="str">
            <v>New</v>
          </cell>
        </row>
        <row r="2452">
          <cell r="A2452" t="str">
            <v>New</v>
          </cell>
        </row>
        <row r="2453">
          <cell r="A2453" t="str">
            <v>Current</v>
          </cell>
        </row>
        <row r="2454">
          <cell r="A2454" t="str">
            <v>Current</v>
          </cell>
        </row>
        <row r="2455">
          <cell r="A2455" t="str">
            <v>Current</v>
          </cell>
        </row>
        <row r="2456">
          <cell r="A2456" t="str">
            <v>New</v>
          </cell>
        </row>
        <row r="2457">
          <cell r="A2457" t="str">
            <v>New</v>
          </cell>
        </row>
        <row r="2458">
          <cell r="A2458" t="str">
            <v>New</v>
          </cell>
        </row>
        <row r="2459">
          <cell r="A2459" t="str">
            <v>EOL</v>
          </cell>
        </row>
        <row r="2460">
          <cell r="A2460" t="str">
            <v>EOL</v>
          </cell>
        </row>
        <row r="2461">
          <cell r="A2461" t="str">
            <v>EOL</v>
          </cell>
        </row>
        <row r="2462">
          <cell r="A2462" t="str">
            <v>EOL</v>
          </cell>
        </row>
        <row r="2463">
          <cell r="A2463" t="str">
            <v>EOL</v>
          </cell>
        </row>
        <row r="2464">
          <cell r="A2464" t="str">
            <v>EOL</v>
          </cell>
        </row>
        <row r="2465">
          <cell r="A2465" t="str">
            <v>EOL</v>
          </cell>
        </row>
        <row r="2466">
          <cell r="A2466" t="str">
            <v>EOL</v>
          </cell>
        </row>
        <row r="2467">
          <cell r="A2467" t="str">
            <v>EOL</v>
          </cell>
        </row>
        <row r="2468">
          <cell r="A2468" t="str">
            <v>EOL</v>
          </cell>
        </row>
        <row r="2469">
          <cell r="A2469" t="str">
            <v>EOL</v>
          </cell>
        </row>
        <row r="2470">
          <cell r="A2470" t="str">
            <v>EOL</v>
          </cell>
        </row>
        <row r="2471">
          <cell r="A2471" t="str">
            <v>EOL</v>
          </cell>
        </row>
        <row r="2472">
          <cell r="A2472" t="str">
            <v>EOL</v>
          </cell>
        </row>
        <row r="2473">
          <cell r="A2473" t="str">
            <v>EOL</v>
          </cell>
        </row>
        <row r="2474">
          <cell r="A2474" t="str">
            <v>EOL</v>
          </cell>
        </row>
        <row r="2475">
          <cell r="A2475" t="str">
            <v>New</v>
          </cell>
        </row>
        <row r="2476">
          <cell r="A2476" t="str">
            <v>New</v>
          </cell>
        </row>
        <row r="2477">
          <cell r="A2477" t="str">
            <v>New</v>
          </cell>
        </row>
        <row r="2478">
          <cell r="A2478" t="str">
            <v>New</v>
          </cell>
        </row>
        <row r="2479">
          <cell r="A2479" t="str">
            <v>New</v>
          </cell>
        </row>
        <row r="2480">
          <cell r="A2480" t="str">
            <v>New</v>
          </cell>
        </row>
        <row r="2481">
          <cell r="A2481" t="str">
            <v>New</v>
          </cell>
        </row>
        <row r="2482">
          <cell r="A2482" t="str">
            <v>New</v>
          </cell>
        </row>
        <row r="2483">
          <cell r="A2483" t="str">
            <v>New</v>
          </cell>
        </row>
        <row r="2484">
          <cell r="A2484" t="str">
            <v>New</v>
          </cell>
        </row>
        <row r="2485">
          <cell r="A2485" t="str">
            <v>New</v>
          </cell>
        </row>
        <row r="2486">
          <cell r="A2486" t="str">
            <v>New</v>
          </cell>
        </row>
        <row r="2487">
          <cell r="A2487" t="str">
            <v>New</v>
          </cell>
        </row>
        <row r="2488">
          <cell r="A2488" t="str">
            <v>New</v>
          </cell>
        </row>
        <row r="2489">
          <cell r="A2489" t="str">
            <v>New</v>
          </cell>
        </row>
        <row r="2490">
          <cell r="A2490" t="str">
            <v>New</v>
          </cell>
        </row>
        <row r="2491">
          <cell r="A2491" t="str">
            <v>New</v>
          </cell>
        </row>
        <row r="2492">
          <cell r="A2492" t="str">
            <v>New</v>
          </cell>
        </row>
        <row r="2493">
          <cell r="A2493" t="str">
            <v>New</v>
          </cell>
        </row>
        <row r="2494">
          <cell r="A2494" t="str">
            <v>New</v>
          </cell>
        </row>
        <row r="2495">
          <cell r="A2495" t="str">
            <v>New</v>
          </cell>
        </row>
        <row r="2496">
          <cell r="A2496" t="str">
            <v>New</v>
          </cell>
        </row>
        <row r="2497">
          <cell r="A2497" t="str">
            <v>New</v>
          </cell>
        </row>
        <row r="2498">
          <cell r="A2498" t="str">
            <v>New</v>
          </cell>
        </row>
        <row r="2499">
          <cell r="A2499" t="str">
            <v>New</v>
          </cell>
        </row>
        <row r="2500">
          <cell r="A2500" t="str">
            <v>New</v>
          </cell>
        </row>
        <row r="2501">
          <cell r="A2501" t="str">
            <v>New</v>
          </cell>
        </row>
        <row r="2502">
          <cell r="A2502" t="str">
            <v>New</v>
          </cell>
        </row>
        <row r="2503">
          <cell r="A2503" t="str">
            <v>New</v>
          </cell>
        </row>
        <row r="2504">
          <cell r="A2504" t="str">
            <v>Current</v>
          </cell>
        </row>
        <row r="2505">
          <cell r="A2505" t="str">
            <v>Current</v>
          </cell>
        </row>
        <row r="2506">
          <cell r="A2506" t="str">
            <v>Current</v>
          </cell>
        </row>
        <row r="2507">
          <cell r="A2507" t="str">
            <v>New</v>
          </cell>
        </row>
        <row r="2508">
          <cell r="A2508" t="str">
            <v>New</v>
          </cell>
        </row>
        <row r="2509">
          <cell r="A2509" t="str">
            <v>New</v>
          </cell>
        </row>
        <row r="2510">
          <cell r="A2510" t="str">
            <v>New</v>
          </cell>
        </row>
        <row r="2511">
          <cell r="A2511" t="str">
            <v>New</v>
          </cell>
        </row>
        <row r="2512">
          <cell r="A2512" t="str">
            <v>New</v>
          </cell>
        </row>
        <row r="2513">
          <cell r="A2513" t="str">
            <v>New</v>
          </cell>
        </row>
        <row r="2514">
          <cell r="A2514" t="str">
            <v>New</v>
          </cell>
        </row>
        <row r="2515">
          <cell r="A2515" t="str">
            <v>New</v>
          </cell>
        </row>
        <row r="2516">
          <cell r="A2516" t="str">
            <v>New</v>
          </cell>
        </row>
        <row r="2517">
          <cell r="A2517" t="str">
            <v>New</v>
          </cell>
        </row>
        <row r="2518">
          <cell r="A2518" t="str">
            <v>New</v>
          </cell>
        </row>
        <row r="2519">
          <cell r="A2519" t="str">
            <v>New</v>
          </cell>
        </row>
        <row r="2520">
          <cell r="A2520" t="str">
            <v>New</v>
          </cell>
        </row>
        <row r="2521">
          <cell r="A2521" t="str">
            <v>New</v>
          </cell>
        </row>
        <row r="2522">
          <cell r="A2522" t="str">
            <v>New</v>
          </cell>
        </row>
        <row r="2523">
          <cell r="A2523" t="str">
            <v>New</v>
          </cell>
        </row>
        <row r="2524">
          <cell r="A2524" t="str">
            <v>New</v>
          </cell>
        </row>
        <row r="2525">
          <cell r="A2525" t="str">
            <v>Current</v>
          </cell>
        </row>
        <row r="2526">
          <cell r="A2526" t="str">
            <v>Current</v>
          </cell>
        </row>
        <row r="2527">
          <cell r="A2527" t="str">
            <v>Current</v>
          </cell>
        </row>
        <row r="2528">
          <cell r="A2528" t="str">
            <v>New</v>
          </cell>
        </row>
        <row r="2529">
          <cell r="A2529" t="str">
            <v>New</v>
          </cell>
        </row>
        <row r="2530">
          <cell r="A2530" t="str">
            <v>New</v>
          </cell>
        </row>
        <row r="2531">
          <cell r="A2531" t="str">
            <v>New</v>
          </cell>
        </row>
        <row r="2532">
          <cell r="A2532" t="str">
            <v>New</v>
          </cell>
        </row>
        <row r="2533">
          <cell r="A2533" t="str">
            <v>Current</v>
          </cell>
        </row>
        <row r="2534">
          <cell r="A2534" t="str">
            <v>Current</v>
          </cell>
        </row>
        <row r="2535">
          <cell r="A2535" t="str">
            <v>Current</v>
          </cell>
        </row>
        <row r="2536">
          <cell r="A2536" t="str">
            <v>Current</v>
          </cell>
        </row>
        <row r="2537">
          <cell r="A2537" t="str">
            <v>Current</v>
          </cell>
        </row>
        <row r="2538">
          <cell r="A2538" t="str">
            <v>Current</v>
          </cell>
        </row>
        <row r="2539">
          <cell r="A2539" t="str">
            <v>Current</v>
          </cell>
        </row>
        <row r="2540">
          <cell r="A2540" t="str">
            <v>Current</v>
          </cell>
        </row>
        <row r="2541">
          <cell r="A2541" t="str">
            <v>Current</v>
          </cell>
        </row>
        <row r="2542">
          <cell r="A2542" t="str">
            <v>Current</v>
          </cell>
        </row>
        <row r="2543">
          <cell r="A2543" t="str">
            <v>Current</v>
          </cell>
        </row>
        <row r="2544">
          <cell r="A2544" t="str">
            <v>New</v>
          </cell>
        </row>
        <row r="2545">
          <cell r="A2545" t="str">
            <v>New</v>
          </cell>
        </row>
        <row r="2546">
          <cell r="A2546" t="str">
            <v>New</v>
          </cell>
        </row>
        <row r="2547">
          <cell r="A2547" t="str">
            <v>Current</v>
          </cell>
        </row>
        <row r="2548">
          <cell r="A2548" t="str">
            <v>New</v>
          </cell>
        </row>
        <row r="2549">
          <cell r="A2549" t="str">
            <v>Current</v>
          </cell>
        </row>
        <row r="2550">
          <cell r="A2550" t="str">
            <v>Current</v>
          </cell>
        </row>
        <row r="2551">
          <cell r="A2551" t="str">
            <v>Current</v>
          </cell>
        </row>
        <row r="2552">
          <cell r="A2552" t="str">
            <v>Current</v>
          </cell>
        </row>
        <row r="2553">
          <cell r="A2553" t="str">
            <v>New</v>
          </cell>
        </row>
        <row r="2554">
          <cell r="A2554" t="str">
            <v>New</v>
          </cell>
        </row>
        <row r="2555">
          <cell r="A2555" t="str">
            <v>Current</v>
          </cell>
        </row>
        <row r="2556">
          <cell r="A2556" t="str">
            <v>Current</v>
          </cell>
        </row>
        <row r="2557">
          <cell r="A2557" t="str">
            <v>Current</v>
          </cell>
        </row>
        <row r="2558">
          <cell r="A2558" t="str">
            <v>Current</v>
          </cell>
        </row>
        <row r="2559">
          <cell r="A2559" t="str">
            <v>Current</v>
          </cell>
        </row>
        <row r="2560">
          <cell r="A2560" t="str">
            <v>Current</v>
          </cell>
        </row>
        <row r="2561">
          <cell r="A2561" t="str">
            <v>EOL</v>
          </cell>
        </row>
        <row r="2562">
          <cell r="A2562" t="str">
            <v>EOL</v>
          </cell>
        </row>
        <row r="2563">
          <cell r="A2563" t="str">
            <v>EOL</v>
          </cell>
        </row>
        <row r="2564">
          <cell r="A2564" t="str">
            <v>EOL</v>
          </cell>
        </row>
        <row r="2565">
          <cell r="A2565" t="str">
            <v>EOL</v>
          </cell>
        </row>
        <row r="2566">
          <cell r="A2566" t="str">
            <v>EOL</v>
          </cell>
        </row>
        <row r="2567">
          <cell r="A2567" t="str">
            <v>EOL</v>
          </cell>
        </row>
        <row r="2568">
          <cell r="A2568" t="str">
            <v>EOL</v>
          </cell>
        </row>
        <row r="2569">
          <cell r="A2569" t="str">
            <v>EOL</v>
          </cell>
        </row>
        <row r="2570">
          <cell r="A2570" t="str">
            <v>Current</v>
          </cell>
        </row>
        <row r="2571">
          <cell r="A2571" t="str">
            <v>Current</v>
          </cell>
        </row>
        <row r="2572">
          <cell r="A2572" t="str">
            <v>Current</v>
          </cell>
        </row>
        <row r="2573">
          <cell r="A2573" t="str">
            <v>Current</v>
          </cell>
        </row>
        <row r="2574">
          <cell r="A2574" t="str">
            <v>New</v>
          </cell>
        </row>
        <row r="2575">
          <cell r="A2575" t="str">
            <v>Current</v>
          </cell>
        </row>
        <row r="2576">
          <cell r="A2576" t="str">
            <v>New</v>
          </cell>
        </row>
        <row r="2577">
          <cell r="A2577" t="str">
            <v>New</v>
          </cell>
        </row>
        <row r="2578">
          <cell r="A2578" t="str">
            <v>New</v>
          </cell>
        </row>
        <row r="2579">
          <cell r="A2579" t="str">
            <v>EOL</v>
          </cell>
        </row>
        <row r="2580">
          <cell r="A2580" t="str">
            <v>EOL</v>
          </cell>
        </row>
        <row r="2581">
          <cell r="A2581" t="str">
            <v>EOL</v>
          </cell>
        </row>
        <row r="2582">
          <cell r="A2582" t="str">
            <v>EOL</v>
          </cell>
        </row>
        <row r="2583">
          <cell r="A2583" t="str">
            <v>EOL</v>
          </cell>
        </row>
        <row r="2584">
          <cell r="A2584" t="str">
            <v>EOL</v>
          </cell>
        </row>
        <row r="2585">
          <cell r="A2585" t="str">
            <v>EOL</v>
          </cell>
        </row>
        <row r="2586">
          <cell r="A2586" t="str">
            <v>EOL</v>
          </cell>
        </row>
        <row r="2587">
          <cell r="A2587" t="str">
            <v>EOL</v>
          </cell>
        </row>
        <row r="2588">
          <cell r="A2588" t="str">
            <v>New</v>
          </cell>
        </row>
        <row r="2589">
          <cell r="A2589" t="str">
            <v>EOL</v>
          </cell>
        </row>
        <row r="2590">
          <cell r="A2590" t="str">
            <v>EOL</v>
          </cell>
        </row>
        <row r="2591">
          <cell r="A2591" t="str">
            <v>EOL</v>
          </cell>
        </row>
        <row r="2592">
          <cell r="A2592" t="str">
            <v>EOL</v>
          </cell>
        </row>
        <row r="2593">
          <cell r="A2593" t="str">
            <v>EOL</v>
          </cell>
        </row>
        <row r="2594">
          <cell r="A2594" t="str">
            <v>EOL</v>
          </cell>
        </row>
        <row r="2595">
          <cell r="A2595" t="str">
            <v>EOL</v>
          </cell>
        </row>
        <row r="2596">
          <cell r="A2596" t="str">
            <v>EOL</v>
          </cell>
        </row>
        <row r="2597">
          <cell r="A2597" t="str">
            <v>EOL</v>
          </cell>
        </row>
        <row r="2598">
          <cell r="A2598" t="str">
            <v>EOL</v>
          </cell>
        </row>
        <row r="2599">
          <cell r="A2599" t="str">
            <v>EOL</v>
          </cell>
        </row>
        <row r="2600">
          <cell r="A2600" t="str">
            <v>EOL</v>
          </cell>
        </row>
        <row r="2601">
          <cell r="A2601" t="str">
            <v>Current</v>
          </cell>
        </row>
        <row r="2602">
          <cell r="A2602" t="str">
            <v>Current</v>
          </cell>
        </row>
        <row r="2603">
          <cell r="A2603" t="str">
            <v>Current</v>
          </cell>
        </row>
        <row r="2604">
          <cell r="A2604" t="str">
            <v>EOL</v>
          </cell>
        </row>
        <row r="2605">
          <cell r="A2605" t="str">
            <v>New</v>
          </cell>
        </row>
        <row r="2606">
          <cell r="A2606" t="str">
            <v>New</v>
          </cell>
        </row>
        <row r="2607">
          <cell r="A2607" t="str">
            <v>New</v>
          </cell>
        </row>
        <row r="2608">
          <cell r="A2608" t="str">
            <v>New</v>
          </cell>
        </row>
        <row r="2609">
          <cell r="A2609" t="str">
            <v>New</v>
          </cell>
        </row>
        <row r="2610">
          <cell r="A2610" t="str">
            <v>New</v>
          </cell>
        </row>
        <row r="2611">
          <cell r="A2611" t="str">
            <v>New</v>
          </cell>
        </row>
        <row r="2612">
          <cell r="A2612" t="str">
            <v>New</v>
          </cell>
        </row>
        <row r="2613">
          <cell r="A2613" t="str">
            <v>New</v>
          </cell>
        </row>
        <row r="2614">
          <cell r="A2614" t="str">
            <v>New</v>
          </cell>
        </row>
        <row r="2615">
          <cell r="A2615" t="str">
            <v>New</v>
          </cell>
        </row>
        <row r="2616">
          <cell r="A2616" t="str">
            <v>New</v>
          </cell>
        </row>
        <row r="2617">
          <cell r="A2617" t="str">
            <v>Current</v>
          </cell>
        </row>
        <row r="2618">
          <cell r="A2618" t="str">
            <v>New</v>
          </cell>
        </row>
        <row r="2619">
          <cell r="A2619" t="str">
            <v>Current</v>
          </cell>
        </row>
        <row r="2620">
          <cell r="A2620" t="str">
            <v>Current</v>
          </cell>
        </row>
        <row r="2621">
          <cell r="A2621" t="str">
            <v>New</v>
          </cell>
        </row>
        <row r="2622">
          <cell r="A2622" t="str">
            <v>Current</v>
          </cell>
        </row>
        <row r="2623">
          <cell r="A2623" t="str">
            <v>EOL</v>
          </cell>
        </row>
        <row r="2624">
          <cell r="A2624" t="str">
            <v>Current</v>
          </cell>
        </row>
        <row r="2625">
          <cell r="A2625" t="str">
            <v>EOL</v>
          </cell>
        </row>
        <row r="2626">
          <cell r="A2626" t="str">
            <v>EOL</v>
          </cell>
        </row>
        <row r="2627">
          <cell r="A2627" t="str">
            <v>EOL</v>
          </cell>
        </row>
        <row r="2628">
          <cell r="A2628" t="str">
            <v>EOL</v>
          </cell>
        </row>
        <row r="2629">
          <cell r="A2629" t="str">
            <v>EOL</v>
          </cell>
        </row>
        <row r="2630">
          <cell r="A2630" t="str">
            <v>EOL</v>
          </cell>
        </row>
        <row r="2631">
          <cell r="A2631" t="str">
            <v>EOL</v>
          </cell>
        </row>
        <row r="2632">
          <cell r="A2632" t="str">
            <v>Current</v>
          </cell>
        </row>
        <row r="2633">
          <cell r="A2633" t="str">
            <v>Current</v>
          </cell>
        </row>
        <row r="2634">
          <cell r="A2634" t="str">
            <v>Current</v>
          </cell>
        </row>
        <row r="2635">
          <cell r="A2635" t="str">
            <v>New</v>
          </cell>
        </row>
        <row r="2636">
          <cell r="A2636" t="str">
            <v>New</v>
          </cell>
        </row>
        <row r="2637">
          <cell r="A2637" t="str">
            <v>New</v>
          </cell>
        </row>
        <row r="2638">
          <cell r="A2638" t="str">
            <v>New</v>
          </cell>
        </row>
        <row r="2639">
          <cell r="A2639" t="str">
            <v>New</v>
          </cell>
        </row>
        <row r="2640">
          <cell r="A2640" t="str">
            <v>New</v>
          </cell>
        </row>
        <row r="2641">
          <cell r="A2641" t="str">
            <v>New</v>
          </cell>
        </row>
        <row r="2642">
          <cell r="A2642" t="str">
            <v>New</v>
          </cell>
        </row>
        <row r="2643">
          <cell r="A2643" t="str">
            <v>New</v>
          </cell>
        </row>
        <row r="2644">
          <cell r="A2644" t="str">
            <v>Current</v>
          </cell>
        </row>
        <row r="2645">
          <cell r="A2645" t="str">
            <v>Current</v>
          </cell>
        </row>
        <row r="2646">
          <cell r="A2646" t="str">
            <v>Current</v>
          </cell>
        </row>
        <row r="2647">
          <cell r="A2647" t="str">
            <v>New</v>
          </cell>
        </row>
        <row r="2648">
          <cell r="A2648" t="str">
            <v>Current</v>
          </cell>
        </row>
        <row r="2649">
          <cell r="A2649" t="str">
            <v>Current</v>
          </cell>
        </row>
        <row r="2650">
          <cell r="A2650" t="str">
            <v>Current</v>
          </cell>
        </row>
        <row r="2651">
          <cell r="A2651" t="str">
            <v>Current</v>
          </cell>
        </row>
        <row r="2652">
          <cell r="A2652" t="str">
            <v>Current</v>
          </cell>
        </row>
        <row r="2653">
          <cell r="A2653" t="str">
            <v>Current</v>
          </cell>
        </row>
        <row r="2654">
          <cell r="A2654" t="str">
            <v>Current</v>
          </cell>
        </row>
        <row r="2655">
          <cell r="A2655" t="str">
            <v>Current</v>
          </cell>
        </row>
        <row r="2656">
          <cell r="A2656" t="str">
            <v>Current</v>
          </cell>
        </row>
        <row r="2657">
          <cell r="A2657" t="str">
            <v>Current</v>
          </cell>
        </row>
        <row r="2658">
          <cell r="A2658" t="str">
            <v>Current</v>
          </cell>
        </row>
        <row r="2659">
          <cell r="A2659" t="str">
            <v>Current</v>
          </cell>
        </row>
        <row r="2660">
          <cell r="A2660" t="str">
            <v>New</v>
          </cell>
        </row>
        <row r="2661">
          <cell r="A2661" t="str">
            <v>New</v>
          </cell>
        </row>
        <row r="2662">
          <cell r="A2662" t="str">
            <v>New</v>
          </cell>
        </row>
        <row r="2663">
          <cell r="A2663" t="str">
            <v>New</v>
          </cell>
        </row>
        <row r="2664">
          <cell r="A2664" t="str">
            <v>New</v>
          </cell>
        </row>
        <row r="2665">
          <cell r="A2665" t="str">
            <v>New</v>
          </cell>
        </row>
        <row r="2666">
          <cell r="A2666" t="str">
            <v>Current</v>
          </cell>
        </row>
        <row r="2667">
          <cell r="A2667" t="str">
            <v>Current</v>
          </cell>
        </row>
        <row r="2668">
          <cell r="A2668" t="str">
            <v>Current</v>
          </cell>
        </row>
        <row r="2669">
          <cell r="A2669" t="str">
            <v>Current</v>
          </cell>
        </row>
        <row r="2670">
          <cell r="A2670" t="str">
            <v>Current</v>
          </cell>
        </row>
        <row r="2671">
          <cell r="A2671" t="str">
            <v>Current</v>
          </cell>
        </row>
        <row r="2672">
          <cell r="A2672" t="str">
            <v>Current</v>
          </cell>
        </row>
        <row r="2673">
          <cell r="A2673" t="str">
            <v>Current</v>
          </cell>
        </row>
        <row r="2674">
          <cell r="A2674" t="str">
            <v>EOL</v>
          </cell>
        </row>
        <row r="2675">
          <cell r="A2675" t="str">
            <v>EOL</v>
          </cell>
        </row>
        <row r="2676">
          <cell r="A2676" t="str">
            <v>EOL</v>
          </cell>
        </row>
        <row r="2677">
          <cell r="A2677" t="str">
            <v>EOL</v>
          </cell>
        </row>
        <row r="2678">
          <cell r="A2678" t="str">
            <v>EOL</v>
          </cell>
        </row>
        <row r="2679">
          <cell r="A2679" t="str">
            <v>EOL</v>
          </cell>
        </row>
        <row r="2680">
          <cell r="A2680" t="str">
            <v>EOL</v>
          </cell>
        </row>
        <row r="2681">
          <cell r="A2681" t="str">
            <v>EOL</v>
          </cell>
        </row>
        <row r="2682">
          <cell r="A2682" t="str">
            <v>EOL</v>
          </cell>
        </row>
        <row r="2683">
          <cell r="A2683" t="str">
            <v>Current</v>
          </cell>
        </row>
        <row r="2684">
          <cell r="A2684" t="str">
            <v>Current</v>
          </cell>
        </row>
        <row r="2685">
          <cell r="A2685" t="str">
            <v>Current</v>
          </cell>
        </row>
        <row r="2686">
          <cell r="A2686" t="str">
            <v>New</v>
          </cell>
        </row>
        <row r="2687">
          <cell r="A2687" t="str">
            <v>New</v>
          </cell>
        </row>
        <row r="2688">
          <cell r="A2688" t="str">
            <v>New</v>
          </cell>
        </row>
        <row r="2689">
          <cell r="A2689" t="str">
            <v>EOL</v>
          </cell>
        </row>
        <row r="2690">
          <cell r="A2690" t="str">
            <v>EOL</v>
          </cell>
        </row>
        <row r="2691">
          <cell r="A2691" t="str">
            <v>EOL</v>
          </cell>
        </row>
        <row r="2692">
          <cell r="A2692" t="str">
            <v>EOL</v>
          </cell>
        </row>
        <row r="2693">
          <cell r="A2693" t="str">
            <v>EOL</v>
          </cell>
        </row>
        <row r="2694">
          <cell r="A2694" t="str">
            <v>EOL</v>
          </cell>
        </row>
        <row r="2695">
          <cell r="A2695" t="str">
            <v>EOL</v>
          </cell>
        </row>
        <row r="2696">
          <cell r="A2696" t="str">
            <v>New</v>
          </cell>
        </row>
        <row r="2697">
          <cell r="A2697" t="str">
            <v>New</v>
          </cell>
        </row>
        <row r="2698">
          <cell r="A2698" t="str">
            <v>EOL</v>
          </cell>
        </row>
        <row r="2699">
          <cell r="A2699" t="str">
            <v>EOL</v>
          </cell>
        </row>
        <row r="2700">
          <cell r="A2700" t="str">
            <v>EOL</v>
          </cell>
        </row>
        <row r="2701">
          <cell r="A2701" t="str">
            <v>EOL</v>
          </cell>
        </row>
        <row r="2702">
          <cell r="A2702" t="str">
            <v>EOL</v>
          </cell>
        </row>
        <row r="2703">
          <cell r="A2703" t="str">
            <v>EOL</v>
          </cell>
        </row>
        <row r="2704">
          <cell r="A2704" t="str">
            <v>EOL</v>
          </cell>
        </row>
        <row r="2705">
          <cell r="A2705" t="str">
            <v>EOL</v>
          </cell>
        </row>
        <row r="2706">
          <cell r="A2706" t="str">
            <v>EOL</v>
          </cell>
        </row>
        <row r="2707">
          <cell r="A2707" t="str">
            <v>Current</v>
          </cell>
        </row>
        <row r="2708">
          <cell r="A2708" t="str">
            <v>Current</v>
          </cell>
        </row>
        <row r="2709">
          <cell r="A2709" t="str">
            <v>Current</v>
          </cell>
        </row>
        <row r="2710">
          <cell r="A2710" t="str">
            <v>New</v>
          </cell>
        </row>
        <row r="2711">
          <cell r="A2711" t="str">
            <v>New</v>
          </cell>
        </row>
        <row r="2712">
          <cell r="A2712" t="str">
            <v>New</v>
          </cell>
        </row>
        <row r="2713">
          <cell r="A2713" t="str">
            <v>New</v>
          </cell>
        </row>
        <row r="2714">
          <cell r="A2714" t="str">
            <v>New</v>
          </cell>
        </row>
        <row r="2715">
          <cell r="A2715" t="str">
            <v>New</v>
          </cell>
        </row>
        <row r="2716">
          <cell r="A2716" t="str">
            <v>EOL</v>
          </cell>
        </row>
        <row r="2717">
          <cell r="A2717" t="str">
            <v>EOL</v>
          </cell>
        </row>
        <row r="2718">
          <cell r="A2718" t="str">
            <v>EOL</v>
          </cell>
        </row>
        <row r="2719">
          <cell r="A2719" t="str">
            <v>EOL</v>
          </cell>
        </row>
        <row r="2720">
          <cell r="A2720" t="str">
            <v>EOL</v>
          </cell>
        </row>
        <row r="2721">
          <cell r="A2721" t="str">
            <v>EOL</v>
          </cell>
        </row>
        <row r="2722">
          <cell r="A2722" t="str">
            <v>New</v>
          </cell>
        </row>
        <row r="2723">
          <cell r="A2723" t="str">
            <v>New</v>
          </cell>
        </row>
        <row r="2724">
          <cell r="A2724" t="str">
            <v>New</v>
          </cell>
        </row>
        <row r="2725">
          <cell r="A2725" t="str">
            <v>New</v>
          </cell>
        </row>
        <row r="2726">
          <cell r="A2726" t="str">
            <v>New</v>
          </cell>
        </row>
        <row r="2727">
          <cell r="A2727" t="str">
            <v>New</v>
          </cell>
        </row>
        <row r="2728">
          <cell r="A2728" t="str">
            <v>Current</v>
          </cell>
        </row>
        <row r="2729">
          <cell r="A2729" t="str">
            <v>Current</v>
          </cell>
        </row>
        <row r="2730">
          <cell r="A2730" t="str">
            <v>Current</v>
          </cell>
        </row>
        <row r="2731">
          <cell r="A2731" t="str">
            <v>New</v>
          </cell>
        </row>
        <row r="2732">
          <cell r="A2732" t="str">
            <v>New</v>
          </cell>
        </row>
        <row r="2733">
          <cell r="A2733" t="str">
            <v>New</v>
          </cell>
        </row>
        <row r="2734">
          <cell r="A2734" t="str">
            <v>New</v>
          </cell>
        </row>
        <row r="2735">
          <cell r="A2735" t="str">
            <v>New</v>
          </cell>
        </row>
        <row r="2736">
          <cell r="A2736" t="str">
            <v>New</v>
          </cell>
        </row>
        <row r="2737">
          <cell r="A2737" t="str">
            <v>Current</v>
          </cell>
        </row>
        <row r="2738">
          <cell r="A2738" t="str">
            <v>Current</v>
          </cell>
        </row>
        <row r="2739">
          <cell r="A2739" t="str">
            <v>Current</v>
          </cell>
        </row>
        <row r="2740">
          <cell r="A2740" t="str">
            <v>New</v>
          </cell>
        </row>
        <row r="2741">
          <cell r="A2741" t="str">
            <v>New</v>
          </cell>
        </row>
        <row r="2742">
          <cell r="A2742" t="str">
            <v>New</v>
          </cell>
        </row>
        <row r="2743">
          <cell r="A2743" t="str">
            <v>New</v>
          </cell>
        </row>
        <row r="2744">
          <cell r="A2744" t="str">
            <v>New</v>
          </cell>
        </row>
        <row r="2745">
          <cell r="A2745" t="str">
            <v>New</v>
          </cell>
        </row>
        <row r="2746">
          <cell r="A2746" t="str">
            <v>New</v>
          </cell>
        </row>
        <row r="2747">
          <cell r="A2747" t="str">
            <v>New</v>
          </cell>
        </row>
        <row r="2748">
          <cell r="A2748" t="str">
            <v>New</v>
          </cell>
        </row>
        <row r="2749">
          <cell r="A2749" t="str">
            <v>New</v>
          </cell>
        </row>
        <row r="2750">
          <cell r="A2750" t="str">
            <v>New</v>
          </cell>
        </row>
        <row r="2751">
          <cell r="A2751" t="str">
            <v>New</v>
          </cell>
        </row>
        <row r="2752">
          <cell r="A2752" t="str">
            <v>Current</v>
          </cell>
        </row>
        <row r="2753">
          <cell r="A2753" t="str">
            <v>New</v>
          </cell>
        </row>
        <row r="2754">
          <cell r="A2754" t="str">
            <v>Current</v>
          </cell>
        </row>
        <row r="2755">
          <cell r="A2755" t="str">
            <v>New</v>
          </cell>
        </row>
        <row r="2756">
          <cell r="A2756" t="str">
            <v>Current</v>
          </cell>
        </row>
        <row r="2757">
          <cell r="A2757" t="str">
            <v>New</v>
          </cell>
        </row>
        <row r="2758">
          <cell r="A2758" t="str">
            <v>Current</v>
          </cell>
        </row>
        <row r="2759">
          <cell r="A2759" t="str">
            <v>Current</v>
          </cell>
        </row>
        <row r="2760">
          <cell r="A2760" t="str">
            <v>New</v>
          </cell>
        </row>
        <row r="2761">
          <cell r="A2761" t="str">
            <v>Current</v>
          </cell>
        </row>
        <row r="2762">
          <cell r="A2762" t="str">
            <v>Current</v>
          </cell>
        </row>
        <row r="2763">
          <cell r="A2763" t="str">
            <v>Current</v>
          </cell>
        </row>
        <row r="2764">
          <cell r="A2764" t="str">
            <v>Current</v>
          </cell>
        </row>
        <row r="2765">
          <cell r="A2765" t="str">
            <v>EOL</v>
          </cell>
        </row>
        <row r="2766">
          <cell r="A2766" t="str">
            <v>EOL</v>
          </cell>
        </row>
        <row r="2767">
          <cell r="A2767" t="str">
            <v>EOL</v>
          </cell>
        </row>
        <row r="2768">
          <cell r="A2768" t="str">
            <v>Current</v>
          </cell>
        </row>
        <row r="2769">
          <cell r="A2769" t="str">
            <v>New</v>
          </cell>
        </row>
        <row r="2770">
          <cell r="A2770" t="str">
            <v>Current</v>
          </cell>
        </row>
        <row r="2771">
          <cell r="A2771" t="str">
            <v>New</v>
          </cell>
        </row>
        <row r="2772">
          <cell r="A2772" t="str">
            <v>New</v>
          </cell>
        </row>
        <row r="2773">
          <cell r="A2773" t="str">
            <v>New</v>
          </cell>
        </row>
        <row r="2774">
          <cell r="A2774" t="str">
            <v>Current</v>
          </cell>
        </row>
        <row r="2775">
          <cell r="A2775" t="str">
            <v>Current</v>
          </cell>
        </row>
        <row r="2776">
          <cell r="A2776" t="str">
            <v>Current</v>
          </cell>
        </row>
        <row r="2777">
          <cell r="A2777" t="str">
            <v>New</v>
          </cell>
        </row>
        <row r="2778">
          <cell r="A2778" t="str">
            <v>New</v>
          </cell>
        </row>
        <row r="2779">
          <cell r="A2779" t="str">
            <v>New</v>
          </cell>
        </row>
        <row r="2780">
          <cell r="A2780" t="str">
            <v>New</v>
          </cell>
        </row>
        <row r="2781">
          <cell r="A2781" t="str">
            <v>New</v>
          </cell>
        </row>
        <row r="2782">
          <cell r="A2782" t="str">
            <v>New</v>
          </cell>
        </row>
        <row r="2783">
          <cell r="A2783" t="str">
            <v>New</v>
          </cell>
        </row>
        <row r="2784">
          <cell r="A2784" t="str">
            <v>New</v>
          </cell>
        </row>
        <row r="2785">
          <cell r="A2785" t="str">
            <v>New</v>
          </cell>
        </row>
        <row r="2786">
          <cell r="A2786" t="str">
            <v>New</v>
          </cell>
        </row>
        <row r="2787">
          <cell r="A2787" t="str">
            <v>New</v>
          </cell>
        </row>
        <row r="2788">
          <cell r="A2788" t="str">
            <v>New</v>
          </cell>
        </row>
        <row r="2789">
          <cell r="A2789" t="str">
            <v>New</v>
          </cell>
        </row>
        <row r="2790">
          <cell r="A2790" t="str">
            <v>New</v>
          </cell>
        </row>
        <row r="2791">
          <cell r="A2791" t="str">
            <v>New</v>
          </cell>
        </row>
        <row r="2792">
          <cell r="A2792" t="str">
            <v>New</v>
          </cell>
        </row>
        <row r="2793">
          <cell r="A2793" t="str">
            <v>New</v>
          </cell>
        </row>
        <row r="2794">
          <cell r="A2794" t="str">
            <v>New</v>
          </cell>
        </row>
        <row r="2795">
          <cell r="A2795" t="str">
            <v>New</v>
          </cell>
        </row>
        <row r="2796">
          <cell r="A2796" t="str">
            <v>New</v>
          </cell>
        </row>
        <row r="2797">
          <cell r="A2797" t="str">
            <v>New</v>
          </cell>
        </row>
        <row r="2798">
          <cell r="A2798" t="str">
            <v>Current</v>
          </cell>
        </row>
        <row r="2799">
          <cell r="A2799" t="str">
            <v>Current</v>
          </cell>
        </row>
        <row r="2800">
          <cell r="A2800" t="str">
            <v>Current</v>
          </cell>
        </row>
        <row r="2801">
          <cell r="A2801" t="str">
            <v>EOL</v>
          </cell>
        </row>
        <row r="2802">
          <cell r="A2802" t="str">
            <v>New</v>
          </cell>
        </row>
        <row r="2803">
          <cell r="A2803" t="str">
            <v>New</v>
          </cell>
        </row>
        <row r="2804">
          <cell r="A2804" t="str">
            <v>New</v>
          </cell>
        </row>
        <row r="2805">
          <cell r="A2805" t="str">
            <v>New</v>
          </cell>
        </row>
        <row r="2806">
          <cell r="A2806" t="str">
            <v>New</v>
          </cell>
        </row>
        <row r="2807">
          <cell r="A2807" t="str">
            <v>New</v>
          </cell>
        </row>
        <row r="2808">
          <cell r="A2808" t="str">
            <v>Current</v>
          </cell>
        </row>
        <row r="2809">
          <cell r="A2809" t="str">
            <v>Current</v>
          </cell>
        </row>
        <row r="2810">
          <cell r="A2810" t="str">
            <v>Current</v>
          </cell>
        </row>
        <row r="2811">
          <cell r="A2811" t="str">
            <v>Current</v>
          </cell>
        </row>
        <row r="2812">
          <cell r="A2812" t="str">
            <v>New</v>
          </cell>
        </row>
        <row r="2813">
          <cell r="A2813" t="str">
            <v>Current</v>
          </cell>
        </row>
        <row r="2814">
          <cell r="A2814" t="str">
            <v>EOL</v>
          </cell>
        </row>
        <row r="2815">
          <cell r="A2815" t="str">
            <v>New</v>
          </cell>
        </row>
        <row r="2816">
          <cell r="A2816" t="str">
            <v>New</v>
          </cell>
        </row>
        <row r="2817">
          <cell r="A2817" t="str">
            <v>New</v>
          </cell>
        </row>
        <row r="2818">
          <cell r="A2818" t="str">
            <v>New</v>
          </cell>
        </row>
        <row r="2819">
          <cell r="A2819" t="str">
            <v>EOL</v>
          </cell>
        </row>
        <row r="2820">
          <cell r="A2820" t="str">
            <v>EOL</v>
          </cell>
        </row>
        <row r="2821">
          <cell r="A2821" t="str">
            <v>New</v>
          </cell>
        </row>
        <row r="2822">
          <cell r="A2822" t="str">
            <v>New</v>
          </cell>
        </row>
        <row r="2823">
          <cell r="A2823" t="str">
            <v>New</v>
          </cell>
        </row>
        <row r="2824">
          <cell r="A2824" t="str">
            <v>New</v>
          </cell>
        </row>
        <row r="2825">
          <cell r="A2825" t="str">
            <v>New</v>
          </cell>
        </row>
        <row r="2826">
          <cell r="A2826" t="str">
            <v>New</v>
          </cell>
        </row>
        <row r="2827">
          <cell r="A2827" t="str">
            <v>New</v>
          </cell>
        </row>
        <row r="2828">
          <cell r="A2828" t="str">
            <v>New</v>
          </cell>
        </row>
        <row r="2829">
          <cell r="A2829" t="str">
            <v>New</v>
          </cell>
        </row>
        <row r="2830">
          <cell r="A2830" t="str">
            <v>New</v>
          </cell>
        </row>
        <row r="2831">
          <cell r="A2831" t="str">
            <v>New</v>
          </cell>
        </row>
        <row r="2832">
          <cell r="A2832" t="str">
            <v>New</v>
          </cell>
        </row>
        <row r="2833">
          <cell r="A2833" t="str">
            <v>EOL</v>
          </cell>
        </row>
        <row r="2834">
          <cell r="A2834" t="str">
            <v>New</v>
          </cell>
        </row>
        <row r="2835">
          <cell r="A2835" t="str">
            <v>New</v>
          </cell>
        </row>
        <row r="2836">
          <cell r="A2836" t="str">
            <v>Current</v>
          </cell>
        </row>
        <row r="2837">
          <cell r="A2837" t="str">
            <v>Current</v>
          </cell>
        </row>
        <row r="2838">
          <cell r="A2838" t="str">
            <v>Current</v>
          </cell>
        </row>
        <row r="2839">
          <cell r="A2839" t="str">
            <v>New</v>
          </cell>
        </row>
        <row r="2840">
          <cell r="A2840" t="str">
            <v>Current</v>
          </cell>
        </row>
        <row r="2841">
          <cell r="A2841" t="str">
            <v>Current</v>
          </cell>
        </row>
        <row r="2842">
          <cell r="A2842" t="str">
            <v>Current</v>
          </cell>
        </row>
        <row r="2843">
          <cell r="A2843" t="str">
            <v>Current</v>
          </cell>
        </row>
        <row r="2844">
          <cell r="A2844" t="str">
            <v>Current</v>
          </cell>
        </row>
        <row r="2845">
          <cell r="A2845" t="str">
            <v>New</v>
          </cell>
        </row>
        <row r="2846">
          <cell r="A2846" t="str">
            <v>New</v>
          </cell>
        </row>
        <row r="2847">
          <cell r="A2847" t="str">
            <v>New</v>
          </cell>
        </row>
        <row r="2848">
          <cell r="A2848" t="str">
            <v>New</v>
          </cell>
        </row>
        <row r="2849">
          <cell r="A2849" t="str">
            <v>New</v>
          </cell>
        </row>
        <row r="2850">
          <cell r="A2850" t="str">
            <v>New</v>
          </cell>
        </row>
        <row r="2851">
          <cell r="A2851" t="str">
            <v>New</v>
          </cell>
        </row>
        <row r="2852">
          <cell r="A2852" t="str">
            <v>New</v>
          </cell>
        </row>
        <row r="2853">
          <cell r="A2853" t="str">
            <v>New</v>
          </cell>
        </row>
        <row r="2854">
          <cell r="A2854" t="str">
            <v>New</v>
          </cell>
        </row>
        <row r="2855">
          <cell r="A2855" t="str">
            <v>New</v>
          </cell>
        </row>
        <row r="2856">
          <cell r="A2856" t="str">
            <v>New</v>
          </cell>
        </row>
        <row r="2857">
          <cell r="A2857" t="str">
            <v>New</v>
          </cell>
        </row>
        <row r="2858">
          <cell r="A2858" t="str">
            <v>New</v>
          </cell>
        </row>
        <row r="2859">
          <cell r="A2859" t="str">
            <v>New</v>
          </cell>
        </row>
        <row r="2860">
          <cell r="A2860" t="str">
            <v>New</v>
          </cell>
        </row>
        <row r="2861">
          <cell r="A2861" t="str">
            <v>New</v>
          </cell>
        </row>
        <row r="2862">
          <cell r="A2862" t="str">
            <v>New</v>
          </cell>
        </row>
        <row r="2863">
          <cell r="A2863" t="str">
            <v>New</v>
          </cell>
        </row>
        <row r="2864">
          <cell r="A2864" t="str">
            <v>New</v>
          </cell>
        </row>
        <row r="2865">
          <cell r="A2865" t="str">
            <v>New</v>
          </cell>
        </row>
        <row r="2866">
          <cell r="A2866" t="str">
            <v>New</v>
          </cell>
        </row>
        <row r="2867">
          <cell r="A2867" t="str">
            <v>New</v>
          </cell>
        </row>
        <row r="2868">
          <cell r="A2868" t="str">
            <v>New</v>
          </cell>
        </row>
        <row r="2869">
          <cell r="A2869" t="str">
            <v>New</v>
          </cell>
        </row>
        <row r="2870">
          <cell r="A2870" t="str">
            <v>New</v>
          </cell>
        </row>
        <row r="2871">
          <cell r="A2871" t="str">
            <v>New</v>
          </cell>
        </row>
        <row r="2872">
          <cell r="A2872" t="str">
            <v>New</v>
          </cell>
        </row>
        <row r="2873">
          <cell r="A2873" t="str">
            <v>New</v>
          </cell>
        </row>
        <row r="2874">
          <cell r="A2874" t="str">
            <v>New</v>
          </cell>
        </row>
        <row r="2875">
          <cell r="A2875" t="str">
            <v>New</v>
          </cell>
        </row>
        <row r="2876">
          <cell r="A2876" t="str">
            <v>New</v>
          </cell>
        </row>
        <row r="2877">
          <cell r="A2877" t="str">
            <v>New</v>
          </cell>
        </row>
        <row r="2878">
          <cell r="A2878" t="str">
            <v>New</v>
          </cell>
        </row>
        <row r="2879">
          <cell r="A2879" t="str">
            <v>New</v>
          </cell>
        </row>
        <row r="2880">
          <cell r="A2880" t="str">
            <v>New</v>
          </cell>
        </row>
        <row r="2881">
          <cell r="A2881" t="str">
            <v>New</v>
          </cell>
        </row>
        <row r="2882">
          <cell r="A2882" t="str">
            <v>New</v>
          </cell>
        </row>
        <row r="2883">
          <cell r="A2883" t="str">
            <v>EOL</v>
          </cell>
        </row>
        <row r="2884">
          <cell r="A2884" t="str">
            <v>EOL</v>
          </cell>
        </row>
        <row r="2885">
          <cell r="A2885" t="str">
            <v>EOL</v>
          </cell>
        </row>
        <row r="2886">
          <cell r="A2886" t="str">
            <v>New</v>
          </cell>
        </row>
        <row r="2887">
          <cell r="A2887" t="str">
            <v>New</v>
          </cell>
        </row>
        <row r="2888">
          <cell r="A2888" t="str">
            <v>New</v>
          </cell>
        </row>
        <row r="2889">
          <cell r="A2889" t="str">
            <v>New</v>
          </cell>
        </row>
        <row r="2890">
          <cell r="A2890" t="str">
            <v>New</v>
          </cell>
        </row>
        <row r="2891">
          <cell r="A2891" t="str">
            <v>New</v>
          </cell>
        </row>
        <row r="2892">
          <cell r="A2892" t="str">
            <v>Current</v>
          </cell>
        </row>
        <row r="2893">
          <cell r="A2893" t="str">
            <v>Current</v>
          </cell>
        </row>
        <row r="2894">
          <cell r="A2894" t="str">
            <v>Current</v>
          </cell>
        </row>
        <row r="2895">
          <cell r="A2895" t="str">
            <v>New</v>
          </cell>
        </row>
        <row r="2896">
          <cell r="A2896" t="str">
            <v>New</v>
          </cell>
        </row>
        <row r="2897">
          <cell r="A2897" t="str">
            <v>New</v>
          </cell>
        </row>
        <row r="2898">
          <cell r="A2898" t="str">
            <v>New</v>
          </cell>
        </row>
        <row r="2899">
          <cell r="A2899" t="str">
            <v>New</v>
          </cell>
        </row>
        <row r="2900">
          <cell r="A2900" t="str">
            <v>New</v>
          </cell>
        </row>
        <row r="2901">
          <cell r="A2901" t="str">
            <v>New</v>
          </cell>
        </row>
        <row r="2902">
          <cell r="A2902" t="str">
            <v>EOL</v>
          </cell>
        </row>
        <row r="2903">
          <cell r="A2903" t="str">
            <v>EOL</v>
          </cell>
        </row>
        <row r="2904">
          <cell r="A2904" t="str">
            <v>EOL</v>
          </cell>
        </row>
        <row r="2905">
          <cell r="A2905" t="str">
            <v>Current</v>
          </cell>
        </row>
        <row r="2906">
          <cell r="A2906" t="str">
            <v>Current</v>
          </cell>
        </row>
        <row r="2907">
          <cell r="A2907" t="str">
            <v>Current</v>
          </cell>
        </row>
        <row r="2908">
          <cell r="A2908" t="str">
            <v>New</v>
          </cell>
        </row>
        <row r="2909">
          <cell r="A2909" t="str">
            <v>New</v>
          </cell>
        </row>
        <row r="2910">
          <cell r="A2910" t="str">
            <v>New</v>
          </cell>
        </row>
        <row r="2911">
          <cell r="A2911" t="str">
            <v>New</v>
          </cell>
        </row>
        <row r="2912">
          <cell r="A2912" t="str">
            <v>New</v>
          </cell>
        </row>
        <row r="2913">
          <cell r="A2913" t="str">
            <v>New</v>
          </cell>
        </row>
        <row r="2914">
          <cell r="A2914" t="str">
            <v>New</v>
          </cell>
        </row>
        <row r="2915">
          <cell r="A2915" t="str">
            <v>New</v>
          </cell>
        </row>
        <row r="2916">
          <cell r="A2916" t="str">
            <v>New</v>
          </cell>
        </row>
        <row r="2917">
          <cell r="A2917" t="str">
            <v>New</v>
          </cell>
        </row>
        <row r="2918">
          <cell r="A2918" t="str">
            <v>New</v>
          </cell>
        </row>
        <row r="2919">
          <cell r="A2919" t="str">
            <v>New</v>
          </cell>
        </row>
        <row r="2920">
          <cell r="A2920" t="str">
            <v>EOL</v>
          </cell>
        </row>
        <row r="2921">
          <cell r="A2921" t="str">
            <v>EOL</v>
          </cell>
        </row>
        <row r="2922">
          <cell r="A2922" t="str">
            <v>EOL</v>
          </cell>
        </row>
        <row r="2923">
          <cell r="A2923" t="str">
            <v>New</v>
          </cell>
        </row>
        <row r="2924">
          <cell r="A2924" t="str">
            <v>New</v>
          </cell>
        </row>
        <row r="2925">
          <cell r="A2925" t="str">
            <v>New</v>
          </cell>
        </row>
        <row r="2926">
          <cell r="A2926" t="str">
            <v>New</v>
          </cell>
        </row>
        <row r="2927">
          <cell r="A2927" t="str">
            <v>New</v>
          </cell>
        </row>
        <row r="2928">
          <cell r="A2928" t="str">
            <v>New</v>
          </cell>
        </row>
        <row r="2929">
          <cell r="A2929" t="str">
            <v>Current</v>
          </cell>
        </row>
        <row r="2930">
          <cell r="A2930" t="str">
            <v>Current</v>
          </cell>
        </row>
        <row r="2931">
          <cell r="A2931" t="str">
            <v>Current</v>
          </cell>
        </row>
        <row r="2932">
          <cell r="A2932" t="str">
            <v>New</v>
          </cell>
        </row>
        <row r="2933">
          <cell r="A2933" t="str">
            <v>New</v>
          </cell>
        </row>
        <row r="2934">
          <cell r="A2934" t="str">
            <v>New</v>
          </cell>
        </row>
        <row r="2935">
          <cell r="A2935" t="str">
            <v>New</v>
          </cell>
        </row>
        <row r="2936">
          <cell r="A2936" t="str">
            <v>New</v>
          </cell>
        </row>
        <row r="2937">
          <cell r="A2937" t="str">
            <v>New</v>
          </cell>
        </row>
        <row r="2938">
          <cell r="A2938" t="str">
            <v>New</v>
          </cell>
        </row>
        <row r="2939">
          <cell r="A2939" t="str">
            <v>New</v>
          </cell>
        </row>
        <row r="2940">
          <cell r="A2940" t="str">
            <v>New</v>
          </cell>
        </row>
        <row r="2941">
          <cell r="A2941" t="str">
            <v>Current</v>
          </cell>
        </row>
        <row r="2942">
          <cell r="A2942" t="str">
            <v>Current</v>
          </cell>
        </row>
        <row r="2943">
          <cell r="A2943" t="str">
            <v>Current</v>
          </cell>
        </row>
        <row r="2944">
          <cell r="A2944" t="str">
            <v>New</v>
          </cell>
        </row>
        <row r="2945">
          <cell r="A2945" t="str">
            <v>New</v>
          </cell>
        </row>
        <row r="2946">
          <cell r="A2946" t="str">
            <v>New</v>
          </cell>
        </row>
        <row r="2947">
          <cell r="A2947" t="str">
            <v>New</v>
          </cell>
        </row>
        <row r="2948">
          <cell r="A2948" t="str">
            <v>New</v>
          </cell>
        </row>
        <row r="2949">
          <cell r="A2949" t="str">
            <v>New</v>
          </cell>
        </row>
        <row r="2950">
          <cell r="A2950" t="str">
            <v>EOL</v>
          </cell>
        </row>
        <row r="2951">
          <cell r="A2951" t="str">
            <v>Current</v>
          </cell>
        </row>
        <row r="2952">
          <cell r="A2952" t="str">
            <v>EOL</v>
          </cell>
        </row>
        <row r="2953">
          <cell r="A2953" t="str">
            <v>New</v>
          </cell>
        </row>
        <row r="2954">
          <cell r="A2954" t="str">
            <v>New</v>
          </cell>
        </row>
        <row r="2955">
          <cell r="A2955" t="str">
            <v>New</v>
          </cell>
        </row>
        <row r="2956">
          <cell r="A2956" t="str">
            <v>EOL</v>
          </cell>
        </row>
        <row r="2957">
          <cell r="A2957" t="str">
            <v>EOL</v>
          </cell>
        </row>
        <row r="2958">
          <cell r="A2958" t="str">
            <v>EOL</v>
          </cell>
        </row>
        <row r="2959">
          <cell r="A2959" t="str">
            <v>EOL</v>
          </cell>
        </row>
        <row r="2960">
          <cell r="A2960" t="str">
            <v>New</v>
          </cell>
        </row>
        <row r="2961">
          <cell r="A2961" t="str">
            <v>New</v>
          </cell>
        </row>
        <row r="2962">
          <cell r="A2962" t="str">
            <v>New</v>
          </cell>
        </row>
        <row r="2963">
          <cell r="A2963" t="str">
            <v>EOL</v>
          </cell>
        </row>
        <row r="2964">
          <cell r="A2964" t="str">
            <v>EOL</v>
          </cell>
        </row>
        <row r="2965">
          <cell r="A2965" t="str">
            <v>EOL</v>
          </cell>
        </row>
        <row r="2966">
          <cell r="A2966" t="str">
            <v>New</v>
          </cell>
        </row>
        <row r="2967">
          <cell r="A2967" t="str">
            <v>New</v>
          </cell>
        </row>
        <row r="2968">
          <cell r="A2968" t="str">
            <v>New</v>
          </cell>
        </row>
        <row r="2969">
          <cell r="A2969" t="str">
            <v>EOL</v>
          </cell>
        </row>
        <row r="2970">
          <cell r="A2970" t="str">
            <v>EOL</v>
          </cell>
        </row>
        <row r="2971">
          <cell r="A2971" t="str">
            <v>EOL</v>
          </cell>
        </row>
        <row r="2972">
          <cell r="A2972" t="str">
            <v>New</v>
          </cell>
        </row>
        <row r="2973">
          <cell r="A2973" t="str">
            <v>New</v>
          </cell>
        </row>
        <row r="2974">
          <cell r="A2974" t="str">
            <v>New</v>
          </cell>
        </row>
        <row r="2975">
          <cell r="A2975" t="str">
            <v>New</v>
          </cell>
        </row>
        <row r="2976">
          <cell r="A2976" t="str">
            <v>New</v>
          </cell>
        </row>
        <row r="2977">
          <cell r="A2977" t="str">
            <v>New</v>
          </cell>
        </row>
        <row r="2978">
          <cell r="A2978" t="str">
            <v>EOL</v>
          </cell>
        </row>
        <row r="2979">
          <cell r="A2979" t="str">
            <v>EOL</v>
          </cell>
        </row>
        <row r="2980">
          <cell r="A2980" t="str">
            <v>EOL</v>
          </cell>
        </row>
        <row r="2981">
          <cell r="A2981" t="str">
            <v>New</v>
          </cell>
        </row>
        <row r="2982">
          <cell r="A2982" t="str">
            <v>New</v>
          </cell>
        </row>
        <row r="2983">
          <cell r="A2983" t="str">
            <v>New</v>
          </cell>
        </row>
        <row r="2984">
          <cell r="A2984" t="str">
            <v>EOL</v>
          </cell>
        </row>
        <row r="2985">
          <cell r="A2985" t="str">
            <v>EOL</v>
          </cell>
        </row>
        <row r="2986">
          <cell r="A2986" t="str">
            <v>EOL</v>
          </cell>
        </row>
        <row r="2987">
          <cell r="A2987" t="str">
            <v>EOL</v>
          </cell>
        </row>
        <row r="2988">
          <cell r="A2988" t="str">
            <v>EOL</v>
          </cell>
        </row>
        <row r="2989">
          <cell r="A2989" t="str">
            <v>EOL</v>
          </cell>
        </row>
        <row r="2990">
          <cell r="A2990" t="str">
            <v>New</v>
          </cell>
        </row>
        <row r="2991">
          <cell r="A2991" t="str">
            <v>New</v>
          </cell>
        </row>
        <row r="2992">
          <cell r="A2992" t="str">
            <v>New</v>
          </cell>
        </row>
        <row r="2993">
          <cell r="A2993" t="str">
            <v>EOL</v>
          </cell>
        </row>
        <row r="2994">
          <cell r="A2994" t="str">
            <v>EOL</v>
          </cell>
        </row>
        <row r="2995">
          <cell r="A2995" t="str">
            <v>EOL</v>
          </cell>
        </row>
        <row r="2996">
          <cell r="A2996" t="str">
            <v>EOL</v>
          </cell>
        </row>
        <row r="2997">
          <cell r="A2997" t="str">
            <v>Current</v>
          </cell>
        </row>
        <row r="2998">
          <cell r="A2998" t="str">
            <v>Current</v>
          </cell>
        </row>
        <row r="2999">
          <cell r="A2999" t="str">
            <v>Current</v>
          </cell>
        </row>
        <row r="3000">
          <cell r="A3000" t="str">
            <v>Current</v>
          </cell>
        </row>
        <row r="3001">
          <cell r="A3001" t="str">
            <v>Current</v>
          </cell>
        </row>
        <row r="3002">
          <cell r="A3002" t="str">
            <v>Current</v>
          </cell>
        </row>
        <row r="3003">
          <cell r="A3003" t="str">
            <v>EOL</v>
          </cell>
        </row>
        <row r="3004">
          <cell r="A3004" t="str">
            <v>EOL</v>
          </cell>
        </row>
        <row r="3005">
          <cell r="A3005" t="str">
            <v>EOL</v>
          </cell>
        </row>
        <row r="3006">
          <cell r="A3006" t="str">
            <v>Current</v>
          </cell>
        </row>
        <row r="3007">
          <cell r="A3007" t="str">
            <v>Current</v>
          </cell>
        </row>
        <row r="3008">
          <cell r="A3008" t="str">
            <v>Current</v>
          </cell>
        </row>
        <row r="3009">
          <cell r="A3009" t="str">
            <v>Current</v>
          </cell>
        </row>
        <row r="3010">
          <cell r="A3010" t="str">
            <v>Current</v>
          </cell>
        </row>
        <row r="3011">
          <cell r="A3011" t="str">
            <v>Current</v>
          </cell>
        </row>
        <row r="3012">
          <cell r="A3012" t="str">
            <v>EOL</v>
          </cell>
        </row>
        <row r="3013">
          <cell r="A3013" t="str">
            <v>EOL</v>
          </cell>
        </row>
        <row r="3014">
          <cell r="A3014" t="str">
            <v>EOL</v>
          </cell>
        </row>
        <row r="3015">
          <cell r="A3015" t="str">
            <v>Current</v>
          </cell>
        </row>
        <row r="3016">
          <cell r="A3016" t="str">
            <v>Current</v>
          </cell>
        </row>
        <row r="3017">
          <cell r="A3017" t="str">
            <v>Current</v>
          </cell>
        </row>
        <row r="3018">
          <cell r="A3018" t="str">
            <v>Current</v>
          </cell>
        </row>
        <row r="3019">
          <cell r="A3019" t="str">
            <v>New</v>
          </cell>
        </row>
        <row r="3020">
          <cell r="A3020" t="str">
            <v>New</v>
          </cell>
        </row>
        <row r="3021">
          <cell r="A3021" t="str">
            <v>New</v>
          </cell>
        </row>
        <row r="3022">
          <cell r="A3022" t="str">
            <v>New</v>
          </cell>
        </row>
        <row r="3023">
          <cell r="A3023" t="str">
            <v>New</v>
          </cell>
        </row>
        <row r="3024">
          <cell r="A3024" t="str">
            <v>New</v>
          </cell>
        </row>
        <row r="3025">
          <cell r="A3025" t="str">
            <v>New</v>
          </cell>
        </row>
        <row r="3026">
          <cell r="A3026" t="str">
            <v>New</v>
          </cell>
        </row>
        <row r="3027">
          <cell r="A3027" t="str">
            <v>New</v>
          </cell>
        </row>
        <row r="3028">
          <cell r="A3028" t="str">
            <v>New</v>
          </cell>
        </row>
        <row r="3029">
          <cell r="A3029" t="str">
            <v>New</v>
          </cell>
        </row>
        <row r="3030">
          <cell r="A3030" t="str">
            <v>New</v>
          </cell>
        </row>
        <row r="3031">
          <cell r="A3031" t="str">
            <v>New</v>
          </cell>
        </row>
        <row r="3032">
          <cell r="A3032" t="str">
            <v>New</v>
          </cell>
        </row>
        <row r="3033">
          <cell r="A3033" t="str">
            <v>New</v>
          </cell>
        </row>
        <row r="3034">
          <cell r="A3034" t="str">
            <v>New</v>
          </cell>
        </row>
        <row r="3035">
          <cell r="A3035" t="str">
            <v>New</v>
          </cell>
        </row>
        <row r="3036">
          <cell r="A3036" t="str">
            <v>New</v>
          </cell>
        </row>
        <row r="3037">
          <cell r="A3037" t="str">
            <v>New</v>
          </cell>
        </row>
        <row r="3038">
          <cell r="A3038" t="str">
            <v>New</v>
          </cell>
        </row>
        <row r="3039">
          <cell r="A3039" t="str">
            <v>New</v>
          </cell>
        </row>
        <row r="3040">
          <cell r="A3040" t="str">
            <v>New</v>
          </cell>
        </row>
        <row r="3041">
          <cell r="A3041" t="str">
            <v>New</v>
          </cell>
        </row>
        <row r="3042">
          <cell r="A3042" t="str">
            <v>Current</v>
          </cell>
        </row>
        <row r="3043">
          <cell r="A3043" t="str">
            <v>Current</v>
          </cell>
        </row>
        <row r="3044">
          <cell r="A3044" t="str">
            <v>Current</v>
          </cell>
        </row>
        <row r="3045">
          <cell r="A3045" t="str">
            <v>Current</v>
          </cell>
        </row>
        <row r="3046">
          <cell r="A3046" t="str">
            <v>New</v>
          </cell>
        </row>
        <row r="3047">
          <cell r="A3047" t="str">
            <v>New</v>
          </cell>
        </row>
        <row r="3048">
          <cell r="A3048" t="str">
            <v>New</v>
          </cell>
        </row>
        <row r="3049">
          <cell r="A3049" t="str">
            <v>New</v>
          </cell>
        </row>
        <row r="3050">
          <cell r="A3050" t="str">
            <v>New</v>
          </cell>
        </row>
        <row r="3051">
          <cell r="A3051" t="str">
            <v>New</v>
          </cell>
        </row>
        <row r="3052">
          <cell r="A3052" t="str">
            <v>New</v>
          </cell>
        </row>
        <row r="3053">
          <cell r="A3053" t="str">
            <v>New</v>
          </cell>
        </row>
        <row r="3054">
          <cell r="A3054" t="str">
            <v>New</v>
          </cell>
        </row>
        <row r="3055">
          <cell r="A3055" t="str">
            <v>New</v>
          </cell>
        </row>
        <row r="3056">
          <cell r="A3056" t="str">
            <v>New</v>
          </cell>
        </row>
        <row r="3057">
          <cell r="A3057" t="str">
            <v>New</v>
          </cell>
        </row>
        <row r="3058">
          <cell r="A3058" t="str">
            <v>New</v>
          </cell>
        </row>
        <row r="3059">
          <cell r="A3059" t="str">
            <v>New</v>
          </cell>
        </row>
        <row r="3060">
          <cell r="A3060" t="str">
            <v>New</v>
          </cell>
        </row>
        <row r="3061">
          <cell r="A3061" t="str">
            <v>New</v>
          </cell>
        </row>
        <row r="3062">
          <cell r="A3062" t="str">
            <v>New</v>
          </cell>
        </row>
        <row r="3063">
          <cell r="A3063" t="str">
            <v>Current</v>
          </cell>
        </row>
        <row r="3064">
          <cell r="A3064" t="str">
            <v>Current</v>
          </cell>
        </row>
        <row r="3065">
          <cell r="A3065" t="str">
            <v>Current</v>
          </cell>
        </row>
        <row r="3066">
          <cell r="A3066" t="str">
            <v>Current</v>
          </cell>
        </row>
        <row r="3067">
          <cell r="A3067" t="str">
            <v>Current</v>
          </cell>
        </row>
        <row r="3068">
          <cell r="A3068" t="str">
            <v>Current</v>
          </cell>
        </row>
        <row r="3069">
          <cell r="A3069" t="str">
            <v>Current</v>
          </cell>
        </row>
        <row r="3070">
          <cell r="A3070" t="str">
            <v>Current</v>
          </cell>
        </row>
        <row r="3071">
          <cell r="A3071" t="str">
            <v>Current</v>
          </cell>
        </row>
        <row r="3072">
          <cell r="A3072" t="str">
            <v>New</v>
          </cell>
        </row>
        <row r="3073">
          <cell r="A3073" t="str">
            <v>New</v>
          </cell>
        </row>
        <row r="3074">
          <cell r="A3074" t="str">
            <v>New</v>
          </cell>
        </row>
        <row r="3075">
          <cell r="A3075" t="str">
            <v>New</v>
          </cell>
        </row>
        <row r="3076">
          <cell r="A3076" t="str">
            <v>New</v>
          </cell>
        </row>
        <row r="3077">
          <cell r="A3077" t="str">
            <v>New</v>
          </cell>
        </row>
        <row r="3078">
          <cell r="A3078" t="str">
            <v>Current</v>
          </cell>
        </row>
        <row r="3079">
          <cell r="A3079" t="str">
            <v>Current</v>
          </cell>
        </row>
        <row r="3080">
          <cell r="A3080" t="str">
            <v>Current</v>
          </cell>
        </row>
        <row r="3081">
          <cell r="A3081" t="str">
            <v>Current</v>
          </cell>
        </row>
        <row r="3082">
          <cell r="A3082" t="str">
            <v>Current</v>
          </cell>
        </row>
        <row r="3083">
          <cell r="A3083" t="str">
            <v>Current</v>
          </cell>
        </row>
        <row r="3084">
          <cell r="A3084" t="str">
            <v>Current</v>
          </cell>
        </row>
        <row r="3085">
          <cell r="A3085" t="str">
            <v>Current</v>
          </cell>
        </row>
        <row r="3086">
          <cell r="A3086" t="str">
            <v>Current</v>
          </cell>
        </row>
        <row r="3087">
          <cell r="A3087" t="str">
            <v>Current</v>
          </cell>
        </row>
        <row r="3088">
          <cell r="A3088" t="str">
            <v>Current</v>
          </cell>
        </row>
        <row r="3089">
          <cell r="A3089" t="str">
            <v>Current</v>
          </cell>
        </row>
        <row r="3090">
          <cell r="A3090" t="str">
            <v>Current</v>
          </cell>
        </row>
        <row r="3091">
          <cell r="A3091" t="str">
            <v>EOL</v>
          </cell>
        </row>
        <row r="3092">
          <cell r="A3092" t="str">
            <v>EOL</v>
          </cell>
        </row>
        <row r="3093">
          <cell r="A3093" t="str">
            <v>EOL</v>
          </cell>
        </row>
        <row r="3094">
          <cell r="A3094" t="str">
            <v>EOL</v>
          </cell>
        </row>
        <row r="3095">
          <cell r="A3095" t="str">
            <v>EOL</v>
          </cell>
        </row>
        <row r="3096">
          <cell r="A3096" t="str">
            <v>EOL</v>
          </cell>
        </row>
        <row r="3097">
          <cell r="A3097" t="str">
            <v>Current</v>
          </cell>
        </row>
        <row r="3098">
          <cell r="A3098" t="str">
            <v>Current</v>
          </cell>
        </row>
        <row r="3099">
          <cell r="A3099" t="str">
            <v>Current</v>
          </cell>
        </row>
        <row r="3100">
          <cell r="A3100" t="str">
            <v>New</v>
          </cell>
        </row>
        <row r="3101">
          <cell r="A3101" t="str">
            <v>New</v>
          </cell>
        </row>
        <row r="3102">
          <cell r="A3102" t="str">
            <v>New</v>
          </cell>
        </row>
        <row r="3103">
          <cell r="A3103" t="str">
            <v>New</v>
          </cell>
        </row>
        <row r="3104">
          <cell r="A3104" t="str">
            <v>New</v>
          </cell>
        </row>
        <row r="3105">
          <cell r="A3105" t="str">
            <v>New</v>
          </cell>
        </row>
        <row r="3106">
          <cell r="A3106" t="str">
            <v>New</v>
          </cell>
        </row>
        <row r="3107">
          <cell r="A3107" t="str">
            <v>EOL</v>
          </cell>
        </row>
        <row r="3108">
          <cell r="A3108" t="str">
            <v>EOL</v>
          </cell>
        </row>
        <row r="3109">
          <cell r="A3109" t="str">
            <v>EOL</v>
          </cell>
        </row>
        <row r="3110">
          <cell r="A3110" t="str">
            <v>EOL</v>
          </cell>
        </row>
        <row r="3111">
          <cell r="A3111" t="str">
            <v>EOL</v>
          </cell>
        </row>
        <row r="3112">
          <cell r="A3112" t="str">
            <v>EOL</v>
          </cell>
        </row>
        <row r="3113">
          <cell r="A3113" t="str">
            <v>New</v>
          </cell>
        </row>
        <row r="3114">
          <cell r="A3114" t="str">
            <v>EOL</v>
          </cell>
        </row>
        <row r="3115">
          <cell r="A3115" t="str">
            <v>EOL</v>
          </cell>
        </row>
        <row r="3116">
          <cell r="A3116" t="str">
            <v>EOL</v>
          </cell>
        </row>
        <row r="3117">
          <cell r="A3117" t="str">
            <v>Current</v>
          </cell>
        </row>
        <row r="3118">
          <cell r="A3118" t="str">
            <v>Current</v>
          </cell>
        </row>
        <row r="3119">
          <cell r="A3119" t="str">
            <v>Current</v>
          </cell>
        </row>
        <row r="3120">
          <cell r="A3120" t="str">
            <v>EOL</v>
          </cell>
        </row>
        <row r="3121">
          <cell r="A3121" t="str">
            <v>EOL</v>
          </cell>
        </row>
        <row r="3122">
          <cell r="A3122" t="str">
            <v>New</v>
          </cell>
        </row>
        <row r="3123">
          <cell r="A3123" t="str">
            <v>New</v>
          </cell>
        </row>
        <row r="3124">
          <cell r="A3124" t="str">
            <v>New</v>
          </cell>
        </row>
        <row r="3125">
          <cell r="A3125" t="str">
            <v>New</v>
          </cell>
        </row>
        <row r="3126">
          <cell r="A3126" t="str">
            <v>New</v>
          </cell>
        </row>
        <row r="3127">
          <cell r="A3127" t="str">
            <v>New</v>
          </cell>
        </row>
        <row r="3128">
          <cell r="A3128" t="str">
            <v>New</v>
          </cell>
        </row>
        <row r="3129">
          <cell r="A3129" t="str">
            <v>New</v>
          </cell>
        </row>
        <row r="3130">
          <cell r="A3130" t="str">
            <v>New</v>
          </cell>
        </row>
        <row r="3131">
          <cell r="A3131" t="str">
            <v>New</v>
          </cell>
        </row>
        <row r="3132">
          <cell r="A3132" t="str">
            <v>New</v>
          </cell>
        </row>
        <row r="3133">
          <cell r="A3133" t="str">
            <v>New</v>
          </cell>
        </row>
        <row r="3134">
          <cell r="A3134" t="str">
            <v>New</v>
          </cell>
        </row>
        <row r="3135">
          <cell r="A3135" t="str">
            <v>New</v>
          </cell>
        </row>
        <row r="3136">
          <cell r="A3136" t="str">
            <v>New</v>
          </cell>
        </row>
        <row r="3137">
          <cell r="A3137" t="str">
            <v>New</v>
          </cell>
        </row>
        <row r="3138">
          <cell r="A3138" t="str">
            <v>New</v>
          </cell>
        </row>
        <row r="3139">
          <cell r="A3139" t="str">
            <v>New</v>
          </cell>
        </row>
        <row r="3140">
          <cell r="A3140" t="str">
            <v>New</v>
          </cell>
        </row>
        <row r="3141">
          <cell r="A3141" t="str">
            <v>New</v>
          </cell>
        </row>
        <row r="3142">
          <cell r="A3142" t="str">
            <v>New</v>
          </cell>
        </row>
        <row r="3143">
          <cell r="A3143" t="str">
            <v>New</v>
          </cell>
        </row>
        <row r="3144">
          <cell r="A3144" t="str">
            <v>New</v>
          </cell>
        </row>
        <row r="3145">
          <cell r="A3145" t="str">
            <v>New</v>
          </cell>
        </row>
        <row r="3146">
          <cell r="A3146" t="str">
            <v>New</v>
          </cell>
        </row>
        <row r="3147">
          <cell r="A3147" t="str">
            <v>New</v>
          </cell>
        </row>
        <row r="3148">
          <cell r="A3148" t="str">
            <v>New</v>
          </cell>
        </row>
        <row r="3149">
          <cell r="A3149" t="str">
            <v>New</v>
          </cell>
        </row>
        <row r="3150">
          <cell r="A3150" t="str">
            <v>New</v>
          </cell>
        </row>
        <row r="3151">
          <cell r="A3151" t="str">
            <v>New</v>
          </cell>
        </row>
        <row r="3152">
          <cell r="A3152" t="str">
            <v>New</v>
          </cell>
        </row>
        <row r="3153">
          <cell r="A3153" t="str">
            <v>New</v>
          </cell>
        </row>
        <row r="3154">
          <cell r="A3154" t="str">
            <v>New</v>
          </cell>
        </row>
        <row r="3155">
          <cell r="A3155" t="str">
            <v>EOL</v>
          </cell>
        </row>
        <row r="3156">
          <cell r="A3156" t="str">
            <v>New</v>
          </cell>
        </row>
        <row r="3157">
          <cell r="A3157" t="str">
            <v>New</v>
          </cell>
        </row>
        <row r="3158">
          <cell r="A3158" t="str">
            <v>New</v>
          </cell>
        </row>
        <row r="3159">
          <cell r="A3159" t="str">
            <v>New</v>
          </cell>
        </row>
        <row r="3160">
          <cell r="A3160" t="str">
            <v>New</v>
          </cell>
        </row>
        <row r="3161">
          <cell r="A3161" t="str">
            <v>New</v>
          </cell>
        </row>
        <row r="3162">
          <cell r="A3162" t="str">
            <v>New</v>
          </cell>
        </row>
        <row r="3163">
          <cell r="A3163" t="str">
            <v>Current</v>
          </cell>
        </row>
        <row r="3164">
          <cell r="A3164" t="str">
            <v>Current</v>
          </cell>
        </row>
        <row r="3165">
          <cell r="A3165" t="str">
            <v>Current</v>
          </cell>
        </row>
        <row r="3166">
          <cell r="A3166" t="str">
            <v>EOL</v>
          </cell>
        </row>
        <row r="3167">
          <cell r="A3167" t="str">
            <v>EOL</v>
          </cell>
        </row>
        <row r="3168">
          <cell r="A3168" t="str">
            <v>EOL</v>
          </cell>
        </row>
        <row r="3169">
          <cell r="A3169" t="str">
            <v>New</v>
          </cell>
        </row>
        <row r="3170">
          <cell r="A3170" t="str">
            <v>New</v>
          </cell>
        </row>
        <row r="3171">
          <cell r="A3171" t="str">
            <v>New</v>
          </cell>
        </row>
        <row r="3172">
          <cell r="A3172" t="str">
            <v>Current</v>
          </cell>
        </row>
        <row r="3173">
          <cell r="A3173" t="str">
            <v>New</v>
          </cell>
        </row>
        <row r="3174">
          <cell r="A3174" t="str">
            <v>New</v>
          </cell>
        </row>
        <row r="3175">
          <cell r="A3175" t="str">
            <v>New</v>
          </cell>
        </row>
        <row r="3176">
          <cell r="A3176" t="str">
            <v>New</v>
          </cell>
        </row>
        <row r="3177">
          <cell r="A3177" t="str">
            <v>New</v>
          </cell>
        </row>
        <row r="3178">
          <cell r="A3178" t="str">
            <v>New</v>
          </cell>
        </row>
        <row r="3179">
          <cell r="A3179" t="str">
            <v>New</v>
          </cell>
        </row>
        <row r="3180">
          <cell r="A3180" t="str">
            <v>Current</v>
          </cell>
        </row>
        <row r="3181">
          <cell r="A3181" t="str">
            <v>Current</v>
          </cell>
        </row>
        <row r="3182">
          <cell r="A3182" t="str">
            <v>Current</v>
          </cell>
        </row>
        <row r="3183">
          <cell r="A3183" t="str">
            <v>Current</v>
          </cell>
        </row>
        <row r="3184">
          <cell r="A3184" t="str">
            <v>Current</v>
          </cell>
        </row>
        <row r="3185">
          <cell r="A3185" t="str">
            <v>Current</v>
          </cell>
        </row>
        <row r="3186">
          <cell r="A3186" t="str">
            <v>Current</v>
          </cell>
        </row>
        <row r="3187">
          <cell r="A3187" t="str">
            <v>New</v>
          </cell>
        </row>
        <row r="3188">
          <cell r="A3188" t="str">
            <v>Current</v>
          </cell>
        </row>
        <row r="3189">
          <cell r="A3189" t="str">
            <v>Current</v>
          </cell>
        </row>
        <row r="3190">
          <cell r="A3190" t="str">
            <v>Current</v>
          </cell>
        </row>
        <row r="3191">
          <cell r="A3191" t="str">
            <v>Current</v>
          </cell>
        </row>
        <row r="3192">
          <cell r="A3192" t="str">
            <v>Current</v>
          </cell>
        </row>
        <row r="3193">
          <cell r="A3193" t="str">
            <v>Current</v>
          </cell>
        </row>
        <row r="3194">
          <cell r="A3194" t="str">
            <v>Current</v>
          </cell>
        </row>
        <row r="3195">
          <cell r="A3195" t="str">
            <v>Current</v>
          </cell>
        </row>
        <row r="3196">
          <cell r="A3196" t="str">
            <v>Current</v>
          </cell>
        </row>
        <row r="3197">
          <cell r="A3197" t="str">
            <v>Current</v>
          </cell>
        </row>
        <row r="3198">
          <cell r="A3198" t="str">
            <v>Current</v>
          </cell>
        </row>
        <row r="3199">
          <cell r="A3199" t="str">
            <v>Current</v>
          </cell>
        </row>
        <row r="3200">
          <cell r="A3200" t="str">
            <v>EOL</v>
          </cell>
        </row>
        <row r="3201">
          <cell r="A3201" t="str">
            <v>EOL</v>
          </cell>
        </row>
        <row r="3202">
          <cell r="A3202" t="str">
            <v>EOL</v>
          </cell>
        </row>
        <row r="3203">
          <cell r="A3203" t="str">
            <v>Current</v>
          </cell>
        </row>
        <row r="3204">
          <cell r="A3204" t="str">
            <v>Current</v>
          </cell>
        </row>
        <row r="3205">
          <cell r="A3205" t="str">
            <v>Current</v>
          </cell>
        </row>
        <row r="3206">
          <cell r="A3206" t="str">
            <v>New</v>
          </cell>
        </row>
        <row r="3207">
          <cell r="A3207" t="str">
            <v>EOL</v>
          </cell>
        </row>
        <row r="3208">
          <cell r="A3208" t="str">
            <v>EOL</v>
          </cell>
        </row>
        <row r="3209">
          <cell r="A3209" t="str">
            <v>EOL</v>
          </cell>
        </row>
        <row r="3210">
          <cell r="A3210" t="str">
            <v>EOL</v>
          </cell>
        </row>
        <row r="3211">
          <cell r="A3211" t="str">
            <v>New</v>
          </cell>
        </row>
        <row r="3212">
          <cell r="A3212" t="str">
            <v>New</v>
          </cell>
        </row>
        <row r="3213">
          <cell r="A3213" t="str">
            <v>EOL</v>
          </cell>
        </row>
        <row r="3214">
          <cell r="A3214" t="str">
            <v>Current</v>
          </cell>
        </row>
        <row r="3215">
          <cell r="A3215" t="str">
            <v>Current</v>
          </cell>
        </row>
        <row r="3216">
          <cell r="A3216" t="str">
            <v>Current</v>
          </cell>
        </row>
        <row r="3217">
          <cell r="A3217" t="str">
            <v>New</v>
          </cell>
        </row>
        <row r="3218">
          <cell r="A3218" t="str">
            <v>New</v>
          </cell>
        </row>
        <row r="3219">
          <cell r="A3219" t="str">
            <v>New</v>
          </cell>
        </row>
        <row r="3220">
          <cell r="A3220" t="str">
            <v>New</v>
          </cell>
        </row>
        <row r="3221">
          <cell r="A3221" t="str">
            <v>New</v>
          </cell>
        </row>
        <row r="3222">
          <cell r="A3222" t="str">
            <v>New</v>
          </cell>
        </row>
        <row r="3223">
          <cell r="A3223" t="str">
            <v>New</v>
          </cell>
        </row>
        <row r="3224">
          <cell r="A3224" t="str">
            <v>New</v>
          </cell>
        </row>
        <row r="3225">
          <cell r="A3225" t="str">
            <v>New</v>
          </cell>
        </row>
        <row r="3226">
          <cell r="A3226" t="str">
            <v>Current</v>
          </cell>
        </row>
        <row r="3227">
          <cell r="A3227" t="str">
            <v>Current</v>
          </cell>
        </row>
        <row r="3228">
          <cell r="A3228" t="str">
            <v>Current</v>
          </cell>
        </row>
        <row r="3229">
          <cell r="A3229" t="str">
            <v>EOL</v>
          </cell>
        </row>
        <row r="3230">
          <cell r="A3230" t="str">
            <v>EOL</v>
          </cell>
        </row>
        <row r="3231">
          <cell r="A3231" t="str">
            <v>EOL</v>
          </cell>
        </row>
        <row r="3232">
          <cell r="A3232" t="str">
            <v>New</v>
          </cell>
        </row>
        <row r="3233">
          <cell r="A3233" t="str">
            <v>New</v>
          </cell>
        </row>
        <row r="3234">
          <cell r="A3234" t="str">
            <v>New</v>
          </cell>
        </row>
        <row r="3235">
          <cell r="A3235" t="str">
            <v>Current</v>
          </cell>
        </row>
        <row r="3236">
          <cell r="A3236" t="str">
            <v>New</v>
          </cell>
        </row>
        <row r="3237">
          <cell r="A3237" t="str">
            <v>Current</v>
          </cell>
        </row>
        <row r="3238">
          <cell r="A3238" t="str">
            <v>Current</v>
          </cell>
        </row>
        <row r="3239">
          <cell r="A3239" t="str">
            <v>Current</v>
          </cell>
        </row>
        <row r="3240">
          <cell r="A3240" t="str">
            <v>Current</v>
          </cell>
        </row>
        <row r="3241">
          <cell r="A3241" t="str">
            <v>New</v>
          </cell>
        </row>
        <row r="3242">
          <cell r="A3242" t="str">
            <v>New</v>
          </cell>
        </row>
        <row r="3243">
          <cell r="A3243" t="str">
            <v>New</v>
          </cell>
        </row>
        <row r="3244">
          <cell r="A3244" t="str">
            <v>New</v>
          </cell>
        </row>
        <row r="3245">
          <cell r="A3245" t="str">
            <v>EOL</v>
          </cell>
        </row>
        <row r="3246">
          <cell r="A3246" t="str">
            <v>EOL</v>
          </cell>
        </row>
        <row r="3247">
          <cell r="A3247" t="str">
            <v>Current</v>
          </cell>
        </row>
        <row r="3248">
          <cell r="A3248" t="str">
            <v>Current</v>
          </cell>
        </row>
        <row r="3249">
          <cell r="A3249" t="str">
            <v>Current</v>
          </cell>
        </row>
        <row r="3250">
          <cell r="A3250" t="str">
            <v>Current</v>
          </cell>
        </row>
        <row r="3251">
          <cell r="A3251" t="str">
            <v>Current</v>
          </cell>
        </row>
        <row r="3252">
          <cell r="A3252" t="str">
            <v>Current</v>
          </cell>
        </row>
        <row r="3253">
          <cell r="A3253" t="str">
            <v>New</v>
          </cell>
        </row>
        <row r="3254">
          <cell r="A3254" t="str">
            <v>EOL</v>
          </cell>
        </row>
        <row r="3255">
          <cell r="A3255" t="str">
            <v>EOL</v>
          </cell>
        </row>
        <row r="3256">
          <cell r="A3256" t="str">
            <v>EOL</v>
          </cell>
        </row>
        <row r="3257">
          <cell r="A3257" t="str">
            <v>EOL</v>
          </cell>
        </row>
        <row r="3258">
          <cell r="A3258" t="str">
            <v>EOL</v>
          </cell>
        </row>
        <row r="3259">
          <cell r="A3259" t="str">
            <v>Current</v>
          </cell>
        </row>
        <row r="3260">
          <cell r="A3260" t="str">
            <v>Current</v>
          </cell>
        </row>
        <row r="3261">
          <cell r="A3261" t="str">
            <v>Current</v>
          </cell>
        </row>
        <row r="3262">
          <cell r="A3262" t="str">
            <v>Current</v>
          </cell>
        </row>
        <row r="3263">
          <cell r="A3263" t="str">
            <v>Current</v>
          </cell>
        </row>
        <row r="3264">
          <cell r="A3264" t="str">
            <v>Current</v>
          </cell>
        </row>
        <row r="3265">
          <cell r="A3265" t="str">
            <v>New</v>
          </cell>
        </row>
        <row r="3266">
          <cell r="A3266" t="str">
            <v>New</v>
          </cell>
        </row>
        <row r="3267">
          <cell r="A3267" t="str">
            <v>New</v>
          </cell>
        </row>
        <row r="3268">
          <cell r="A3268" t="str">
            <v>New</v>
          </cell>
        </row>
        <row r="3269">
          <cell r="A3269" t="str">
            <v>New</v>
          </cell>
        </row>
        <row r="3270">
          <cell r="A3270" t="str">
            <v>New</v>
          </cell>
        </row>
        <row r="3271">
          <cell r="A3271" t="str">
            <v>New</v>
          </cell>
        </row>
        <row r="3272">
          <cell r="A3272" t="str">
            <v>New</v>
          </cell>
        </row>
        <row r="3273">
          <cell r="A3273" t="str">
            <v>New</v>
          </cell>
        </row>
        <row r="3274">
          <cell r="A3274" t="str">
            <v>New</v>
          </cell>
        </row>
        <row r="3275">
          <cell r="A3275" t="str">
            <v>New</v>
          </cell>
        </row>
        <row r="3276">
          <cell r="A3276" t="str">
            <v>New</v>
          </cell>
        </row>
        <row r="3277">
          <cell r="A3277" t="str">
            <v>EOL</v>
          </cell>
        </row>
        <row r="3278">
          <cell r="A3278" t="str">
            <v>EOL</v>
          </cell>
        </row>
        <row r="3279">
          <cell r="A3279" t="str">
            <v>EOL</v>
          </cell>
        </row>
        <row r="3280">
          <cell r="A3280" t="str">
            <v>New</v>
          </cell>
        </row>
        <row r="3281">
          <cell r="A3281" t="str">
            <v>New</v>
          </cell>
        </row>
        <row r="3282">
          <cell r="A3282" t="str">
            <v>New</v>
          </cell>
        </row>
        <row r="3283">
          <cell r="A3283" t="str">
            <v>Current</v>
          </cell>
        </row>
        <row r="3284">
          <cell r="A3284" t="str">
            <v>Current</v>
          </cell>
        </row>
        <row r="3285">
          <cell r="A3285" t="str">
            <v>Current</v>
          </cell>
        </row>
        <row r="3286">
          <cell r="A3286" t="str">
            <v>New</v>
          </cell>
        </row>
        <row r="3287">
          <cell r="A3287" t="str">
            <v>New</v>
          </cell>
        </row>
        <row r="3288">
          <cell r="A3288" t="str">
            <v>New</v>
          </cell>
        </row>
        <row r="3289">
          <cell r="A3289" t="str">
            <v>New</v>
          </cell>
        </row>
        <row r="3290">
          <cell r="A3290" t="str">
            <v>New</v>
          </cell>
        </row>
        <row r="3291">
          <cell r="A3291" t="str">
            <v>New</v>
          </cell>
        </row>
        <row r="3292">
          <cell r="A3292" t="str">
            <v>EOL</v>
          </cell>
        </row>
        <row r="3293">
          <cell r="A3293" t="str">
            <v>EOL</v>
          </cell>
        </row>
        <row r="3294">
          <cell r="A3294" t="str">
            <v>EOL</v>
          </cell>
        </row>
        <row r="3295">
          <cell r="A3295" t="str">
            <v>New</v>
          </cell>
        </row>
        <row r="3296">
          <cell r="A3296" t="str">
            <v>New</v>
          </cell>
        </row>
        <row r="3297">
          <cell r="A3297" t="str">
            <v>New</v>
          </cell>
        </row>
        <row r="3298">
          <cell r="A3298" t="str">
            <v>New</v>
          </cell>
        </row>
        <row r="3299">
          <cell r="A3299" t="str">
            <v>New</v>
          </cell>
        </row>
        <row r="3300">
          <cell r="A3300" t="str">
            <v>New</v>
          </cell>
        </row>
        <row r="3301">
          <cell r="A3301" t="str">
            <v>Current</v>
          </cell>
        </row>
        <row r="3302">
          <cell r="A3302" t="str">
            <v>Current</v>
          </cell>
        </row>
        <row r="3303">
          <cell r="A3303" t="str">
            <v>Current</v>
          </cell>
        </row>
        <row r="3304">
          <cell r="A3304" t="str">
            <v>EOL</v>
          </cell>
        </row>
        <row r="3305">
          <cell r="A3305" t="str">
            <v>New</v>
          </cell>
        </row>
        <row r="3306">
          <cell r="A3306" t="str">
            <v>New</v>
          </cell>
        </row>
        <row r="3307">
          <cell r="A3307" t="str">
            <v>New</v>
          </cell>
        </row>
        <row r="3308">
          <cell r="A3308" t="str">
            <v>EOL</v>
          </cell>
        </row>
        <row r="3309">
          <cell r="A3309" t="str">
            <v>EOL</v>
          </cell>
        </row>
        <row r="3310">
          <cell r="A3310" t="str">
            <v>EOL</v>
          </cell>
        </row>
        <row r="3311">
          <cell r="A3311" t="str">
            <v>Current</v>
          </cell>
        </row>
        <row r="3312">
          <cell r="A3312" t="str">
            <v>Current</v>
          </cell>
        </row>
        <row r="3313">
          <cell r="A3313" t="str">
            <v>Current</v>
          </cell>
        </row>
        <row r="3314">
          <cell r="A3314" t="str">
            <v>Current</v>
          </cell>
        </row>
        <row r="3315">
          <cell r="A3315" t="str">
            <v>Current</v>
          </cell>
        </row>
        <row r="3316">
          <cell r="A3316" t="str">
            <v>Current</v>
          </cell>
        </row>
        <row r="3317">
          <cell r="A3317" t="str">
            <v>Current</v>
          </cell>
        </row>
        <row r="3318">
          <cell r="A3318" t="str">
            <v>Current</v>
          </cell>
        </row>
        <row r="3319">
          <cell r="A3319" t="str">
            <v>Current</v>
          </cell>
        </row>
        <row r="3320">
          <cell r="A3320" t="str">
            <v>Current</v>
          </cell>
        </row>
        <row r="3321">
          <cell r="A3321" t="str">
            <v>Current</v>
          </cell>
        </row>
        <row r="3322">
          <cell r="A3322" t="str">
            <v>Current</v>
          </cell>
        </row>
        <row r="3323">
          <cell r="A3323" t="str">
            <v>Current</v>
          </cell>
        </row>
        <row r="3324">
          <cell r="A3324" t="str">
            <v>Current</v>
          </cell>
        </row>
        <row r="3325">
          <cell r="A3325" t="str">
            <v>New</v>
          </cell>
        </row>
        <row r="3326">
          <cell r="A3326" t="str">
            <v>New</v>
          </cell>
        </row>
        <row r="3327">
          <cell r="A3327" t="str">
            <v>New</v>
          </cell>
        </row>
        <row r="3328">
          <cell r="A3328" t="str">
            <v>New</v>
          </cell>
        </row>
        <row r="3329">
          <cell r="A3329" t="str">
            <v>New</v>
          </cell>
        </row>
        <row r="3330">
          <cell r="A3330" t="str">
            <v>New</v>
          </cell>
        </row>
        <row r="3331">
          <cell r="A3331" t="str">
            <v>New</v>
          </cell>
        </row>
        <row r="3332">
          <cell r="A3332" t="str">
            <v>New</v>
          </cell>
        </row>
        <row r="3333">
          <cell r="A3333" t="str">
            <v>Current</v>
          </cell>
        </row>
        <row r="3334">
          <cell r="A3334" t="str">
            <v>Current</v>
          </cell>
        </row>
        <row r="3335">
          <cell r="A3335" t="str">
            <v>Current</v>
          </cell>
        </row>
        <row r="3336">
          <cell r="A3336" t="str">
            <v>New</v>
          </cell>
        </row>
        <row r="3337">
          <cell r="A3337" t="str">
            <v>New</v>
          </cell>
        </row>
        <row r="3338">
          <cell r="A3338" t="str">
            <v>New</v>
          </cell>
        </row>
        <row r="3339">
          <cell r="A3339" t="str">
            <v>New</v>
          </cell>
        </row>
        <row r="3340">
          <cell r="A3340" t="str">
            <v>New</v>
          </cell>
        </row>
        <row r="3341">
          <cell r="A3341" t="str">
            <v>Current</v>
          </cell>
        </row>
        <row r="3342">
          <cell r="A3342" t="str">
            <v>Current</v>
          </cell>
        </row>
        <row r="3343">
          <cell r="A3343" t="str">
            <v>Current</v>
          </cell>
        </row>
        <row r="3344">
          <cell r="A3344" t="str">
            <v>Current</v>
          </cell>
        </row>
        <row r="3345">
          <cell r="A3345" t="str">
            <v>Current</v>
          </cell>
        </row>
        <row r="3346">
          <cell r="A3346" t="str">
            <v>Current</v>
          </cell>
        </row>
        <row r="3347">
          <cell r="A3347" t="str">
            <v>Current</v>
          </cell>
        </row>
        <row r="3348">
          <cell r="A3348" t="str">
            <v>Current</v>
          </cell>
        </row>
        <row r="3349">
          <cell r="A3349" t="str">
            <v>Current</v>
          </cell>
        </row>
        <row r="3350">
          <cell r="A3350" t="str">
            <v>EOL</v>
          </cell>
        </row>
        <row r="3351">
          <cell r="A3351" t="str">
            <v>EOL</v>
          </cell>
        </row>
        <row r="3352">
          <cell r="A3352" t="str">
            <v>EOL</v>
          </cell>
        </row>
        <row r="3353">
          <cell r="A3353" t="str">
            <v>New</v>
          </cell>
        </row>
        <row r="3354">
          <cell r="A3354" t="str">
            <v>New</v>
          </cell>
        </row>
        <row r="3355">
          <cell r="A3355" t="str">
            <v>New</v>
          </cell>
        </row>
        <row r="3356">
          <cell r="A3356" t="str">
            <v>EOL</v>
          </cell>
        </row>
        <row r="3357">
          <cell r="A3357" t="str">
            <v>EOL</v>
          </cell>
        </row>
        <row r="3358">
          <cell r="A3358" t="str">
            <v>EOL</v>
          </cell>
        </row>
        <row r="3359">
          <cell r="A3359" t="str">
            <v>EOL</v>
          </cell>
        </row>
        <row r="3360">
          <cell r="A3360" t="str">
            <v>EOL</v>
          </cell>
        </row>
        <row r="3361">
          <cell r="A3361" t="str">
            <v>EOL</v>
          </cell>
        </row>
        <row r="3362">
          <cell r="A3362" t="str">
            <v>EOL</v>
          </cell>
        </row>
        <row r="3363">
          <cell r="A3363" t="str">
            <v>EOL</v>
          </cell>
        </row>
        <row r="3364">
          <cell r="A3364" t="str">
            <v>EOL</v>
          </cell>
        </row>
        <row r="3365">
          <cell r="A3365" t="str">
            <v>EOL</v>
          </cell>
        </row>
        <row r="3366">
          <cell r="A3366" t="str">
            <v>EOL</v>
          </cell>
        </row>
        <row r="3367">
          <cell r="A3367" t="str">
            <v>EOL</v>
          </cell>
        </row>
        <row r="3368">
          <cell r="A3368" t="str">
            <v>Current</v>
          </cell>
        </row>
        <row r="3369">
          <cell r="A3369" t="str">
            <v>Current</v>
          </cell>
        </row>
        <row r="3370">
          <cell r="A3370" t="str">
            <v>Current</v>
          </cell>
        </row>
        <row r="3371">
          <cell r="A3371" t="str">
            <v>EOL</v>
          </cell>
        </row>
        <row r="3372">
          <cell r="A3372" t="str">
            <v>EOL</v>
          </cell>
        </row>
        <row r="3373">
          <cell r="A3373" t="str">
            <v>EOL</v>
          </cell>
        </row>
        <row r="3374">
          <cell r="A3374" t="str">
            <v>New</v>
          </cell>
        </row>
        <row r="3375">
          <cell r="A3375" t="str">
            <v>New</v>
          </cell>
        </row>
        <row r="3376">
          <cell r="A3376" t="str">
            <v>New</v>
          </cell>
        </row>
        <row r="3377">
          <cell r="A3377" t="str">
            <v>New</v>
          </cell>
        </row>
        <row r="3378">
          <cell r="A3378" t="str">
            <v>New</v>
          </cell>
        </row>
        <row r="3379">
          <cell r="A3379" t="str">
            <v>New</v>
          </cell>
        </row>
        <row r="3380">
          <cell r="A3380" t="str">
            <v>EOL</v>
          </cell>
        </row>
        <row r="3381">
          <cell r="A3381" t="str">
            <v>EOL</v>
          </cell>
        </row>
        <row r="3382">
          <cell r="A3382" t="str">
            <v>EOL</v>
          </cell>
        </row>
        <row r="3383">
          <cell r="A3383" t="str">
            <v>EOL</v>
          </cell>
        </row>
        <row r="3384">
          <cell r="A3384" t="str">
            <v>EOL</v>
          </cell>
        </row>
        <row r="3385">
          <cell r="A3385" t="str">
            <v>EOL</v>
          </cell>
        </row>
        <row r="3386">
          <cell r="A3386" t="str">
            <v>EOL</v>
          </cell>
        </row>
        <row r="3387">
          <cell r="A3387" t="str">
            <v>EOL</v>
          </cell>
        </row>
        <row r="3388">
          <cell r="A3388" t="str">
            <v>EOL</v>
          </cell>
        </row>
        <row r="3389">
          <cell r="A3389" t="str">
            <v>EOL</v>
          </cell>
        </row>
        <row r="3390">
          <cell r="A3390" t="str">
            <v>EOL</v>
          </cell>
        </row>
        <row r="3391">
          <cell r="A3391" t="str">
            <v>EOL</v>
          </cell>
        </row>
        <row r="3392">
          <cell r="A3392" t="str">
            <v>New</v>
          </cell>
        </row>
        <row r="3393">
          <cell r="A3393" t="str">
            <v>New</v>
          </cell>
        </row>
        <row r="3394">
          <cell r="A3394" t="str">
            <v>New</v>
          </cell>
        </row>
        <row r="3395">
          <cell r="A3395" t="str">
            <v>New</v>
          </cell>
        </row>
        <row r="3396">
          <cell r="A3396" t="str">
            <v>New</v>
          </cell>
        </row>
        <row r="3397">
          <cell r="A3397" t="str">
            <v>New</v>
          </cell>
        </row>
        <row r="3398">
          <cell r="A3398" t="str">
            <v>New</v>
          </cell>
        </row>
        <row r="3399">
          <cell r="A3399" t="str">
            <v>New</v>
          </cell>
        </row>
        <row r="3400">
          <cell r="A3400" t="str">
            <v>New</v>
          </cell>
        </row>
        <row r="3401">
          <cell r="A3401" t="str">
            <v>Current</v>
          </cell>
        </row>
        <row r="3402">
          <cell r="A3402" t="str">
            <v>Current</v>
          </cell>
        </row>
        <row r="3403">
          <cell r="A3403" t="str">
            <v>Current</v>
          </cell>
        </row>
        <row r="3404">
          <cell r="A3404" t="str">
            <v>New</v>
          </cell>
        </row>
        <row r="3405">
          <cell r="A3405" t="str">
            <v>New</v>
          </cell>
        </row>
        <row r="3406">
          <cell r="A3406" t="str">
            <v>New</v>
          </cell>
        </row>
        <row r="3407">
          <cell r="A3407" t="str">
            <v>New</v>
          </cell>
        </row>
        <row r="3408">
          <cell r="A3408" t="str">
            <v>New</v>
          </cell>
        </row>
        <row r="3409">
          <cell r="A3409" t="str">
            <v>New</v>
          </cell>
        </row>
        <row r="3410">
          <cell r="A3410" t="str">
            <v>New</v>
          </cell>
        </row>
        <row r="3411">
          <cell r="A3411" t="str">
            <v>New</v>
          </cell>
        </row>
        <row r="3412">
          <cell r="A3412" t="str">
            <v>Current</v>
          </cell>
        </row>
        <row r="3413">
          <cell r="A3413" t="str">
            <v>Current</v>
          </cell>
        </row>
        <row r="3414">
          <cell r="A3414" t="str">
            <v>Current</v>
          </cell>
        </row>
        <row r="3415">
          <cell r="A3415" t="str">
            <v>New</v>
          </cell>
        </row>
        <row r="3416">
          <cell r="A3416" t="str">
            <v>New</v>
          </cell>
        </row>
        <row r="3417">
          <cell r="A3417" t="str">
            <v>New</v>
          </cell>
        </row>
        <row r="3418">
          <cell r="A3418" t="str">
            <v>New</v>
          </cell>
        </row>
        <row r="3419">
          <cell r="A3419" t="str">
            <v>New</v>
          </cell>
        </row>
        <row r="3420">
          <cell r="A3420" t="str">
            <v>New</v>
          </cell>
        </row>
        <row r="3421">
          <cell r="A3421" t="str">
            <v>Current</v>
          </cell>
        </row>
        <row r="3422">
          <cell r="A3422" t="str">
            <v>Current</v>
          </cell>
        </row>
        <row r="3423">
          <cell r="A3423" t="str">
            <v>Current</v>
          </cell>
        </row>
        <row r="3424">
          <cell r="A3424" t="str">
            <v>Current</v>
          </cell>
        </row>
        <row r="3425">
          <cell r="A3425" t="str">
            <v>Current</v>
          </cell>
        </row>
        <row r="3426">
          <cell r="A3426" t="str">
            <v>Current</v>
          </cell>
        </row>
        <row r="3427">
          <cell r="A3427" t="str">
            <v>EOL</v>
          </cell>
        </row>
        <row r="3428">
          <cell r="A3428" t="str">
            <v>EOL</v>
          </cell>
        </row>
        <row r="3429">
          <cell r="A3429" t="str">
            <v>EOL</v>
          </cell>
        </row>
        <row r="3430">
          <cell r="A3430" t="str">
            <v>EOL</v>
          </cell>
        </row>
        <row r="3431">
          <cell r="A3431" t="str">
            <v>EOL</v>
          </cell>
        </row>
        <row r="3432">
          <cell r="A3432" t="str">
            <v>EOL</v>
          </cell>
        </row>
        <row r="3433">
          <cell r="A3433" t="str">
            <v>EOL</v>
          </cell>
        </row>
        <row r="3434">
          <cell r="A3434" t="str">
            <v>EOL</v>
          </cell>
        </row>
        <row r="3435">
          <cell r="A3435" t="str">
            <v>EOL</v>
          </cell>
        </row>
        <row r="3436">
          <cell r="A3436" t="str">
            <v>New</v>
          </cell>
        </row>
        <row r="3437">
          <cell r="A3437" t="str">
            <v>New</v>
          </cell>
        </row>
        <row r="3438">
          <cell r="A3438" t="str">
            <v>New</v>
          </cell>
        </row>
        <row r="3439">
          <cell r="A3439" t="str">
            <v>New</v>
          </cell>
        </row>
        <row r="3440">
          <cell r="A3440" t="str">
            <v>New</v>
          </cell>
        </row>
        <row r="3441">
          <cell r="A3441" t="str">
            <v>New</v>
          </cell>
        </row>
        <row r="3442">
          <cell r="A3442" t="str">
            <v>New</v>
          </cell>
        </row>
        <row r="3443">
          <cell r="A3443" t="str">
            <v>New</v>
          </cell>
        </row>
        <row r="3444">
          <cell r="A3444" t="str">
            <v>New</v>
          </cell>
        </row>
        <row r="3445">
          <cell r="A3445" t="str">
            <v>New</v>
          </cell>
        </row>
        <row r="3446">
          <cell r="A3446" t="str">
            <v>Current</v>
          </cell>
        </row>
        <row r="3447">
          <cell r="A3447" t="str">
            <v>Current</v>
          </cell>
        </row>
        <row r="3448">
          <cell r="A3448" t="str">
            <v>Current</v>
          </cell>
        </row>
        <row r="3449">
          <cell r="A3449" t="str">
            <v>EOL</v>
          </cell>
        </row>
        <row r="3450">
          <cell r="A3450" t="str">
            <v>EOL</v>
          </cell>
        </row>
        <row r="3451">
          <cell r="A3451" t="str">
            <v>EOL</v>
          </cell>
        </row>
        <row r="3452">
          <cell r="A3452" t="str">
            <v>New</v>
          </cell>
        </row>
        <row r="3453">
          <cell r="A3453" t="str">
            <v>New</v>
          </cell>
        </row>
        <row r="3454">
          <cell r="A3454" t="str">
            <v>New</v>
          </cell>
        </row>
        <row r="3455">
          <cell r="A3455" t="str">
            <v>Current</v>
          </cell>
        </row>
        <row r="3456">
          <cell r="A3456" t="str">
            <v>Current</v>
          </cell>
        </row>
        <row r="3457">
          <cell r="A3457" t="str">
            <v>Current</v>
          </cell>
        </row>
        <row r="3458">
          <cell r="A3458" t="str">
            <v>New</v>
          </cell>
        </row>
        <row r="3459">
          <cell r="A3459" t="str">
            <v>New</v>
          </cell>
        </row>
        <row r="3460">
          <cell r="A3460" t="str">
            <v>New</v>
          </cell>
        </row>
        <row r="3461">
          <cell r="A3461" t="str">
            <v>Current</v>
          </cell>
        </row>
        <row r="3462">
          <cell r="A3462" t="str">
            <v>New</v>
          </cell>
        </row>
        <row r="3463">
          <cell r="A3463" t="str">
            <v>New</v>
          </cell>
        </row>
        <row r="3464">
          <cell r="A3464" t="str">
            <v>EOL</v>
          </cell>
        </row>
        <row r="3465">
          <cell r="A3465" t="str">
            <v>EOL</v>
          </cell>
        </row>
        <row r="3466">
          <cell r="A3466" t="str">
            <v>EOL</v>
          </cell>
        </row>
        <row r="3467">
          <cell r="A3467" t="str">
            <v>New</v>
          </cell>
        </row>
        <row r="3468">
          <cell r="A3468" t="str">
            <v>Current</v>
          </cell>
        </row>
        <row r="3469">
          <cell r="A3469" t="str">
            <v>Current</v>
          </cell>
        </row>
        <row r="3470">
          <cell r="A3470" t="str">
            <v>Current</v>
          </cell>
        </row>
        <row r="3471">
          <cell r="A3471" t="str">
            <v>New</v>
          </cell>
        </row>
        <row r="3472">
          <cell r="A3472" t="str">
            <v>New</v>
          </cell>
        </row>
        <row r="3473">
          <cell r="A3473" t="str">
            <v>New</v>
          </cell>
        </row>
        <row r="3474">
          <cell r="A3474" t="str">
            <v>New</v>
          </cell>
        </row>
        <row r="3475">
          <cell r="A3475" t="str">
            <v>New</v>
          </cell>
        </row>
        <row r="3476">
          <cell r="A3476" t="str">
            <v>New</v>
          </cell>
        </row>
        <row r="3477">
          <cell r="A3477" t="str">
            <v>New</v>
          </cell>
        </row>
        <row r="3478">
          <cell r="A3478" t="str">
            <v>New</v>
          </cell>
        </row>
        <row r="3479">
          <cell r="A3479" t="str">
            <v>New</v>
          </cell>
        </row>
        <row r="3480">
          <cell r="A3480" t="str">
            <v>New</v>
          </cell>
        </row>
        <row r="3481">
          <cell r="A3481" t="str">
            <v>New</v>
          </cell>
        </row>
        <row r="3482">
          <cell r="A3482" t="str">
            <v>New</v>
          </cell>
        </row>
        <row r="3483">
          <cell r="A3483" t="str">
            <v>New</v>
          </cell>
        </row>
        <row r="3484">
          <cell r="A3484" t="str">
            <v>New</v>
          </cell>
        </row>
        <row r="3485">
          <cell r="A3485" t="str">
            <v>Current</v>
          </cell>
        </row>
        <row r="3486">
          <cell r="A3486" t="str">
            <v>New</v>
          </cell>
        </row>
        <row r="3487">
          <cell r="A3487" t="str">
            <v>New</v>
          </cell>
        </row>
        <row r="3488">
          <cell r="A3488" t="str">
            <v>New</v>
          </cell>
        </row>
        <row r="3489">
          <cell r="A3489" t="str">
            <v>New</v>
          </cell>
        </row>
        <row r="3490">
          <cell r="A3490" t="str">
            <v>New</v>
          </cell>
        </row>
        <row r="3491">
          <cell r="A3491" t="str">
            <v>New</v>
          </cell>
        </row>
        <row r="3492">
          <cell r="A3492" t="str">
            <v>New</v>
          </cell>
        </row>
        <row r="3493">
          <cell r="A3493" t="str">
            <v>New</v>
          </cell>
        </row>
        <row r="3494">
          <cell r="A3494" t="str">
            <v>New</v>
          </cell>
        </row>
        <row r="3495">
          <cell r="A3495" t="str">
            <v>New</v>
          </cell>
        </row>
        <row r="3496">
          <cell r="A3496" t="str">
            <v>New</v>
          </cell>
        </row>
        <row r="3497">
          <cell r="A3497" t="str">
            <v>New</v>
          </cell>
        </row>
        <row r="3498">
          <cell r="A3498" t="str">
            <v>New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ighlights"/>
      <sheetName val="Demand Details"/>
      <sheetName val="Pivot Table"/>
      <sheetName val="Sheet1"/>
      <sheetName val="Equipment List (CBD format)"/>
      <sheetName val="Project"/>
      <sheetName val="RATE"/>
      <sheetName val="銷貨成本附表"/>
      <sheetName val="Master Lists"/>
      <sheetName val="BC41 auto machine List"/>
      <sheetName val="Riveting_BGT"/>
      <sheetName val="Assy LED_IPI"/>
      <sheetName val="Logo_IPI"/>
      <sheetName val="E75&amp;鐳雕_科翔悅"/>
      <sheetName val="CBD"/>
    </sheetNames>
    <sheetDataSet>
      <sheetData sheetId="0" refreshError="1"/>
      <sheetData sheetId="1" refreshError="1">
        <row r="1">
          <cell r="A1" t="str">
            <v>Status</v>
          </cell>
          <cell r="B1" t="str">
            <v>F/C</v>
          </cell>
          <cell r="C1" t="str">
            <v>XCVR Source Site</v>
          </cell>
          <cell r="D1" t="str">
            <v>Unit Source Site</v>
          </cell>
          <cell r="E1" t="str">
            <v>Region</v>
          </cell>
          <cell r="F1" t="str">
            <v>Division</v>
          </cell>
          <cell r="G1" t="str">
            <v>Country Desc</v>
          </cell>
          <cell r="H1" t="str">
            <v>Tech Catg</v>
          </cell>
          <cell r="I1" t="str">
            <v>Band</v>
          </cell>
          <cell r="J1" t="str">
            <v>Color_Code</v>
          </cell>
          <cell r="K1" t="str">
            <v>Color_Description</v>
          </cell>
          <cell r="L1" t="str">
            <v>Segment_Code</v>
          </cell>
          <cell r="M1" t="str">
            <v>Segment</v>
          </cell>
          <cell r="N1" t="str">
            <v>Mkt Name</v>
          </cell>
          <cell r="O1" t="str">
            <v>Family Name</v>
          </cell>
          <cell r="P1" t="str">
            <v>Model</v>
          </cell>
          <cell r="Q1" t="str">
            <v>Model Decsription</v>
          </cell>
          <cell r="R1">
            <v>37987</v>
          </cell>
          <cell r="S1">
            <v>38018</v>
          </cell>
          <cell r="T1">
            <v>38047</v>
          </cell>
          <cell r="U1">
            <v>38078</v>
          </cell>
          <cell r="V1">
            <v>38108</v>
          </cell>
          <cell r="W1">
            <v>38139</v>
          </cell>
          <cell r="X1">
            <v>38169</v>
          </cell>
          <cell r="Y1">
            <v>38200</v>
          </cell>
          <cell r="Z1">
            <v>38231</v>
          </cell>
          <cell r="AA1">
            <v>38261</v>
          </cell>
          <cell r="AB1">
            <v>38292</v>
          </cell>
          <cell r="AC1">
            <v>38322</v>
          </cell>
          <cell r="AD1" t="str">
            <v>Yr 2004 Total</v>
          </cell>
          <cell r="AE1">
            <v>38353</v>
          </cell>
          <cell r="AF1">
            <v>38384</v>
          </cell>
          <cell r="AG1">
            <v>38412</v>
          </cell>
          <cell r="AH1">
            <v>38443</v>
          </cell>
          <cell r="AI1">
            <v>38473</v>
          </cell>
          <cell r="AJ1">
            <v>38504</v>
          </cell>
          <cell r="AK1">
            <v>38534</v>
          </cell>
          <cell r="AL1">
            <v>38565</v>
          </cell>
          <cell r="AM1">
            <v>38596</v>
          </cell>
          <cell r="AN1">
            <v>38626</v>
          </cell>
          <cell r="AO1">
            <v>38657</v>
          </cell>
          <cell r="AP1">
            <v>38687</v>
          </cell>
          <cell r="AQ1" t="str">
            <v>Yr 2005 Total</v>
          </cell>
        </row>
        <row r="2">
          <cell r="A2" t="str">
            <v>EOL</v>
          </cell>
        </row>
        <row r="3">
          <cell r="A3" t="str">
            <v>EOL</v>
          </cell>
        </row>
        <row r="4">
          <cell r="A4" t="str">
            <v>EOL</v>
          </cell>
        </row>
        <row r="5">
          <cell r="A5" t="str">
            <v>EOL</v>
          </cell>
        </row>
        <row r="6">
          <cell r="A6" t="str">
            <v>EOL</v>
          </cell>
        </row>
        <row r="7">
          <cell r="A7" t="str">
            <v>EOL</v>
          </cell>
        </row>
        <row r="8">
          <cell r="A8" t="str">
            <v>EOL</v>
          </cell>
        </row>
        <row r="9">
          <cell r="A9" t="str">
            <v>EOL</v>
          </cell>
        </row>
        <row r="10">
          <cell r="A10" t="str">
            <v>EOL</v>
          </cell>
        </row>
        <row r="11">
          <cell r="A11" t="str">
            <v>Current</v>
          </cell>
        </row>
        <row r="12">
          <cell r="A12" t="str">
            <v>Current</v>
          </cell>
        </row>
        <row r="13">
          <cell r="A13" t="str">
            <v>Current</v>
          </cell>
        </row>
        <row r="14">
          <cell r="A14" t="str">
            <v>Current</v>
          </cell>
        </row>
        <row r="15">
          <cell r="A15" t="str">
            <v>EOL</v>
          </cell>
        </row>
        <row r="16">
          <cell r="A16" t="str">
            <v>EOL</v>
          </cell>
        </row>
        <row r="17">
          <cell r="A17" t="str">
            <v>EOL</v>
          </cell>
        </row>
        <row r="18">
          <cell r="A18" t="str">
            <v>EOL</v>
          </cell>
        </row>
        <row r="19">
          <cell r="A19" t="str">
            <v>EOL</v>
          </cell>
        </row>
        <row r="20">
          <cell r="A20" t="str">
            <v>EOL</v>
          </cell>
        </row>
        <row r="21">
          <cell r="A21" t="str">
            <v>EOL</v>
          </cell>
        </row>
        <row r="22">
          <cell r="A22" t="str">
            <v>EOL</v>
          </cell>
        </row>
        <row r="23">
          <cell r="A23" t="str">
            <v>EOL</v>
          </cell>
        </row>
        <row r="24">
          <cell r="A24" t="str">
            <v>EOL</v>
          </cell>
        </row>
        <row r="25">
          <cell r="A25" t="str">
            <v>EOL</v>
          </cell>
        </row>
        <row r="26">
          <cell r="A26" t="str">
            <v>New</v>
          </cell>
        </row>
        <row r="27">
          <cell r="A27" t="str">
            <v>New</v>
          </cell>
        </row>
        <row r="28">
          <cell r="A28" t="str">
            <v>New</v>
          </cell>
        </row>
        <row r="29">
          <cell r="A29" t="str">
            <v>New</v>
          </cell>
        </row>
        <row r="30">
          <cell r="A30" t="str">
            <v>New</v>
          </cell>
        </row>
        <row r="31">
          <cell r="A31" t="str">
            <v>New</v>
          </cell>
        </row>
        <row r="32">
          <cell r="A32" t="str">
            <v>New</v>
          </cell>
        </row>
        <row r="33">
          <cell r="A33" t="str">
            <v>New</v>
          </cell>
        </row>
        <row r="34">
          <cell r="A34" t="str">
            <v>New</v>
          </cell>
        </row>
        <row r="35">
          <cell r="A35" t="str">
            <v>New</v>
          </cell>
        </row>
        <row r="36">
          <cell r="A36" t="str">
            <v>New</v>
          </cell>
        </row>
        <row r="37">
          <cell r="A37" t="str">
            <v>New</v>
          </cell>
        </row>
        <row r="38">
          <cell r="A38" t="str">
            <v>Current</v>
          </cell>
        </row>
        <row r="39">
          <cell r="A39" t="str">
            <v>Current</v>
          </cell>
        </row>
        <row r="40">
          <cell r="A40" t="str">
            <v>Current</v>
          </cell>
        </row>
        <row r="41">
          <cell r="A41" t="str">
            <v>New</v>
          </cell>
        </row>
        <row r="42">
          <cell r="A42" t="str">
            <v>New</v>
          </cell>
        </row>
        <row r="43">
          <cell r="A43" t="str">
            <v>New</v>
          </cell>
        </row>
        <row r="44">
          <cell r="A44" t="str">
            <v>New</v>
          </cell>
        </row>
        <row r="45">
          <cell r="A45" t="str">
            <v>New</v>
          </cell>
        </row>
        <row r="46">
          <cell r="A46" t="str">
            <v>New</v>
          </cell>
        </row>
        <row r="47">
          <cell r="A47" t="str">
            <v>New</v>
          </cell>
        </row>
        <row r="48">
          <cell r="A48" t="str">
            <v>New</v>
          </cell>
        </row>
        <row r="49">
          <cell r="A49" t="str">
            <v>New</v>
          </cell>
        </row>
        <row r="50">
          <cell r="A50" t="str">
            <v>New</v>
          </cell>
        </row>
        <row r="51">
          <cell r="A51" t="str">
            <v>New</v>
          </cell>
        </row>
        <row r="52">
          <cell r="A52" t="str">
            <v>New</v>
          </cell>
        </row>
        <row r="53">
          <cell r="A53" t="str">
            <v>New</v>
          </cell>
        </row>
        <row r="54">
          <cell r="A54" t="str">
            <v>Current</v>
          </cell>
        </row>
        <row r="55">
          <cell r="A55" t="str">
            <v>Current</v>
          </cell>
        </row>
        <row r="56">
          <cell r="A56" t="str">
            <v>Current</v>
          </cell>
        </row>
        <row r="57">
          <cell r="A57" t="str">
            <v>Current</v>
          </cell>
        </row>
        <row r="58">
          <cell r="A58" t="str">
            <v>Current</v>
          </cell>
        </row>
        <row r="59">
          <cell r="A59" t="str">
            <v>Current</v>
          </cell>
        </row>
        <row r="60">
          <cell r="A60" t="str">
            <v>Current</v>
          </cell>
        </row>
        <row r="61">
          <cell r="A61" t="str">
            <v>Current</v>
          </cell>
        </row>
        <row r="62">
          <cell r="A62" t="str">
            <v>EOL</v>
          </cell>
        </row>
        <row r="63">
          <cell r="A63" t="str">
            <v>EOL</v>
          </cell>
        </row>
        <row r="64">
          <cell r="A64" t="str">
            <v>EOL</v>
          </cell>
        </row>
        <row r="65">
          <cell r="A65" t="str">
            <v>EOL</v>
          </cell>
        </row>
        <row r="66">
          <cell r="A66" t="str">
            <v>EOL</v>
          </cell>
        </row>
        <row r="67">
          <cell r="A67" t="str">
            <v>EOL</v>
          </cell>
        </row>
        <row r="68">
          <cell r="A68" t="str">
            <v>EOL</v>
          </cell>
        </row>
        <row r="69">
          <cell r="A69" t="str">
            <v>EOL</v>
          </cell>
        </row>
        <row r="70">
          <cell r="A70" t="str">
            <v>Current</v>
          </cell>
        </row>
        <row r="71">
          <cell r="A71" t="str">
            <v>Current</v>
          </cell>
        </row>
        <row r="72">
          <cell r="A72" t="str">
            <v>Current</v>
          </cell>
        </row>
        <row r="73">
          <cell r="A73" t="str">
            <v>Current</v>
          </cell>
        </row>
        <row r="74">
          <cell r="A74" t="str">
            <v>Current</v>
          </cell>
        </row>
        <row r="75">
          <cell r="A75" t="str">
            <v>Current</v>
          </cell>
        </row>
        <row r="76">
          <cell r="A76" t="str">
            <v>Current</v>
          </cell>
        </row>
        <row r="77">
          <cell r="A77" t="str">
            <v>Current</v>
          </cell>
        </row>
        <row r="78">
          <cell r="A78" t="str">
            <v>Current</v>
          </cell>
        </row>
        <row r="79">
          <cell r="A79" t="str">
            <v>Current</v>
          </cell>
        </row>
        <row r="80">
          <cell r="A80" t="str">
            <v>Current</v>
          </cell>
        </row>
        <row r="81">
          <cell r="A81" t="str">
            <v>Current</v>
          </cell>
        </row>
        <row r="82">
          <cell r="A82" t="str">
            <v>Current</v>
          </cell>
        </row>
        <row r="83">
          <cell r="A83" t="str">
            <v>Current</v>
          </cell>
        </row>
        <row r="84">
          <cell r="A84" t="str">
            <v>Current</v>
          </cell>
        </row>
        <row r="85">
          <cell r="A85" t="str">
            <v>Current</v>
          </cell>
        </row>
        <row r="86">
          <cell r="A86" t="str">
            <v>Current</v>
          </cell>
        </row>
        <row r="87">
          <cell r="A87" t="str">
            <v>Current</v>
          </cell>
        </row>
        <row r="88">
          <cell r="A88" t="str">
            <v>Current</v>
          </cell>
        </row>
        <row r="89">
          <cell r="A89" t="str">
            <v>Current</v>
          </cell>
        </row>
        <row r="90">
          <cell r="A90" t="str">
            <v>Current</v>
          </cell>
        </row>
        <row r="91">
          <cell r="A91" t="str">
            <v>Current</v>
          </cell>
        </row>
        <row r="92">
          <cell r="A92" t="str">
            <v>Current</v>
          </cell>
        </row>
        <row r="93">
          <cell r="A93" t="str">
            <v>Current</v>
          </cell>
        </row>
        <row r="94">
          <cell r="A94" t="str">
            <v>Current</v>
          </cell>
        </row>
        <row r="95">
          <cell r="A95" t="str">
            <v>Current</v>
          </cell>
        </row>
        <row r="96">
          <cell r="A96" t="str">
            <v>Current</v>
          </cell>
        </row>
        <row r="97">
          <cell r="A97" t="str">
            <v>Current</v>
          </cell>
        </row>
        <row r="98">
          <cell r="A98" t="str">
            <v>Current</v>
          </cell>
        </row>
        <row r="99">
          <cell r="A99" t="str">
            <v>Current</v>
          </cell>
        </row>
        <row r="100">
          <cell r="A100" t="str">
            <v>Current</v>
          </cell>
        </row>
        <row r="101">
          <cell r="A101" t="str">
            <v>Current</v>
          </cell>
        </row>
        <row r="102">
          <cell r="A102" t="str">
            <v>Current</v>
          </cell>
        </row>
        <row r="103">
          <cell r="A103" t="str">
            <v>Current</v>
          </cell>
        </row>
        <row r="104">
          <cell r="A104" t="str">
            <v>Current</v>
          </cell>
        </row>
        <row r="105">
          <cell r="A105" t="str">
            <v>Current</v>
          </cell>
        </row>
        <row r="106">
          <cell r="A106" t="str">
            <v>Current</v>
          </cell>
        </row>
        <row r="107">
          <cell r="A107" t="str">
            <v>Current</v>
          </cell>
        </row>
        <row r="108">
          <cell r="A108" t="str">
            <v>Current</v>
          </cell>
        </row>
        <row r="109">
          <cell r="A109" t="str">
            <v>Current</v>
          </cell>
        </row>
        <row r="110">
          <cell r="A110" t="str">
            <v>New</v>
          </cell>
        </row>
        <row r="111">
          <cell r="A111" t="str">
            <v>New</v>
          </cell>
        </row>
        <row r="112">
          <cell r="A112" t="str">
            <v>New</v>
          </cell>
        </row>
        <row r="113">
          <cell r="A113" t="str">
            <v>Current</v>
          </cell>
        </row>
        <row r="114">
          <cell r="A114" t="str">
            <v>Current</v>
          </cell>
        </row>
        <row r="115">
          <cell r="A115" t="str">
            <v>Current</v>
          </cell>
        </row>
        <row r="116">
          <cell r="A116" t="str">
            <v>Current</v>
          </cell>
        </row>
        <row r="117">
          <cell r="A117" t="str">
            <v>Current</v>
          </cell>
        </row>
        <row r="118">
          <cell r="A118" t="str">
            <v>Current</v>
          </cell>
        </row>
        <row r="119">
          <cell r="A119" t="str">
            <v>Current</v>
          </cell>
        </row>
        <row r="120">
          <cell r="A120" t="str">
            <v>Current</v>
          </cell>
        </row>
        <row r="121">
          <cell r="A121" t="str">
            <v>Current</v>
          </cell>
        </row>
        <row r="122">
          <cell r="A122" t="str">
            <v>Current</v>
          </cell>
        </row>
        <row r="123">
          <cell r="A123" t="str">
            <v>Current</v>
          </cell>
        </row>
        <row r="124">
          <cell r="A124" t="str">
            <v>Current</v>
          </cell>
        </row>
        <row r="125">
          <cell r="A125" t="str">
            <v>Current</v>
          </cell>
        </row>
        <row r="126">
          <cell r="A126" t="str">
            <v>Current</v>
          </cell>
        </row>
        <row r="127">
          <cell r="A127" t="str">
            <v>Current</v>
          </cell>
        </row>
        <row r="128">
          <cell r="A128" t="str">
            <v>Current</v>
          </cell>
        </row>
        <row r="129">
          <cell r="A129" t="str">
            <v>Current</v>
          </cell>
        </row>
        <row r="130">
          <cell r="A130" t="str">
            <v>Current</v>
          </cell>
        </row>
        <row r="131">
          <cell r="A131" t="str">
            <v>Current</v>
          </cell>
        </row>
        <row r="132">
          <cell r="A132" t="str">
            <v>New</v>
          </cell>
        </row>
        <row r="133">
          <cell r="A133" t="str">
            <v>New</v>
          </cell>
        </row>
        <row r="134">
          <cell r="A134" t="str">
            <v>New</v>
          </cell>
        </row>
        <row r="135">
          <cell r="A135" t="str">
            <v>Current</v>
          </cell>
        </row>
        <row r="136">
          <cell r="A136" t="str">
            <v>Current</v>
          </cell>
        </row>
        <row r="137">
          <cell r="A137" t="str">
            <v>Current</v>
          </cell>
        </row>
        <row r="138">
          <cell r="A138" t="str">
            <v>Current</v>
          </cell>
        </row>
        <row r="139">
          <cell r="A139" t="str">
            <v>Current</v>
          </cell>
        </row>
        <row r="140">
          <cell r="A140" t="str">
            <v>Current</v>
          </cell>
        </row>
        <row r="141">
          <cell r="A141" t="str">
            <v>Current</v>
          </cell>
        </row>
        <row r="142">
          <cell r="A142" t="str">
            <v>Current</v>
          </cell>
        </row>
        <row r="143">
          <cell r="A143" t="str">
            <v>Current</v>
          </cell>
        </row>
        <row r="144">
          <cell r="A144" t="str">
            <v>Current</v>
          </cell>
        </row>
        <row r="145">
          <cell r="A145" t="str">
            <v>Current</v>
          </cell>
        </row>
        <row r="146">
          <cell r="A146" t="str">
            <v>Current</v>
          </cell>
        </row>
        <row r="147">
          <cell r="A147" t="str">
            <v>Current</v>
          </cell>
        </row>
        <row r="148">
          <cell r="A148" t="str">
            <v>Current</v>
          </cell>
        </row>
        <row r="149">
          <cell r="A149" t="str">
            <v>Current</v>
          </cell>
        </row>
        <row r="150">
          <cell r="A150" t="str">
            <v>Current</v>
          </cell>
        </row>
        <row r="151">
          <cell r="A151" t="str">
            <v>Current</v>
          </cell>
        </row>
        <row r="152">
          <cell r="A152" t="str">
            <v>Current</v>
          </cell>
        </row>
        <row r="153">
          <cell r="A153" t="str">
            <v>Current</v>
          </cell>
        </row>
        <row r="154">
          <cell r="A154" t="str">
            <v>Current</v>
          </cell>
        </row>
        <row r="155">
          <cell r="A155" t="str">
            <v>Current</v>
          </cell>
        </row>
        <row r="156">
          <cell r="A156" t="str">
            <v>Current</v>
          </cell>
        </row>
        <row r="157">
          <cell r="A157" t="str">
            <v>Current</v>
          </cell>
        </row>
        <row r="158">
          <cell r="A158" t="str">
            <v>Current</v>
          </cell>
        </row>
        <row r="159">
          <cell r="A159" t="str">
            <v>Current</v>
          </cell>
        </row>
        <row r="160">
          <cell r="A160" t="str">
            <v>Current</v>
          </cell>
        </row>
        <row r="161">
          <cell r="A161" t="str">
            <v>Current</v>
          </cell>
        </row>
        <row r="162">
          <cell r="A162" t="str">
            <v>Current</v>
          </cell>
        </row>
        <row r="163">
          <cell r="A163" t="str">
            <v>Current</v>
          </cell>
        </row>
        <row r="164">
          <cell r="A164" t="str">
            <v>Current</v>
          </cell>
        </row>
        <row r="165">
          <cell r="A165" t="str">
            <v>Current</v>
          </cell>
        </row>
        <row r="166">
          <cell r="A166" t="str">
            <v>Current</v>
          </cell>
        </row>
        <row r="167">
          <cell r="A167" t="str">
            <v>Current</v>
          </cell>
        </row>
        <row r="168">
          <cell r="A168" t="str">
            <v>Current</v>
          </cell>
        </row>
        <row r="169">
          <cell r="A169" t="str">
            <v>Current</v>
          </cell>
        </row>
        <row r="170">
          <cell r="A170" t="str">
            <v>Current</v>
          </cell>
        </row>
        <row r="171">
          <cell r="A171" t="str">
            <v>Current</v>
          </cell>
        </row>
        <row r="172">
          <cell r="A172" t="str">
            <v>Current</v>
          </cell>
        </row>
        <row r="173">
          <cell r="A173" t="str">
            <v>Current</v>
          </cell>
        </row>
        <row r="174">
          <cell r="A174" t="str">
            <v>Current</v>
          </cell>
        </row>
        <row r="175">
          <cell r="A175" t="str">
            <v>Current</v>
          </cell>
        </row>
        <row r="176">
          <cell r="A176" t="str">
            <v>Current</v>
          </cell>
        </row>
        <row r="177">
          <cell r="A177" t="str">
            <v>Current</v>
          </cell>
        </row>
        <row r="178">
          <cell r="A178" t="str">
            <v>Current</v>
          </cell>
        </row>
        <row r="179">
          <cell r="A179" t="str">
            <v>Current</v>
          </cell>
        </row>
        <row r="180">
          <cell r="A180" t="str">
            <v>Current</v>
          </cell>
        </row>
        <row r="181">
          <cell r="A181" t="str">
            <v>Current</v>
          </cell>
        </row>
        <row r="182">
          <cell r="A182" t="str">
            <v>Current</v>
          </cell>
        </row>
        <row r="183">
          <cell r="A183" t="str">
            <v>Current</v>
          </cell>
        </row>
        <row r="184">
          <cell r="A184" t="str">
            <v>Current</v>
          </cell>
        </row>
        <row r="185">
          <cell r="A185" t="str">
            <v>Current</v>
          </cell>
        </row>
        <row r="186">
          <cell r="A186" t="str">
            <v>Current</v>
          </cell>
        </row>
        <row r="187">
          <cell r="A187" t="str">
            <v>Current</v>
          </cell>
        </row>
        <row r="188">
          <cell r="A188" t="str">
            <v>Current</v>
          </cell>
        </row>
        <row r="189">
          <cell r="A189" t="str">
            <v>Current</v>
          </cell>
        </row>
        <row r="190">
          <cell r="A190" t="str">
            <v>Current</v>
          </cell>
        </row>
        <row r="191">
          <cell r="A191" t="str">
            <v>Current</v>
          </cell>
        </row>
        <row r="192">
          <cell r="A192" t="str">
            <v>Current</v>
          </cell>
        </row>
        <row r="193">
          <cell r="A193" t="str">
            <v>Current</v>
          </cell>
        </row>
        <row r="194">
          <cell r="A194" t="str">
            <v>Current</v>
          </cell>
        </row>
        <row r="195">
          <cell r="A195" t="str">
            <v>Current</v>
          </cell>
        </row>
        <row r="196">
          <cell r="A196" t="str">
            <v>Current</v>
          </cell>
        </row>
        <row r="197">
          <cell r="A197" t="str">
            <v>Current</v>
          </cell>
        </row>
        <row r="198">
          <cell r="A198" t="str">
            <v>Current</v>
          </cell>
        </row>
        <row r="199">
          <cell r="A199" t="str">
            <v>Current</v>
          </cell>
        </row>
        <row r="200">
          <cell r="A200" t="str">
            <v>Current</v>
          </cell>
        </row>
        <row r="201">
          <cell r="A201" t="str">
            <v>Current</v>
          </cell>
        </row>
        <row r="202">
          <cell r="A202" t="str">
            <v>Current</v>
          </cell>
        </row>
        <row r="203">
          <cell r="A203" t="str">
            <v>Current</v>
          </cell>
        </row>
        <row r="204">
          <cell r="A204" t="str">
            <v>Current</v>
          </cell>
        </row>
        <row r="205">
          <cell r="A205" t="str">
            <v>Current</v>
          </cell>
        </row>
        <row r="206">
          <cell r="A206" t="str">
            <v>Current</v>
          </cell>
        </row>
        <row r="207">
          <cell r="A207" t="str">
            <v>Current</v>
          </cell>
        </row>
        <row r="208">
          <cell r="A208" t="str">
            <v>Current</v>
          </cell>
        </row>
        <row r="209">
          <cell r="A209" t="str">
            <v>EOL</v>
          </cell>
        </row>
        <row r="210">
          <cell r="A210" t="str">
            <v>EOL</v>
          </cell>
        </row>
        <row r="211">
          <cell r="A211" t="str">
            <v>Current</v>
          </cell>
        </row>
        <row r="212">
          <cell r="A212" t="str">
            <v>Current</v>
          </cell>
        </row>
        <row r="213">
          <cell r="A213" t="str">
            <v>EOL</v>
          </cell>
        </row>
        <row r="214">
          <cell r="A214" t="str">
            <v>New</v>
          </cell>
        </row>
        <row r="215">
          <cell r="A215" t="str">
            <v>New</v>
          </cell>
        </row>
        <row r="216">
          <cell r="A216" t="str">
            <v>New</v>
          </cell>
        </row>
        <row r="217">
          <cell r="A217" t="str">
            <v>New</v>
          </cell>
        </row>
        <row r="218">
          <cell r="A218" t="str">
            <v>New</v>
          </cell>
        </row>
        <row r="219">
          <cell r="A219" t="str">
            <v>New</v>
          </cell>
        </row>
        <row r="220">
          <cell r="A220" t="str">
            <v>New</v>
          </cell>
        </row>
        <row r="221">
          <cell r="A221" t="str">
            <v>New</v>
          </cell>
        </row>
        <row r="222">
          <cell r="A222" t="str">
            <v>New</v>
          </cell>
        </row>
        <row r="223">
          <cell r="A223" t="str">
            <v>New</v>
          </cell>
        </row>
        <row r="224">
          <cell r="A224" t="str">
            <v>New</v>
          </cell>
        </row>
        <row r="225">
          <cell r="A225" t="str">
            <v>New</v>
          </cell>
        </row>
        <row r="226">
          <cell r="A226" t="str">
            <v>New</v>
          </cell>
        </row>
        <row r="227">
          <cell r="A227" t="str">
            <v>New</v>
          </cell>
        </row>
        <row r="228">
          <cell r="A228" t="str">
            <v>New</v>
          </cell>
        </row>
        <row r="229">
          <cell r="A229" t="str">
            <v>New</v>
          </cell>
        </row>
        <row r="230">
          <cell r="A230" t="str">
            <v>New</v>
          </cell>
        </row>
        <row r="231">
          <cell r="A231" t="str">
            <v>New</v>
          </cell>
        </row>
        <row r="232">
          <cell r="A232" t="str">
            <v>New</v>
          </cell>
        </row>
        <row r="233">
          <cell r="A233" t="str">
            <v>New</v>
          </cell>
        </row>
        <row r="234">
          <cell r="A234" t="str">
            <v>New</v>
          </cell>
        </row>
        <row r="235">
          <cell r="A235" t="str">
            <v>New</v>
          </cell>
        </row>
        <row r="236">
          <cell r="A236" t="str">
            <v>New</v>
          </cell>
        </row>
        <row r="237">
          <cell r="A237" t="str">
            <v>New</v>
          </cell>
        </row>
        <row r="238">
          <cell r="A238" t="str">
            <v>New</v>
          </cell>
        </row>
        <row r="239">
          <cell r="A239" t="str">
            <v>New</v>
          </cell>
        </row>
        <row r="240">
          <cell r="A240" t="str">
            <v>New</v>
          </cell>
        </row>
        <row r="241">
          <cell r="A241" t="str">
            <v>New</v>
          </cell>
        </row>
        <row r="242">
          <cell r="A242" t="str">
            <v>New</v>
          </cell>
        </row>
        <row r="243">
          <cell r="A243" t="str">
            <v>New</v>
          </cell>
        </row>
        <row r="244">
          <cell r="A244" t="str">
            <v>New</v>
          </cell>
        </row>
        <row r="245">
          <cell r="A245" t="str">
            <v>New</v>
          </cell>
        </row>
        <row r="246">
          <cell r="A246" t="str">
            <v>New</v>
          </cell>
        </row>
        <row r="247">
          <cell r="A247" t="str">
            <v>New</v>
          </cell>
        </row>
        <row r="248">
          <cell r="A248" t="str">
            <v>New</v>
          </cell>
        </row>
        <row r="249">
          <cell r="A249" t="str">
            <v>New</v>
          </cell>
        </row>
        <row r="250">
          <cell r="A250" t="str">
            <v>New</v>
          </cell>
        </row>
        <row r="251">
          <cell r="A251" t="str">
            <v>New</v>
          </cell>
        </row>
        <row r="252">
          <cell r="A252" t="str">
            <v>New</v>
          </cell>
        </row>
        <row r="253">
          <cell r="A253" t="str">
            <v>New</v>
          </cell>
        </row>
        <row r="254">
          <cell r="A254" t="str">
            <v>New</v>
          </cell>
        </row>
        <row r="255">
          <cell r="A255" t="str">
            <v>New</v>
          </cell>
        </row>
        <row r="256">
          <cell r="A256" t="str">
            <v>New</v>
          </cell>
        </row>
        <row r="257">
          <cell r="A257" t="str">
            <v>New</v>
          </cell>
        </row>
        <row r="258">
          <cell r="A258" t="str">
            <v>New</v>
          </cell>
        </row>
        <row r="259">
          <cell r="A259" t="str">
            <v>New</v>
          </cell>
        </row>
        <row r="260">
          <cell r="A260" t="str">
            <v>New</v>
          </cell>
        </row>
        <row r="261">
          <cell r="A261" t="str">
            <v>New</v>
          </cell>
        </row>
        <row r="262">
          <cell r="A262" t="str">
            <v>New</v>
          </cell>
        </row>
        <row r="263">
          <cell r="A263" t="str">
            <v>New</v>
          </cell>
        </row>
        <row r="264">
          <cell r="A264" t="str">
            <v>New</v>
          </cell>
        </row>
        <row r="265">
          <cell r="A265" t="str">
            <v>New</v>
          </cell>
        </row>
        <row r="266">
          <cell r="A266" t="str">
            <v>New</v>
          </cell>
        </row>
        <row r="267">
          <cell r="A267" t="str">
            <v>New</v>
          </cell>
        </row>
        <row r="268">
          <cell r="A268" t="str">
            <v>New</v>
          </cell>
        </row>
        <row r="269">
          <cell r="A269" t="str">
            <v>New</v>
          </cell>
        </row>
        <row r="270">
          <cell r="A270" t="str">
            <v>New</v>
          </cell>
        </row>
        <row r="271">
          <cell r="A271" t="str">
            <v>New</v>
          </cell>
        </row>
        <row r="272">
          <cell r="A272" t="str">
            <v>New</v>
          </cell>
        </row>
        <row r="273">
          <cell r="A273" t="str">
            <v>New</v>
          </cell>
        </row>
        <row r="274">
          <cell r="A274" t="str">
            <v>New</v>
          </cell>
        </row>
        <row r="275">
          <cell r="A275" t="str">
            <v>New</v>
          </cell>
        </row>
        <row r="276">
          <cell r="A276" t="str">
            <v>New</v>
          </cell>
        </row>
        <row r="277">
          <cell r="A277" t="str">
            <v>New</v>
          </cell>
        </row>
        <row r="278">
          <cell r="A278" t="str">
            <v>New</v>
          </cell>
        </row>
        <row r="279">
          <cell r="A279" t="str">
            <v>New</v>
          </cell>
        </row>
        <row r="280">
          <cell r="A280" t="str">
            <v>EOL</v>
          </cell>
        </row>
        <row r="281">
          <cell r="A281" t="str">
            <v>EOL</v>
          </cell>
        </row>
        <row r="282">
          <cell r="A282" t="str">
            <v>EOL</v>
          </cell>
        </row>
        <row r="283">
          <cell r="A283" t="str">
            <v>New</v>
          </cell>
        </row>
        <row r="284">
          <cell r="A284" t="str">
            <v>New</v>
          </cell>
        </row>
        <row r="285">
          <cell r="A285" t="str">
            <v>New</v>
          </cell>
        </row>
        <row r="286">
          <cell r="A286" t="str">
            <v>New</v>
          </cell>
        </row>
        <row r="287">
          <cell r="A287" t="str">
            <v>New</v>
          </cell>
        </row>
        <row r="288">
          <cell r="A288" t="str">
            <v>New</v>
          </cell>
        </row>
        <row r="289">
          <cell r="A289" t="str">
            <v>New</v>
          </cell>
        </row>
        <row r="290">
          <cell r="A290" t="str">
            <v>New</v>
          </cell>
        </row>
        <row r="291">
          <cell r="A291" t="str">
            <v>New</v>
          </cell>
        </row>
        <row r="292">
          <cell r="A292" t="str">
            <v>New</v>
          </cell>
        </row>
        <row r="293">
          <cell r="A293" t="str">
            <v>New</v>
          </cell>
        </row>
        <row r="294">
          <cell r="A294" t="str">
            <v>New</v>
          </cell>
        </row>
        <row r="295">
          <cell r="A295" t="str">
            <v>New</v>
          </cell>
        </row>
        <row r="296">
          <cell r="A296" t="str">
            <v>New</v>
          </cell>
        </row>
        <row r="297">
          <cell r="A297" t="str">
            <v>New</v>
          </cell>
        </row>
        <row r="298">
          <cell r="A298" t="str">
            <v>New</v>
          </cell>
        </row>
        <row r="299">
          <cell r="A299" t="str">
            <v>New</v>
          </cell>
        </row>
        <row r="300">
          <cell r="A300" t="str">
            <v>New</v>
          </cell>
        </row>
        <row r="301">
          <cell r="A301" t="str">
            <v>New</v>
          </cell>
        </row>
        <row r="302">
          <cell r="A302" t="str">
            <v>New</v>
          </cell>
        </row>
        <row r="303">
          <cell r="A303" t="str">
            <v>New</v>
          </cell>
        </row>
        <row r="304">
          <cell r="A304" t="str">
            <v>New</v>
          </cell>
        </row>
        <row r="305">
          <cell r="A305" t="str">
            <v>New</v>
          </cell>
        </row>
        <row r="306">
          <cell r="A306" t="str">
            <v>New</v>
          </cell>
        </row>
        <row r="307">
          <cell r="A307" t="str">
            <v>New</v>
          </cell>
        </row>
        <row r="308">
          <cell r="A308" t="str">
            <v>New</v>
          </cell>
        </row>
        <row r="309">
          <cell r="A309" t="str">
            <v>New</v>
          </cell>
        </row>
        <row r="310">
          <cell r="A310" t="str">
            <v>New</v>
          </cell>
        </row>
        <row r="311">
          <cell r="A311" t="str">
            <v>New</v>
          </cell>
        </row>
        <row r="312">
          <cell r="A312" t="str">
            <v>New</v>
          </cell>
        </row>
        <row r="313">
          <cell r="A313" t="str">
            <v>New</v>
          </cell>
        </row>
        <row r="314">
          <cell r="A314" t="str">
            <v>New</v>
          </cell>
        </row>
        <row r="315">
          <cell r="A315" t="str">
            <v>New</v>
          </cell>
        </row>
        <row r="316">
          <cell r="A316" t="str">
            <v>New</v>
          </cell>
        </row>
        <row r="317">
          <cell r="A317" t="str">
            <v>New</v>
          </cell>
        </row>
        <row r="318">
          <cell r="A318" t="str">
            <v>New</v>
          </cell>
        </row>
        <row r="319">
          <cell r="A319" t="str">
            <v>New</v>
          </cell>
        </row>
        <row r="320">
          <cell r="A320" t="str">
            <v>New</v>
          </cell>
        </row>
        <row r="321">
          <cell r="A321" t="str">
            <v>New</v>
          </cell>
        </row>
        <row r="322">
          <cell r="A322" t="str">
            <v>New</v>
          </cell>
        </row>
        <row r="323">
          <cell r="A323" t="str">
            <v>New</v>
          </cell>
        </row>
        <row r="324">
          <cell r="A324" t="str">
            <v>New</v>
          </cell>
        </row>
        <row r="325">
          <cell r="A325" t="str">
            <v>New</v>
          </cell>
        </row>
        <row r="326">
          <cell r="A326" t="str">
            <v>New</v>
          </cell>
        </row>
        <row r="327">
          <cell r="A327" t="str">
            <v>New</v>
          </cell>
        </row>
        <row r="328">
          <cell r="A328" t="str">
            <v>EOL</v>
          </cell>
        </row>
        <row r="329">
          <cell r="A329" t="str">
            <v>EOL</v>
          </cell>
        </row>
        <row r="330">
          <cell r="A330" t="str">
            <v>New</v>
          </cell>
        </row>
        <row r="331">
          <cell r="A331" t="str">
            <v>New</v>
          </cell>
        </row>
        <row r="332">
          <cell r="A332" t="str">
            <v>New</v>
          </cell>
        </row>
        <row r="333">
          <cell r="A333" t="str">
            <v>New</v>
          </cell>
        </row>
        <row r="334">
          <cell r="A334" t="str">
            <v>New</v>
          </cell>
        </row>
        <row r="335">
          <cell r="A335" t="str">
            <v>New</v>
          </cell>
        </row>
        <row r="336">
          <cell r="A336" t="str">
            <v>New</v>
          </cell>
        </row>
        <row r="337">
          <cell r="A337" t="str">
            <v>New</v>
          </cell>
        </row>
        <row r="338">
          <cell r="A338" t="str">
            <v>New</v>
          </cell>
        </row>
        <row r="339">
          <cell r="A339" t="str">
            <v>New</v>
          </cell>
        </row>
        <row r="340">
          <cell r="A340" t="str">
            <v>New</v>
          </cell>
        </row>
        <row r="341">
          <cell r="A341" t="str">
            <v>New</v>
          </cell>
        </row>
        <row r="342">
          <cell r="A342" t="str">
            <v>New</v>
          </cell>
        </row>
        <row r="343">
          <cell r="A343" t="str">
            <v>New</v>
          </cell>
        </row>
        <row r="344">
          <cell r="A344" t="str">
            <v>New</v>
          </cell>
        </row>
        <row r="345">
          <cell r="A345" t="str">
            <v>New</v>
          </cell>
        </row>
        <row r="346">
          <cell r="A346" t="str">
            <v>New</v>
          </cell>
        </row>
        <row r="347">
          <cell r="A347" t="str">
            <v>New</v>
          </cell>
        </row>
        <row r="348">
          <cell r="A348" t="str">
            <v>New</v>
          </cell>
        </row>
        <row r="349">
          <cell r="A349" t="str">
            <v>New</v>
          </cell>
        </row>
        <row r="350">
          <cell r="A350" t="str">
            <v>New</v>
          </cell>
        </row>
        <row r="351">
          <cell r="A351" t="str">
            <v>New</v>
          </cell>
        </row>
        <row r="352">
          <cell r="A352" t="str">
            <v>New</v>
          </cell>
        </row>
        <row r="353">
          <cell r="A353" t="str">
            <v>New</v>
          </cell>
        </row>
        <row r="354">
          <cell r="A354" t="str">
            <v>New</v>
          </cell>
        </row>
        <row r="355">
          <cell r="A355" t="str">
            <v>New</v>
          </cell>
        </row>
        <row r="356">
          <cell r="A356" t="str">
            <v>New</v>
          </cell>
        </row>
        <row r="357">
          <cell r="A357" t="str">
            <v>New</v>
          </cell>
        </row>
        <row r="358">
          <cell r="A358" t="str">
            <v>New</v>
          </cell>
        </row>
        <row r="359">
          <cell r="A359" t="str">
            <v>New</v>
          </cell>
        </row>
        <row r="360">
          <cell r="A360" t="str">
            <v>New</v>
          </cell>
        </row>
        <row r="361">
          <cell r="A361" t="str">
            <v>Current</v>
          </cell>
        </row>
        <row r="362">
          <cell r="A362" t="str">
            <v>Current</v>
          </cell>
        </row>
        <row r="363">
          <cell r="A363" t="str">
            <v>Current</v>
          </cell>
        </row>
        <row r="364">
          <cell r="A364" t="str">
            <v>Current</v>
          </cell>
        </row>
        <row r="365">
          <cell r="A365" t="str">
            <v>Current</v>
          </cell>
        </row>
        <row r="366">
          <cell r="A366" t="str">
            <v>Current</v>
          </cell>
        </row>
        <row r="367">
          <cell r="A367" t="str">
            <v>Current</v>
          </cell>
        </row>
        <row r="368">
          <cell r="A368" t="str">
            <v>Current</v>
          </cell>
        </row>
        <row r="369">
          <cell r="A369" t="str">
            <v>Current</v>
          </cell>
        </row>
        <row r="370">
          <cell r="A370" t="str">
            <v>Current</v>
          </cell>
        </row>
        <row r="371">
          <cell r="A371" t="str">
            <v>Current</v>
          </cell>
        </row>
        <row r="372">
          <cell r="A372" t="str">
            <v>Current</v>
          </cell>
        </row>
        <row r="373">
          <cell r="A373" t="str">
            <v>Current</v>
          </cell>
        </row>
        <row r="374">
          <cell r="A374" t="str">
            <v>Current</v>
          </cell>
        </row>
        <row r="375">
          <cell r="A375" t="str">
            <v>Current</v>
          </cell>
        </row>
        <row r="376">
          <cell r="A376" t="str">
            <v>Current</v>
          </cell>
        </row>
        <row r="377">
          <cell r="A377" t="str">
            <v>Current</v>
          </cell>
        </row>
        <row r="378">
          <cell r="A378" t="str">
            <v>Current</v>
          </cell>
        </row>
        <row r="379">
          <cell r="A379" t="str">
            <v>Current</v>
          </cell>
        </row>
        <row r="380">
          <cell r="A380" t="str">
            <v>Current</v>
          </cell>
        </row>
        <row r="381">
          <cell r="A381" t="str">
            <v>Current</v>
          </cell>
        </row>
        <row r="382">
          <cell r="A382" t="str">
            <v>Current</v>
          </cell>
        </row>
        <row r="383">
          <cell r="A383" t="str">
            <v>Current</v>
          </cell>
        </row>
        <row r="384">
          <cell r="A384" t="str">
            <v>Current</v>
          </cell>
        </row>
        <row r="385">
          <cell r="A385" t="str">
            <v>New</v>
          </cell>
        </row>
        <row r="386">
          <cell r="A386" t="str">
            <v>New</v>
          </cell>
        </row>
        <row r="387">
          <cell r="A387" t="str">
            <v>New</v>
          </cell>
        </row>
        <row r="388">
          <cell r="A388" t="str">
            <v>Current</v>
          </cell>
        </row>
        <row r="389">
          <cell r="A389" t="str">
            <v>Current</v>
          </cell>
        </row>
        <row r="390">
          <cell r="A390" t="str">
            <v>Current</v>
          </cell>
        </row>
        <row r="391">
          <cell r="A391" t="str">
            <v>Current</v>
          </cell>
        </row>
        <row r="392">
          <cell r="A392" t="str">
            <v>Current</v>
          </cell>
        </row>
        <row r="393">
          <cell r="A393" t="str">
            <v>Current</v>
          </cell>
        </row>
        <row r="394">
          <cell r="A394" t="str">
            <v>Current</v>
          </cell>
        </row>
        <row r="395">
          <cell r="A395" t="str">
            <v>Current</v>
          </cell>
        </row>
        <row r="396">
          <cell r="A396" t="str">
            <v>Current</v>
          </cell>
        </row>
        <row r="397">
          <cell r="A397" t="str">
            <v>Current</v>
          </cell>
        </row>
        <row r="398">
          <cell r="A398" t="str">
            <v>Current</v>
          </cell>
        </row>
        <row r="399">
          <cell r="A399" t="str">
            <v>Current</v>
          </cell>
        </row>
        <row r="400">
          <cell r="A400" t="str">
            <v>Current</v>
          </cell>
        </row>
        <row r="401">
          <cell r="A401" t="str">
            <v>Current</v>
          </cell>
        </row>
        <row r="402">
          <cell r="A402" t="str">
            <v>Current</v>
          </cell>
        </row>
        <row r="403">
          <cell r="A403" t="str">
            <v>Current</v>
          </cell>
        </row>
        <row r="404">
          <cell r="A404" t="str">
            <v>Current</v>
          </cell>
        </row>
        <row r="405">
          <cell r="A405" t="str">
            <v>Current</v>
          </cell>
        </row>
        <row r="406">
          <cell r="A406" t="str">
            <v>Current</v>
          </cell>
        </row>
        <row r="407">
          <cell r="A407" t="str">
            <v>Current</v>
          </cell>
        </row>
        <row r="408">
          <cell r="A408" t="str">
            <v>Current</v>
          </cell>
        </row>
        <row r="409">
          <cell r="A409" t="str">
            <v>Current</v>
          </cell>
        </row>
        <row r="410">
          <cell r="A410" t="str">
            <v>Current</v>
          </cell>
        </row>
        <row r="411">
          <cell r="A411" t="str">
            <v>Current</v>
          </cell>
        </row>
        <row r="412">
          <cell r="A412" t="str">
            <v>Current</v>
          </cell>
        </row>
        <row r="413">
          <cell r="A413" t="str">
            <v>Current</v>
          </cell>
        </row>
        <row r="414">
          <cell r="A414" t="str">
            <v>Current</v>
          </cell>
        </row>
        <row r="415">
          <cell r="A415" t="str">
            <v>Current</v>
          </cell>
        </row>
        <row r="416">
          <cell r="A416" t="str">
            <v>Current</v>
          </cell>
        </row>
        <row r="417">
          <cell r="A417" t="str">
            <v>Current</v>
          </cell>
        </row>
        <row r="418">
          <cell r="A418" t="str">
            <v>Current</v>
          </cell>
        </row>
        <row r="419">
          <cell r="A419" t="str">
            <v>Current</v>
          </cell>
        </row>
        <row r="420">
          <cell r="A420" t="str">
            <v>Current</v>
          </cell>
        </row>
        <row r="421">
          <cell r="A421" t="str">
            <v>EOL</v>
          </cell>
        </row>
        <row r="422">
          <cell r="A422" t="str">
            <v>Current</v>
          </cell>
        </row>
        <row r="423">
          <cell r="A423" t="str">
            <v>Current</v>
          </cell>
        </row>
        <row r="424">
          <cell r="A424" t="str">
            <v>Current</v>
          </cell>
        </row>
        <row r="425">
          <cell r="A425" t="str">
            <v>Current</v>
          </cell>
        </row>
        <row r="426">
          <cell r="A426" t="str">
            <v>Current</v>
          </cell>
        </row>
        <row r="427">
          <cell r="A427" t="str">
            <v>Current</v>
          </cell>
        </row>
        <row r="428">
          <cell r="A428" t="str">
            <v>Current</v>
          </cell>
        </row>
        <row r="429">
          <cell r="A429" t="str">
            <v>Current</v>
          </cell>
        </row>
        <row r="430">
          <cell r="A430" t="str">
            <v>EOL</v>
          </cell>
        </row>
        <row r="431">
          <cell r="A431" t="str">
            <v>EOL</v>
          </cell>
        </row>
        <row r="432">
          <cell r="A432" t="str">
            <v>EOL</v>
          </cell>
        </row>
        <row r="433">
          <cell r="A433" t="str">
            <v>EOL</v>
          </cell>
        </row>
        <row r="434">
          <cell r="A434" t="str">
            <v>New</v>
          </cell>
        </row>
        <row r="435">
          <cell r="A435" t="str">
            <v>New</v>
          </cell>
        </row>
        <row r="436">
          <cell r="A436" t="str">
            <v>New</v>
          </cell>
        </row>
        <row r="437">
          <cell r="A437" t="str">
            <v>New</v>
          </cell>
        </row>
        <row r="438">
          <cell r="A438" t="str">
            <v>New</v>
          </cell>
        </row>
        <row r="439">
          <cell r="A439" t="str">
            <v>New</v>
          </cell>
        </row>
        <row r="440">
          <cell r="A440" t="str">
            <v>New</v>
          </cell>
        </row>
        <row r="441">
          <cell r="A441" t="str">
            <v>New</v>
          </cell>
        </row>
        <row r="442">
          <cell r="A442" t="str">
            <v>New</v>
          </cell>
        </row>
        <row r="443">
          <cell r="A443" t="str">
            <v>New</v>
          </cell>
        </row>
        <row r="444">
          <cell r="A444" t="str">
            <v>New</v>
          </cell>
        </row>
        <row r="445">
          <cell r="A445" t="str">
            <v>New</v>
          </cell>
        </row>
        <row r="446">
          <cell r="A446" t="str">
            <v>New</v>
          </cell>
        </row>
        <row r="447">
          <cell r="A447" t="str">
            <v>New</v>
          </cell>
        </row>
        <row r="448">
          <cell r="A448" t="str">
            <v>New</v>
          </cell>
        </row>
        <row r="449">
          <cell r="A449" t="str">
            <v>New</v>
          </cell>
        </row>
        <row r="450">
          <cell r="A450" t="str">
            <v>New</v>
          </cell>
        </row>
        <row r="451">
          <cell r="A451" t="str">
            <v>New</v>
          </cell>
        </row>
        <row r="452">
          <cell r="A452" t="str">
            <v>New</v>
          </cell>
        </row>
        <row r="453">
          <cell r="A453" t="str">
            <v>New</v>
          </cell>
        </row>
        <row r="454">
          <cell r="A454" t="str">
            <v>New</v>
          </cell>
        </row>
        <row r="455">
          <cell r="A455" t="str">
            <v>New</v>
          </cell>
        </row>
        <row r="456">
          <cell r="A456" t="str">
            <v>New</v>
          </cell>
        </row>
        <row r="457">
          <cell r="A457" t="str">
            <v>New</v>
          </cell>
        </row>
        <row r="458">
          <cell r="A458" t="str">
            <v>New</v>
          </cell>
        </row>
        <row r="459">
          <cell r="A459" t="str">
            <v>New</v>
          </cell>
        </row>
        <row r="460">
          <cell r="A460" t="str">
            <v>New</v>
          </cell>
        </row>
        <row r="461">
          <cell r="A461" t="str">
            <v>New</v>
          </cell>
        </row>
        <row r="462">
          <cell r="A462" t="str">
            <v>New</v>
          </cell>
        </row>
        <row r="463">
          <cell r="A463" t="str">
            <v>New</v>
          </cell>
        </row>
        <row r="464">
          <cell r="A464" t="str">
            <v>New</v>
          </cell>
        </row>
        <row r="465">
          <cell r="A465" t="str">
            <v>New</v>
          </cell>
        </row>
        <row r="466">
          <cell r="A466" t="str">
            <v>New</v>
          </cell>
        </row>
        <row r="467">
          <cell r="A467" t="str">
            <v>New</v>
          </cell>
        </row>
        <row r="468">
          <cell r="A468" t="str">
            <v>New</v>
          </cell>
        </row>
        <row r="469">
          <cell r="A469" t="str">
            <v>New</v>
          </cell>
        </row>
        <row r="470">
          <cell r="A470" t="str">
            <v>New</v>
          </cell>
        </row>
        <row r="471">
          <cell r="A471" t="str">
            <v>New</v>
          </cell>
        </row>
        <row r="472">
          <cell r="A472" t="str">
            <v>New</v>
          </cell>
        </row>
        <row r="473">
          <cell r="A473" t="str">
            <v>New</v>
          </cell>
        </row>
        <row r="474">
          <cell r="A474" t="str">
            <v>New</v>
          </cell>
        </row>
        <row r="475">
          <cell r="A475" t="str">
            <v>New</v>
          </cell>
        </row>
        <row r="476">
          <cell r="A476" t="str">
            <v>New</v>
          </cell>
        </row>
        <row r="477">
          <cell r="A477" t="str">
            <v>New</v>
          </cell>
        </row>
        <row r="478">
          <cell r="A478" t="str">
            <v>New</v>
          </cell>
        </row>
        <row r="479">
          <cell r="A479" t="str">
            <v>New</v>
          </cell>
        </row>
        <row r="480">
          <cell r="A480" t="str">
            <v>New</v>
          </cell>
        </row>
        <row r="481">
          <cell r="A481" t="str">
            <v>New</v>
          </cell>
        </row>
        <row r="482">
          <cell r="A482" t="str">
            <v>New</v>
          </cell>
        </row>
        <row r="483">
          <cell r="A483" t="str">
            <v>New</v>
          </cell>
        </row>
        <row r="484">
          <cell r="A484" t="str">
            <v>New</v>
          </cell>
        </row>
        <row r="485">
          <cell r="A485" t="str">
            <v>New</v>
          </cell>
        </row>
        <row r="486">
          <cell r="A486" t="str">
            <v>New</v>
          </cell>
        </row>
        <row r="487">
          <cell r="A487" t="str">
            <v>New</v>
          </cell>
        </row>
        <row r="488">
          <cell r="A488" t="str">
            <v>New</v>
          </cell>
        </row>
        <row r="489">
          <cell r="A489" t="str">
            <v>New</v>
          </cell>
        </row>
        <row r="490">
          <cell r="A490" t="str">
            <v>New</v>
          </cell>
        </row>
        <row r="491">
          <cell r="A491" t="str">
            <v>New</v>
          </cell>
        </row>
        <row r="492">
          <cell r="A492" t="str">
            <v>New</v>
          </cell>
        </row>
        <row r="493">
          <cell r="A493" t="str">
            <v>Current</v>
          </cell>
        </row>
        <row r="494">
          <cell r="A494" t="str">
            <v>Current</v>
          </cell>
        </row>
        <row r="495">
          <cell r="A495" t="str">
            <v>Current</v>
          </cell>
        </row>
        <row r="496">
          <cell r="A496" t="str">
            <v>New</v>
          </cell>
        </row>
        <row r="497">
          <cell r="A497" t="str">
            <v>New</v>
          </cell>
        </row>
        <row r="498">
          <cell r="A498" t="str">
            <v>Current</v>
          </cell>
        </row>
        <row r="499">
          <cell r="A499" t="str">
            <v>New</v>
          </cell>
        </row>
        <row r="500">
          <cell r="A500" t="str">
            <v>New</v>
          </cell>
        </row>
        <row r="501">
          <cell r="A501" t="str">
            <v>New</v>
          </cell>
        </row>
        <row r="502">
          <cell r="A502" t="str">
            <v>New</v>
          </cell>
        </row>
        <row r="503">
          <cell r="A503" t="str">
            <v>New</v>
          </cell>
        </row>
        <row r="504">
          <cell r="A504" t="str">
            <v>New</v>
          </cell>
        </row>
        <row r="505">
          <cell r="A505" t="str">
            <v>New</v>
          </cell>
        </row>
        <row r="506">
          <cell r="A506" t="str">
            <v>New</v>
          </cell>
        </row>
        <row r="507">
          <cell r="A507" t="str">
            <v>Current</v>
          </cell>
        </row>
        <row r="508">
          <cell r="A508" t="str">
            <v>New</v>
          </cell>
        </row>
        <row r="509">
          <cell r="A509" t="str">
            <v>New</v>
          </cell>
        </row>
        <row r="510">
          <cell r="A510" t="str">
            <v>New</v>
          </cell>
        </row>
        <row r="511">
          <cell r="A511" t="str">
            <v>Current</v>
          </cell>
        </row>
        <row r="512">
          <cell r="A512" t="str">
            <v>Current</v>
          </cell>
        </row>
        <row r="513">
          <cell r="A513" t="str">
            <v>Current</v>
          </cell>
        </row>
        <row r="514">
          <cell r="A514" t="str">
            <v>Current</v>
          </cell>
        </row>
        <row r="515">
          <cell r="A515" t="str">
            <v>Current</v>
          </cell>
        </row>
        <row r="516">
          <cell r="A516" t="str">
            <v>Current</v>
          </cell>
        </row>
        <row r="517">
          <cell r="A517" t="str">
            <v>Current</v>
          </cell>
        </row>
        <row r="518">
          <cell r="A518" t="str">
            <v>Current</v>
          </cell>
        </row>
        <row r="519">
          <cell r="A519" t="str">
            <v>Current</v>
          </cell>
        </row>
        <row r="520">
          <cell r="A520" t="str">
            <v>EOL</v>
          </cell>
        </row>
        <row r="521">
          <cell r="A521" t="str">
            <v>EOL</v>
          </cell>
        </row>
        <row r="522">
          <cell r="A522" t="str">
            <v>EOL</v>
          </cell>
        </row>
        <row r="523">
          <cell r="A523" t="str">
            <v>Current</v>
          </cell>
        </row>
        <row r="524">
          <cell r="A524" t="str">
            <v>Current</v>
          </cell>
        </row>
        <row r="525">
          <cell r="A525" t="str">
            <v>Current</v>
          </cell>
        </row>
        <row r="526">
          <cell r="A526" t="str">
            <v>New</v>
          </cell>
        </row>
        <row r="527">
          <cell r="A527" t="str">
            <v>New</v>
          </cell>
        </row>
        <row r="528">
          <cell r="A528" t="str">
            <v>New</v>
          </cell>
        </row>
        <row r="529">
          <cell r="A529" t="str">
            <v>New</v>
          </cell>
        </row>
        <row r="530">
          <cell r="A530" t="str">
            <v>New</v>
          </cell>
        </row>
        <row r="531">
          <cell r="A531" t="str">
            <v>New</v>
          </cell>
        </row>
        <row r="532">
          <cell r="A532" t="str">
            <v>New</v>
          </cell>
        </row>
        <row r="533">
          <cell r="A533" t="str">
            <v>New</v>
          </cell>
        </row>
        <row r="534">
          <cell r="A534" t="str">
            <v>New</v>
          </cell>
        </row>
        <row r="535">
          <cell r="A535" t="str">
            <v>New</v>
          </cell>
        </row>
        <row r="536">
          <cell r="A536" t="str">
            <v>New</v>
          </cell>
        </row>
        <row r="537">
          <cell r="A537" t="str">
            <v>New</v>
          </cell>
        </row>
        <row r="538">
          <cell r="A538" t="str">
            <v>New</v>
          </cell>
        </row>
        <row r="539">
          <cell r="A539" t="str">
            <v>New</v>
          </cell>
        </row>
        <row r="540">
          <cell r="A540" t="str">
            <v>New</v>
          </cell>
        </row>
        <row r="541">
          <cell r="A541" t="str">
            <v>Current</v>
          </cell>
        </row>
        <row r="542">
          <cell r="A542" t="str">
            <v>Current</v>
          </cell>
        </row>
        <row r="543">
          <cell r="A543" t="str">
            <v>Current</v>
          </cell>
        </row>
        <row r="544">
          <cell r="A544" t="str">
            <v>EOL</v>
          </cell>
        </row>
        <row r="545">
          <cell r="A545" t="str">
            <v>EOL</v>
          </cell>
        </row>
        <row r="546">
          <cell r="A546" t="str">
            <v>EOL</v>
          </cell>
        </row>
        <row r="547">
          <cell r="A547" t="str">
            <v>New</v>
          </cell>
        </row>
        <row r="548">
          <cell r="A548" t="str">
            <v>New</v>
          </cell>
        </row>
        <row r="549">
          <cell r="A549" t="str">
            <v>New</v>
          </cell>
        </row>
        <row r="550">
          <cell r="A550" t="str">
            <v>New</v>
          </cell>
        </row>
        <row r="551">
          <cell r="A551" t="str">
            <v>New</v>
          </cell>
        </row>
        <row r="552">
          <cell r="A552" t="str">
            <v>Current</v>
          </cell>
        </row>
        <row r="553">
          <cell r="A553" t="str">
            <v>EOL</v>
          </cell>
        </row>
        <row r="554">
          <cell r="A554" t="str">
            <v>EOL</v>
          </cell>
        </row>
        <row r="555">
          <cell r="A555" t="str">
            <v>EOL</v>
          </cell>
        </row>
        <row r="556">
          <cell r="A556" t="str">
            <v>Current</v>
          </cell>
        </row>
        <row r="557">
          <cell r="A557" t="str">
            <v>Current</v>
          </cell>
        </row>
        <row r="558">
          <cell r="A558" t="str">
            <v>Current</v>
          </cell>
        </row>
        <row r="559">
          <cell r="A559" t="str">
            <v>New</v>
          </cell>
        </row>
        <row r="560">
          <cell r="A560" t="str">
            <v>New</v>
          </cell>
        </row>
        <row r="561">
          <cell r="A561" t="str">
            <v>New</v>
          </cell>
        </row>
        <row r="562">
          <cell r="A562" t="str">
            <v>New</v>
          </cell>
        </row>
        <row r="563">
          <cell r="A563" t="str">
            <v>New</v>
          </cell>
        </row>
        <row r="564">
          <cell r="A564" t="str">
            <v>New</v>
          </cell>
        </row>
        <row r="565">
          <cell r="A565" t="str">
            <v>New</v>
          </cell>
        </row>
        <row r="566">
          <cell r="A566" t="str">
            <v>New</v>
          </cell>
        </row>
        <row r="567">
          <cell r="A567" t="str">
            <v>New</v>
          </cell>
        </row>
        <row r="568">
          <cell r="A568" t="str">
            <v>New</v>
          </cell>
        </row>
        <row r="569">
          <cell r="A569" t="str">
            <v>New</v>
          </cell>
        </row>
        <row r="570">
          <cell r="A570" t="str">
            <v>New</v>
          </cell>
        </row>
        <row r="571">
          <cell r="A571" t="str">
            <v>New</v>
          </cell>
        </row>
        <row r="572">
          <cell r="A572" t="str">
            <v>New</v>
          </cell>
        </row>
        <row r="573">
          <cell r="A573" t="str">
            <v>New</v>
          </cell>
        </row>
        <row r="574">
          <cell r="A574" t="str">
            <v>New</v>
          </cell>
        </row>
        <row r="575">
          <cell r="A575" t="str">
            <v>New</v>
          </cell>
        </row>
        <row r="576">
          <cell r="A576" t="str">
            <v>New</v>
          </cell>
        </row>
        <row r="577">
          <cell r="A577" t="str">
            <v>New</v>
          </cell>
        </row>
        <row r="578">
          <cell r="A578" t="str">
            <v>New</v>
          </cell>
        </row>
        <row r="579">
          <cell r="A579" t="str">
            <v>Current</v>
          </cell>
        </row>
        <row r="580">
          <cell r="A580" t="str">
            <v>Current</v>
          </cell>
        </row>
        <row r="581">
          <cell r="A581" t="str">
            <v>Current</v>
          </cell>
        </row>
        <row r="582">
          <cell r="A582" t="str">
            <v>Current</v>
          </cell>
        </row>
        <row r="583">
          <cell r="A583" t="str">
            <v>Current</v>
          </cell>
        </row>
        <row r="584">
          <cell r="A584" t="str">
            <v>Current</v>
          </cell>
        </row>
        <row r="585">
          <cell r="A585" t="str">
            <v>New</v>
          </cell>
        </row>
        <row r="586">
          <cell r="A586" t="str">
            <v>New</v>
          </cell>
        </row>
        <row r="587">
          <cell r="A587" t="str">
            <v>New</v>
          </cell>
        </row>
        <row r="588">
          <cell r="A588" t="str">
            <v>New</v>
          </cell>
        </row>
        <row r="589">
          <cell r="A589" t="str">
            <v>New</v>
          </cell>
        </row>
        <row r="590">
          <cell r="A590" t="str">
            <v>New</v>
          </cell>
        </row>
        <row r="591">
          <cell r="A591" t="str">
            <v>Current</v>
          </cell>
        </row>
        <row r="592">
          <cell r="A592" t="str">
            <v>Current</v>
          </cell>
        </row>
        <row r="593">
          <cell r="A593" t="str">
            <v>Current</v>
          </cell>
        </row>
        <row r="594">
          <cell r="A594" t="str">
            <v>Current</v>
          </cell>
        </row>
        <row r="595">
          <cell r="A595" t="str">
            <v>Current</v>
          </cell>
        </row>
        <row r="596">
          <cell r="A596" t="str">
            <v>Current</v>
          </cell>
        </row>
        <row r="597">
          <cell r="A597" t="str">
            <v>Current</v>
          </cell>
        </row>
        <row r="598">
          <cell r="A598" t="str">
            <v>Current</v>
          </cell>
        </row>
        <row r="599">
          <cell r="A599" t="str">
            <v>Current</v>
          </cell>
        </row>
        <row r="600">
          <cell r="A600" t="str">
            <v>Current</v>
          </cell>
        </row>
        <row r="601">
          <cell r="A601" t="str">
            <v>Current</v>
          </cell>
        </row>
        <row r="602">
          <cell r="A602" t="str">
            <v>Current</v>
          </cell>
        </row>
        <row r="603">
          <cell r="A603" t="str">
            <v>EOL</v>
          </cell>
        </row>
        <row r="604">
          <cell r="A604" t="str">
            <v>EOL</v>
          </cell>
        </row>
        <row r="605">
          <cell r="A605" t="str">
            <v>EOL</v>
          </cell>
        </row>
        <row r="606">
          <cell r="A606" t="str">
            <v>New</v>
          </cell>
        </row>
        <row r="607">
          <cell r="A607" t="str">
            <v>New</v>
          </cell>
        </row>
        <row r="608">
          <cell r="A608" t="str">
            <v>New</v>
          </cell>
        </row>
        <row r="609">
          <cell r="A609" t="str">
            <v>Current</v>
          </cell>
        </row>
        <row r="610">
          <cell r="A610" t="str">
            <v>New</v>
          </cell>
        </row>
        <row r="611">
          <cell r="A611" t="str">
            <v>Current</v>
          </cell>
        </row>
        <row r="612">
          <cell r="A612" t="str">
            <v>Current</v>
          </cell>
        </row>
        <row r="613">
          <cell r="A613" t="str">
            <v>New</v>
          </cell>
        </row>
        <row r="614">
          <cell r="A614" t="str">
            <v>Current</v>
          </cell>
        </row>
        <row r="615">
          <cell r="A615" t="str">
            <v>New</v>
          </cell>
        </row>
        <row r="616">
          <cell r="A616" t="str">
            <v>New</v>
          </cell>
        </row>
        <row r="617">
          <cell r="A617" t="str">
            <v>New</v>
          </cell>
        </row>
        <row r="618">
          <cell r="A618" t="str">
            <v>New</v>
          </cell>
        </row>
        <row r="619">
          <cell r="A619" t="str">
            <v>New</v>
          </cell>
        </row>
        <row r="620">
          <cell r="A620" t="str">
            <v>New</v>
          </cell>
        </row>
        <row r="621">
          <cell r="A621" t="str">
            <v>New</v>
          </cell>
        </row>
        <row r="622">
          <cell r="A622" t="str">
            <v>New</v>
          </cell>
        </row>
        <row r="623">
          <cell r="A623" t="str">
            <v>New</v>
          </cell>
        </row>
        <row r="624">
          <cell r="A624" t="str">
            <v>New</v>
          </cell>
        </row>
        <row r="625">
          <cell r="A625" t="str">
            <v>New</v>
          </cell>
        </row>
        <row r="626">
          <cell r="A626" t="str">
            <v>New</v>
          </cell>
        </row>
        <row r="627">
          <cell r="A627" t="str">
            <v>New</v>
          </cell>
        </row>
        <row r="628">
          <cell r="A628" t="str">
            <v>New</v>
          </cell>
        </row>
        <row r="629">
          <cell r="A629" t="str">
            <v>New</v>
          </cell>
        </row>
        <row r="630">
          <cell r="A630" t="str">
            <v>Current</v>
          </cell>
        </row>
        <row r="631">
          <cell r="A631" t="str">
            <v>Current</v>
          </cell>
        </row>
        <row r="632">
          <cell r="A632" t="str">
            <v>Current</v>
          </cell>
        </row>
        <row r="633">
          <cell r="A633" t="str">
            <v>New</v>
          </cell>
        </row>
        <row r="634">
          <cell r="A634" t="str">
            <v>New</v>
          </cell>
        </row>
        <row r="635">
          <cell r="A635" t="str">
            <v>New</v>
          </cell>
        </row>
        <row r="636">
          <cell r="A636" t="str">
            <v>New</v>
          </cell>
        </row>
        <row r="637">
          <cell r="A637" t="str">
            <v>New</v>
          </cell>
        </row>
        <row r="638">
          <cell r="A638" t="str">
            <v>New</v>
          </cell>
        </row>
        <row r="639">
          <cell r="A639" t="str">
            <v>New</v>
          </cell>
        </row>
        <row r="640">
          <cell r="A640" t="str">
            <v>New</v>
          </cell>
        </row>
        <row r="641">
          <cell r="A641" t="str">
            <v>New</v>
          </cell>
        </row>
        <row r="642">
          <cell r="A642" t="str">
            <v>New</v>
          </cell>
        </row>
        <row r="643">
          <cell r="A643" t="str">
            <v>New</v>
          </cell>
        </row>
        <row r="644">
          <cell r="A644" t="str">
            <v>New</v>
          </cell>
        </row>
        <row r="645">
          <cell r="A645" t="str">
            <v>New</v>
          </cell>
        </row>
        <row r="646">
          <cell r="A646" t="str">
            <v>New</v>
          </cell>
        </row>
        <row r="647">
          <cell r="A647" t="str">
            <v>New</v>
          </cell>
        </row>
        <row r="648">
          <cell r="A648" t="str">
            <v>New</v>
          </cell>
        </row>
        <row r="649">
          <cell r="A649" t="str">
            <v>New</v>
          </cell>
        </row>
        <row r="650">
          <cell r="A650" t="str">
            <v>New</v>
          </cell>
        </row>
        <row r="651">
          <cell r="A651" t="str">
            <v>New</v>
          </cell>
        </row>
        <row r="652">
          <cell r="A652" t="str">
            <v>New</v>
          </cell>
        </row>
        <row r="653">
          <cell r="A653" t="str">
            <v>New</v>
          </cell>
        </row>
        <row r="654">
          <cell r="A654" t="str">
            <v>New</v>
          </cell>
        </row>
        <row r="655">
          <cell r="A655" t="str">
            <v>New</v>
          </cell>
        </row>
        <row r="656">
          <cell r="A656" t="str">
            <v>New</v>
          </cell>
        </row>
        <row r="657">
          <cell r="A657" t="str">
            <v>New</v>
          </cell>
        </row>
        <row r="658">
          <cell r="A658" t="str">
            <v>New</v>
          </cell>
        </row>
        <row r="659">
          <cell r="A659" t="str">
            <v>New</v>
          </cell>
        </row>
        <row r="660">
          <cell r="A660" t="str">
            <v>New</v>
          </cell>
        </row>
        <row r="661">
          <cell r="A661" t="str">
            <v>New</v>
          </cell>
        </row>
        <row r="662">
          <cell r="A662" t="str">
            <v>New</v>
          </cell>
        </row>
        <row r="663">
          <cell r="A663" t="str">
            <v>Current</v>
          </cell>
        </row>
        <row r="664">
          <cell r="A664" t="str">
            <v>Current</v>
          </cell>
        </row>
        <row r="665">
          <cell r="A665" t="str">
            <v>Current</v>
          </cell>
        </row>
        <row r="666">
          <cell r="A666" t="str">
            <v>New</v>
          </cell>
        </row>
        <row r="667">
          <cell r="A667" t="str">
            <v>New</v>
          </cell>
        </row>
        <row r="668">
          <cell r="A668" t="str">
            <v>New</v>
          </cell>
        </row>
        <row r="669">
          <cell r="A669" t="str">
            <v>New</v>
          </cell>
        </row>
        <row r="670">
          <cell r="A670" t="str">
            <v>New</v>
          </cell>
        </row>
        <row r="671">
          <cell r="A671" t="str">
            <v>New</v>
          </cell>
        </row>
        <row r="672">
          <cell r="A672" t="str">
            <v>New</v>
          </cell>
        </row>
        <row r="673">
          <cell r="A673" t="str">
            <v>New</v>
          </cell>
        </row>
        <row r="674">
          <cell r="A674" t="str">
            <v>New</v>
          </cell>
        </row>
        <row r="675">
          <cell r="A675" t="str">
            <v>New</v>
          </cell>
        </row>
        <row r="676">
          <cell r="A676" t="str">
            <v>New</v>
          </cell>
        </row>
        <row r="677">
          <cell r="A677" t="str">
            <v>New</v>
          </cell>
        </row>
        <row r="678">
          <cell r="A678" t="str">
            <v>New</v>
          </cell>
        </row>
        <row r="679">
          <cell r="A679" t="str">
            <v>New</v>
          </cell>
        </row>
        <row r="680">
          <cell r="A680" t="str">
            <v>Current</v>
          </cell>
        </row>
        <row r="681">
          <cell r="A681" t="str">
            <v>EOL</v>
          </cell>
        </row>
        <row r="682">
          <cell r="A682" t="str">
            <v>EOL</v>
          </cell>
        </row>
        <row r="683">
          <cell r="A683" t="str">
            <v>EOL</v>
          </cell>
        </row>
        <row r="684">
          <cell r="A684" t="str">
            <v>New</v>
          </cell>
        </row>
        <row r="685">
          <cell r="A685" t="str">
            <v>New</v>
          </cell>
        </row>
        <row r="686">
          <cell r="A686" t="str">
            <v>New</v>
          </cell>
        </row>
        <row r="687">
          <cell r="A687" t="str">
            <v>New</v>
          </cell>
        </row>
        <row r="688">
          <cell r="A688" t="str">
            <v>New</v>
          </cell>
        </row>
        <row r="689">
          <cell r="A689" t="str">
            <v>New</v>
          </cell>
        </row>
        <row r="690">
          <cell r="A690" t="str">
            <v>New</v>
          </cell>
        </row>
        <row r="691">
          <cell r="A691" t="str">
            <v>New</v>
          </cell>
        </row>
        <row r="692">
          <cell r="A692" t="str">
            <v>New</v>
          </cell>
        </row>
        <row r="693">
          <cell r="A693" t="str">
            <v>New</v>
          </cell>
        </row>
        <row r="694">
          <cell r="A694" t="str">
            <v>EOL</v>
          </cell>
        </row>
        <row r="695">
          <cell r="A695" t="str">
            <v>EOL</v>
          </cell>
        </row>
        <row r="696">
          <cell r="A696" t="str">
            <v>EOL</v>
          </cell>
        </row>
        <row r="697">
          <cell r="A697" t="str">
            <v>EOL</v>
          </cell>
        </row>
        <row r="698">
          <cell r="A698" t="str">
            <v>EOL</v>
          </cell>
        </row>
        <row r="699">
          <cell r="A699" t="str">
            <v>EOL</v>
          </cell>
        </row>
        <row r="700">
          <cell r="A700" t="str">
            <v>EOL</v>
          </cell>
        </row>
        <row r="701">
          <cell r="A701" t="str">
            <v>EOL</v>
          </cell>
        </row>
        <row r="702">
          <cell r="A702" t="str">
            <v>EOL</v>
          </cell>
        </row>
        <row r="703">
          <cell r="A703" t="str">
            <v>EOL</v>
          </cell>
        </row>
        <row r="704">
          <cell r="A704" t="str">
            <v>Current</v>
          </cell>
        </row>
        <row r="705">
          <cell r="A705" t="str">
            <v>Current</v>
          </cell>
        </row>
        <row r="706">
          <cell r="A706" t="str">
            <v>Current</v>
          </cell>
        </row>
        <row r="707">
          <cell r="A707" t="str">
            <v>Current</v>
          </cell>
        </row>
        <row r="708">
          <cell r="A708" t="str">
            <v>Current</v>
          </cell>
        </row>
        <row r="709">
          <cell r="A709" t="str">
            <v>Current</v>
          </cell>
        </row>
        <row r="710">
          <cell r="A710" t="str">
            <v>EOL</v>
          </cell>
        </row>
        <row r="711">
          <cell r="A711" t="str">
            <v>EOL</v>
          </cell>
        </row>
        <row r="712">
          <cell r="A712" t="str">
            <v>Current</v>
          </cell>
        </row>
        <row r="713">
          <cell r="A713" t="str">
            <v>Current</v>
          </cell>
        </row>
        <row r="714">
          <cell r="A714" t="str">
            <v>Current</v>
          </cell>
        </row>
        <row r="715">
          <cell r="A715" t="str">
            <v>Current</v>
          </cell>
        </row>
        <row r="716">
          <cell r="A716" t="str">
            <v>New</v>
          </cell>
        </row>
        <row r="717">
          <cell r="A717" t="str">
            <v>New</v>
          </cell>
        </row>
        <row r="718">
          <cell r="A718" t="str">
            <v>Current</v>
          </cell>
        </row>
        <row r="719">
          <cell r="A719" t="str">
            <v>Current</v>
          </cell>
        </row>
        <row r="720">
          <cell r="A720" t="str">
            <v>Current</v>
          </cell>
        </row>
        <row r="721">
          <cell r="A721" t="str">
            <v>Current</v>
          </cell>
        </row>
        <row r="722">
          <cell r="A722" t="str">
            <v>New</v>
          </cell>
        </row>
        <row r="723">
          <cell r="A723" t="str">
            <v>New</v>
          </cell>
        </row>
        <row r="724">
          <cell r="A724" t="str">
            <v>New</v>
          </cell>
        </row>
        <row r="725">
          <cell r="A725" t="str">
            <v>New</v>
          </cell>
        </row>
        <row r="726">
          <cell r="A726" t="str">
            <v>New</v>
          </cell>
        </row>
        <row r="727">
          <cell r="A727" t="str">
            <v>New</v>
          </cell>
        </row>
        <row r="728">
          <cell r="A728" t="str">
            <v>Current</v>
          </cell>
        </row>
        <row r="729">
          <cell r="A729" t="str">
            <v>Current</v>
          </cell>
        </row>
        <row r="730">
          <cell r="A730" t="str">
            <v>Current</v>
          </cell>
        </row>
        <row r="731">
          <cell r="A731" t="str">
            <v>Current</v>
          </cell>
        </row>
        <row r="732">
          <cell r="A732" t="str">
            <v>New</v>
          </cell>
        </row>
        <row r="733">
          <cell r="A733" t="str">
            <v>New</v>
          </cell>
        </row>
        <row r="734">
          <cell r="A734" t="str">
            <v>Current</v>
          </cell>
        </row>
        <row r="735">
          <cell r="A735" t="str">
            <v>Current</v>
          </cell>
        </row>
        <row r="736">
          <cell r="A736" t="str">
            <v>Current</v>
          </cell>
        </row>
        <row r="737">
          <cell r="A737" t="str">
            <v>Current</v>
          </cell>
        </row>
        <row r="738">
          <cell r="A738" t="str">
            <v>Current</v>
          </cell>
        </row>
        <row r="739">
          <cell r="A739" t="str">
            <v>Current</v>
          </cell>
        </row>
        <row r="740">
          <cell r="A740" t="str">
            <v>New</v>
          </cell>
        </row>
        <row r="741">
          <cell r="A741" t="str">
            <v>New</v>
          </cell>
        </row>
        <row r="742">
          <cell r="A742" t="str">
            <v>New</v>
          </cell>
        </row>
        <row r="743">
          <cell r="A743" t="str">
            <v>New</v>
          </cell>
        </row>
        <row r="744">
          <cell r="A744" t="str">
            <v>Current</v>
          </cell>
        </row>
        <row r="745">
          <cell r="A745" t="str">
            <v>Current</v>
          </cell>
        </row>
        <row r="746">
          <cell r="A746" t="str">
            <v>Current</v>
          </cell>
        </row>
        <row r="747">
          <cell r="A747" t="str">
            <v>Current</v>
          </cell>
        </row>
        <row r="748">
          <cell r="A748" t="str">
            <v>EOL</v>
          </cell>
        </row>
        <row r="749">
          <cell r="A749" t="str">
            <v>EOL</v>
          </cell>
        </row>
        <row r="750">
          <cell r="A750" t="str">
            <v>Current</v>
          </cell>
        </row>
        <row r="751">
          <cell r="A751" t="str">
            <v>Current</v>
          </cell>
        </row>
        <row r="752">
          <cell r="A752" t="str">
            <v>New</v>
          </cell>
        </row>
        <row r="753">
          <cell r="A753" t="str">
            <v>New</v>
          </cell>
        </row>
        <row r="754">
          <cell r="A754" t="str">
            <v>New</v>
          </cell>
        </row>
        <row r="755">
          <cell r="A755" t="str">
            <v>New</v>
          </cell>
        </row>
        <row r="756">
          <cell r="A756" t="str">
            <v>New</v>
          </cell>
        </row>
        <row r="757">
          <cell r="A757" t="str">
            <v>New</v>
          </cell>
        </row>
        <row r="758">
          <cell r="A758" t="str">
            <v>New</v>
          </cell>
        </row>
        <row r="759">
          <cell r="A759" t="str">
            <v>New</v>
          </cell>
        </row>
        <row r="760">
          <cell r="A760" t="str">
            <v>New</v>
          </cell>
        </row>
        <row r="761">
          <cell r="A761" t="str">
            <v>New</v>
          </cell>
        </row>
        <row r="762">
          <cell r="A762" t="str">
            <v>New</v>
          </cell>
        </row>
        <row r="763">
          <cell r="A763" t="str">
            <v>New</v>
          </cell>
        </row>
        <row r="764">
          <cell r="A764" t="str">
            <v>New</v>
          </cell>
        </row>
        <row r="765">
          <cell r="A765" t="str">
            <v>New</v>
          </cell>
        </row>
        <row r="766">
          <cell r="A766" t="str">
            <v>New</v>
          </cell>
        </row>
        <row r="767">
          <cell r="A767" t="str">
            <v>New</v>
          </cell>
        </row>
        <row r="768">
          <cell r="A768" t="str">
            <v>New</v>
          </cell>
        </row>
        <row r="769">
          <cell r="A769" t="str">
            <v>New</v>
          </cell>
        </row>
        <row r="770">
          <cell r="A770" t="str">
            <v>New</v>
          </cell>
        </row>
        <row r="771">
          <cell r="A771" t="str">
            <v>Current</v>
          </cell>
        </row>
        <row r="772">
          <cell r="A772" t="str">
            <v>Current</v>
          </cell>
        </row>
        <row r="773">
          <cell r="A773" t="str">
            <v>Current</v>
          </cell>
        </row>
        <row r="774">
          <cell r="A774" t="str">
            <v>Current</v>
          </cell>
        </row>
        <row r="775">
          <cell r="A775" t="str">
            <v>Current</v>
          </cell>
        </row>
        <row r="776">
          <cell r="A776" t="str">
            <v>Current</v>
          </cell>
        </row>
        <row r="777">
          <cell r="A777" t="str">
            <v>Current</v>
          </cell>
        </row>
        <row r="778">
          <cell r="A778" t="str">
            <v>Current</v>
          </cell>
        </row>
        <row r="779">
          <cell r="A779" t="str">
            <v>New</v>
          </cell>
        </row>
        <row r="780">
          <cell r="A780" t="str">
            <v>New</v>
          </cell>
        </row>
        <row r="781">
          <cell r="A781" t="str">
            <v>Current</v>
          </cell>
        </row>
        <row r="782">
          <cell r="A782" t="str">
            <v>Current</v>
          </cell>
        </row>
        <row r="783">
          <cell r="A783" t="str">
            <v>Current</v>
          </cell>
        </row>
        <row r="784">
          <cell r="A784" t="str">
            <v>Current</v>
          </cell>
        </row>
        <row r="785">
          <cell r="A785" t="str">
            <v>EOL</v>
          </cell>
        </row>
        <row r="786">
          <cell r="A786" t="str">
            <v>EOL</v>
          </cell>
        </row>
        <row r="787">
          <cell r="A787" t="str">
            <v>Current</v>
          </cell>
        </row>
        <row r="788">
          <cell r="A788" t="str">
            <v>Current</v>
          </cell>
        </row>
        <row r="789">
          <cell r="A789" t="str">
            <v>EOL</v>
          </cell>
        </row>
        <row r="790">
          <cell r="A790" t="str">
            <v>EOL</v>
          </cell>
        </row>
        <row r="791">
          <cell r="A791" t="str">
            <v>EOL</v>
          </cell>
        </row>
        <row r="792">
          <cell r="A792" t="str">
            <v>EOL</v>
          </cell>
        </row>
        <row r="793">
          <cell r="A793" t="str">
            <v>Current</v>
          </cell>
        </row>
        <row r="794">
          <cell r="A794" t="str">
            <v>Current</v>
          </cell>
        </row>
        <row r="795">
          <cell r="A795" t="str">
            <v>Current</v>
          </cell>
        </row>
        <row r="796">
          <cell r="A796" t="str">
            <v>Current</v>
          </cell>
        </row>
        <row r="797">
          <cell r="A797" t="str">
            <v>New</v>
          </cell>
        </row>
        <row r="798">
          <cell r="A798" t="str">
            <v>New</v>
          </cell>
        </row>
        <row r="799">
          <cell r="A799" t="str">
            <v>Current</v>
          </cell>
        </row>
        <row r="800">
          <cell r="A800" t="str">
            <v>Current</v>
          </cell>
        </row>
        <row r="801">
          <cell r="A801" t="str">
            <v>Current</v>
          </cell>
        </row>
        <row r="802">
          <cell r="A802" t="str">
            <v>Current</v>
          </cell>
        </row>
        <row r="803">
          <cell r="A803" t="str">
            <v>EOL</v>
          </cell>
        </row>
        <row r="804">
          <cell r="A804" t="str">
            <v>EOL</v>
          </cell>
        </row>
        <row r="805">
          <cell r="A805" t="str">
            <v>EOL</v>
          </cell>
        </row>
        <row r="806">
          <cell r="A806" t="str">
            <v>EOL</v>
          </cell>
        </row>
        <row r="807">
          <cell r="A807" t="str">
            <v>Current</v>
          </cell>
        </row>
        <row r="808">
          <cell r="A808" t="str">
            <v>Current</v>
          </cell>
        </row>
        <row r="809">
          <cell r="A809" t="str">
            <v>Current</v>
          </cell>
        </row>
        <row r="810">
          <cell r="A810" t="str">
            <v>Current</v>
          </cell>
        </row>
        <row r="811">
          <cell r="A811" t="str">
            <v>New</v>
          </cell>
        </row>
        <row r="812">
          <cell r="A812" t="str">
            <v>New</v>
          </cell>
        </row>
        <row r="813">
          <cell r="A813" t="str">
            <v>Current</v>
          </cell>
        </row>
        <row r="814">
          <cell r="A814" t="str">
            <v>Current</v>
          </cell>
        </row>
        <row r="815">
          <cell r="A815" t="str">
            <v>Current</v>
          </cell>
        </row>
        <row r="816">
          <cell r="A816" t="str">
            <v>Current</v>
          </cell>
        </row>
        <row r="817">
          <cell r="A817" t="str">
            <v>Current</v>
          </cell>
        </row>
        <row r="818">
          <cell r="A818" t="str">
            <v>Current</v>
          </cell>
        </row>
        <row r="819">
          <cell r="A819" t="str">
            <v>Current</v>
          </cell>
        </row>
        <row r="820">
          <cell r="A820" t="str">
            <v>Current</v>
          </cell>
        </row>
        <row r="821">
          <cell r="A821" t="str">
            <v>Current</v>
          </cell>
        </row>
        <row r="822">
          <cell r="A822" t="str">
            <v>Current</v>
          </cell>
        </row>
        <row r="823">
          <cell r="A823" t="str">
            <v>Current</v>
          </cell>
        </row>
        <row r="824">
          <cell r="A824" t="str">
            <v>Current</v>
          </cell>
        </row>
        <row r="825">
          <cell r="A825" t="str">
            <v>New</v>
          </cell>
        </row>
        <row r="826">
          <cell r="A826" t="str">
            <v>New</v>
          </cell>
        </row>
        <row r="827">
          <cell r="A827" t="str">
            <v>Current</v>
          </cell>
        </row>
        <row r="828">
          <cell r="A828" t="str">
            <v>Current</v>
          </cell>
        </row>
        <row r="829">
          <cell r="A829" t="str">
            <v>Current</v>
          </cell>
        </row>
        <row r="830">
          <cell r="A830" t="str">
            <v>Current</v>
          </cell>
        </row>
        <row r="831">
          <cell r="A831" t="str">
            <v>EOL</v>
          </cell>
        </row>
        <row r="832">
          <cell r="A832" t="str">
            <v>EOL</v>
          </cell>
        </row>
        <row r="833">
          <cell r="A833" t="str">
            <v>Current</v>
          </cell>
        </row>
        <row r="834">
          <cell r="A834" t="str">
            <v>Current</v>
          </cell>
        </row>
        <row r="835">
          <cell r="A835" t="str">
            <v>Current</v>
          </cell>
        </row>
        <row r="836">
          <cell r="A836" t="str">
            <v>Current</v>
          </cell>
        </row>
        <row r="837">
          <cell r="A837" t="str">
            <v>New</v>
          </cell>
        </row>
        <row r="838">
          <cell r="A838" t="str">
            <v>New</v>
          </cell>
        </row>
        <row r="839">
          <cell r="A839" t="str">
            <v>Current</v>
          </cell>
        </row>
        <row r="840">
          <cell r="A840" t="str">
            <v>Current</v>
          </cell>
        </row>
        <row r="841">
          <cell r="A841" t="str">
            <v>Current</v>
          </cell>
        </row>
        <row r="842">
          <cell r="A842" t="str">
            <v>Current</v>
          </cell>
        </row>
        <row r="843">
          <cell r="A843" t="str">
            <v>Current</v>
          </cell>
        </row>
        <row r="844">
          <cell r="A844" t="str">
            <v>Current</v>
          </cell>
        </row>
        <row r="845">
          <cell r="A845" t="str">
            <v>EOL</v>
          </cell>
        </row>
        <row r="846">
          <cell r="A846" t="str">
            <v>EOL</v>
          </cell>
        </row>
        <row r="847">
          <cell r="A847" t="str">
            <v>Current</v>
          </cell>
        </row>
        <row r="848">
          <cell r="A848" t="str">
            <v>Current</v>
          </cell>
        </row>
        <row r="849">
          <cell r="A849" t="str">
            <v>Current</v>
          </cell>
        </row>
        <row r="850">
          <cell r="A850" t="str">
            <v>Current</v>
          </cell>
        </row>
        <row r="851">
          <cell r="A851" t="str">
            <v>Current</v>
          </cell>
        </row>
        <row r="852">
          <cell r="A852" t="str">
            <v>EOL</v>
          </cell>
        </row>
        <row r="853">
          <cell r="A853" t="str">
            <v>EOL</v>
          </cell>
        </row>
        <row r="854">
          <cell r="A854" t="str">
            <v>EOL</v>
          </cell>
        </row>
        <row r="855">
          <cell r="A855" t="str">
            <v>EOL</v>
          </cell>
        </row>
        <row r="856">
          <cell r="A856" t="str">
            <v>New</v>
          </cell>
        </row>
        <row r="857">
          <cell r="A857" t="str">
            <v>New</v>
          </cell>
        </row>
        <row r="858">
          <cell r="A858" t="str">
            <v>New</v>
          </cell>
        </row>
        <row r="859">
          <cell r="A859" t="str">
            <v>New</v>
          </cell>
        </row>
        <row r="860">
          <cell r="A860" t="str">
            <v>New</v>
          </cell>
        </row>
        <row r="861">
          <cell r="A861" t="str">
            <v>New</v>
          </cell>
        </row>
        <row r="862">
          <cell r="A862" t="str">
            <v>New</v>
          </cell>
        </row>
        <row r="863">
          <cell r="A863" t="str">
            <v>New</v>
          </cell>
        </row>
        <row r="864">
          <cell r="A864" t="str">
            <v>New</v>
          </cell>
        </row>
        <row r="865">
          <cell r="A865" t="str">
            <v>New</v>
          </cell>
        </row>
        <row r="866">
          <cell r="A866" t="str">
            <v>New</v>
          </cell>
        </row>
        <row r="867">
          <cell r="A867" t="str">
            <v>New</v>
          </cell>
        </row>
        <row r="868">
          <cell r="A868" t="str">
            <v>Current</v>
          </cell>
        </row>
        <row r="869">
          <cell r="A869" t="str">
            <v>Current</v>
          </cell>
        </row>
        <row r="870">
          <cell r="A870" t="str">
            <v>Current</v>
          </cell>
        </row>
        <row r="871">
          <cell r="A871" t="str">
            <v>New</v>
          </cell>
        </row>
        <row r="872">
          <cell r="A872" t="str">
            <v>New</v>
          </cell>
        </row>
        <row r="873">
          <cell r="A873" t="str">
            <v>New</v>
          </cell>
        </row>
        <row r="874">
          <cell r="A874" t="str">
            <v>New</v>
          </cell>
        </row>
        <row r="875">
          <cell r="A875" t="str">
            <v>New</v>
          </cell>
        </row>
        <row r="876">
          <cell r="A876" t="str">
            <v>New</v>
          </cell>
        </row>
        <row r="877">
          <cell r="A877" t="str">
            <v>New</v>
          </cell>
        </row>
        <row r="878">
          <cell r="A878" t="str">
            <v>New</v>
          </cell>
        </row>
        <row r="879">
          <cell r="A879" t="str">
            <v>New</v>
          </cell>
        </row>
        <row r="880">
          <cell r="A880" t="str">
            <v>New</v>
          </cell>
        </row>
        <row r="881">
          <cell r="A881" t="str">
            <v>New</v>
          </cell>
        </row>
        <row r="882">
          <cell r="A882" t="str">
            <v>New</v>
          </cell>
        </row>
        <row r="883">
          <cell r="A883" t="str">
            <v>New</v>
          </cell>
        </row>
        <row r="884">
          <cell r="A884" t="str">
            <v>New</v>
          </cell>
        </row>
        <row r="885">
          <cell r="A885" t="str">
            <v>New</v>
          </cell>
        </row>
        <row r="886">
          <cell r="A886" t="str">
            <v>New</v>
          </cell>
        </row>
        <row r="887">
          <cell r="A887" t="str">
            <v>New</v>
          </cell>
        </row>
        <row r="888">
          <cell r="A888" t="str">
            <v>New</v>
          </cell>
        </row>
        <row r="889">
          <cell r="A889" t="str">
            <v>New</v>
          </cell>
        </row>
        <row r="890">
          <cell r="A890" t="str">
            <v>New</v>
          </cell>
        </row>
        <row r="891">
          <cell r="A891" t="str">
            <v>New</v>
          </cell>
        </row>
        <row r="892">
          <cell r="A892" t="str">
            <v>New</v>
          </cell>
        </row>
        <row r="893">
          <cell r="A893" t="str">
            <v>New</v>
          </cell>
        </row>
        <row r="894">
          <cell r="A894" t="str">
            <v>Current</v>
          </cell>
        </row>
        <row r="895">
          <cell r="A895" t="str">
            <v>Current</v>
          </cell>
        </row>
        <row r="896">
          <cell r="A896" t="str">
            <v>Current</v>
          </cell>
        </row>
        <row r="897">
          <cell r="A897" t="str">
            <v>New</v>
          </cell>
        </row>
        <row r="898">
          <cell r="A898" t="str">
            <v>New</v>
          </cell>
        </row>
        <row r="899">
          <cell r="A899" t="str">
            <v>Current</v>
          </cell>
        </row>
        <row r="900">
          <cell r="A900" t="str">
            <v>New</v>
          </cell>
        </row>
        <row r="901">
          <cell r="A901" t="str">
            <v>New</v>
          </cell>
        </row>
        <row r="902">
          <cell r="A902" t="str">
            <v>New</v>
          </cell>
        </row>
        <row r="903">
          <cell r="A903" t="str">
            <v>New</v>
          </cell>
        </row>
        <row r="904">
          <cell r="A904" t="str">
            <v>New</v>
          </cell>
        </row>
        <row r="905">
          <cell r="A905" t="str">
            <v>New</v>
          </cell>
        </row>
        <row r="906">
          <cell r="A906" t="str">
            <v>Current</v>
          </cell>
        </row>
        <row r="907">
          <cell r="A907" t="str">
            <v>Current</v>
          </cell>
        </row>
        <row r="908">
          <cell r="A908" t="str">
            <v>Current</v>
          </cell>
        </row>
        <row r="909">
          <cell r="A909" t="str">
            <v>Current</v>
          </cell>
        </row>
        <row r="910">
          <cell r="A910" t="str">
            <v>Current</v>
          </cell>
        </row>
        <row r="911">
          <cell r="A911" t="str">
            <v>Current</v>
          </cell>
        </row>
        <row r="912">
          <cell r="A912" t="str">
            <v>Current</v>
          </cell>
        </row>
        <row r="913">
          <cell r="A913" t="str">
            <v>Current</v>
          </cell>
        </row>
        <row r="914">
          <cell r="A914" t="str">
            <v>Current</v>
          </cell>
        </row>
        <row r="915">
          <cell r="A915" t="str">
            <v>New</v>
          </cell>
        </row>
        <row r="916">
          <cell r="A916" t="str">
            <v>New</v>
          </cell>
        </row>
        <row r="917">
          <cell r="A917" t="str">
            <v>New</v>
          </cell>
        </row>
        <row r="918">
          <cell r="A918" t="str">
            <v>Current</v>
          </cell>
        </row>
        <row r="919">
          <cell r="A919" t="str">
            <v>EOL</v>
          </cell>
        </row>
        <row r="920">
          <cell r="A920" t="str">
            <v>EOL</v>
          </cell>
        </row>
        <row r="921">
          <cell r="A921" t="str">
            <v>EOL</v>
          </cell>
        </row>
        <row r="922">
          <cell r="A922" t="str">
            <v>Current</v>
          </cell>
        </row>
        <row r="923">
          <cell r="A923" t="str">
            <v>New</v>
          </cell>
        </row>
        <row r="924">
          <cell r="A924" t="str">
            <v>New</v>
          </cell>
        </row>
        <row r="925">
          <cell r="A925" t="str">
            <v>New</v>
          </cell>
        </row>
        <row r="926">
          <cell r="A926" t="str">
            <v>New</v>
          </cell>
        </row>
        <row r="927">
          <cell r="A927" t="str">
            <v>New</v>
          </cell>
        </row>
        <row r="928">
          <cell r="A928" t="str">
            <v>New</v>
          </cell>
        </row>
        <row r="929">
          <cell r="A929" t="str">
            <v>New</v>
          </cell>
        </row>
        <row r="930">
          <cell r="A930" t="str">
            <v>New</v>
          </cell>
        </row>
        <row r="931">
          <cell r="A931" t="str">
            <v>New</v>
          </cell>
        </row>
        <row r="932">
          <cell r="A932" t="str">
            <v>New</v>
          </cell>
        </row>
        <row r="933">
          <cell r="A933" t="str">
            <v>New</v>
          </cell>
        </row>
        <row r="934">
          <cell r="A934" t="str">
            <v>New</v>
          </cell>
        </row>
        <row r="935">
          <cell r="A935" t="str">
            <v>New</v>
          </cell>
        </row>
        <row r="936">
          <cell r="A936" t="str">
            <v>New</v>
          </cell>
        </row>
        <row r="937">
          <cell r="A937" t="str">
            <v>New</v>
          </cell>
        </row>
        <row r="938">
          <cell r="A938" t="str">
            <v>New</v>
          </cell>
        </row>
        <row r="939">
          <cell r="A939" t="str">
            <v>New</v>
          </cell>
        </row>
        <row r="940">
          <cell r="A940" t="str">
            <v>New</v>
          </cell>
        </row>
        <row r="941">
          <cell r="A941" t="str">
            <v>New</v>
          </cell>
        </row>
        <row r="942">
          <cell r="A942" t="str">
            <v>New</v>
          </cell>
        </row>
        <row r="943">
          <cell r="A943" t="str">
            <v>New</v>
          </cell>
        </row>
        <row r="944">
          <cell r="A944" t="str">
            <v>New</v>
          </cell>
        </row>
        <row r="945">
          <cell r="A945" t="str">
            <v>New</v>
          </cell>
        </row>
        <row r="946">
          <cell r="A946" t="str">
            <v>New</v>
          </cell>
        </row>
        <row r="947">
          <cell r="A947" t="str">
            <v>New</v>
          </cell>
        </row>
        <row r="948">
          <cell r="A948" t="str">
            <v>New</v>
          </cell>
        </row>
        <row r="949">
          <cell r="A949" t="str">
            <v>New</v>
          </cell>
        </row>
        <row r="950">
          <cell r="A950" t="str">
            <v>EOL</v>
          </cell>
        </row>
        <row r="951">
          <cell r="A951" t="str">
            <v>New</v>
          </cell>
        </row>
        <row r="952">
          <cell r="A952" t="str">
            <v>New</v>
          </cell>
        </row>
        <row r="953">
          <cell r="A953" t="str">
            <v>Current</v>
          </cell>
        </row>
        <row r="954">
          <cell r="A954" t="str">
            <v>Current</v>
          </cell>
        </row>
        <row r="955">
          <cell r="A955" t="str">
            <v>Current</v>
          </cell>
        </row>
        <row r="956">
          <cell r="A956" t="str">
            <v>Current</v>
          </cell>
        </row>
        <row r="957">
          <cell r="A957" t="str">
            <v>Current</v>
          </cell>
        </row>
        <row r="958">
          <cell r="A958" t="str">
            <v>Current</v>
          </cell>
        </row>
        <row r="959">
          <cell r="A959" t="str">
            <v>Current</v>
          </cell>
        </row>
        <row r="960">
          <cell r="A960" t="str">
            <v>Current</v>
          </cell>
        </row>
        <row r="961">
          <cell r="A961" t="str">
            <v>Current</v>
          </cell>
        </row>
        <row r="962">
          <cell r="A962" t="str">
            <v>Current</v>
          </cell>
        </row>
        <row r="963">
          <cell r="A963" t="str">
            <v>Current</v>
          </cell>
        </row>
        <row r="964">
          <cell r="A964" t="str">
            <v>Current</v>
          </cell>
        </row>
        <row r="965">
          <cell r="A965" t="str">
            <v>New</v>
          </cell>
        </row>
        <row r="966">
          <cell r="A966" t="str">
            <v>New</v>
          </cell>
        </row>
        <row r="967">
          <cell r="A967" t="str">
            <v>New</v>
          </cell>
        </row>
        <row r="968">
          <cell r="A968" t="str">
            <v>New</v>
          </cell>
        </row>
        <row r="969">
          <cell r="A969" t="str">
            <v>Current</v>
          </cell>
        </row>
        <row r="970">
          <cell r="A970" t="str">
            <v>Current</v>
          </cell>
        </row>
        <row r="971">
          <cell r="A971" t="str">
            <v>Current</v>
          </cell>
        </row>
        <row r="972">
          <cell r="A972" t="str">
            <v>Current</v>
          </cell>
        </row>
        <row r="973">
          <cell r="A973" t="str">
            <v>Current</v>
          </cell>
        </row>
        <row r="974">
          <cell r="A974" t="str">
            <v>New</v>
          </cell>
        </row>
        <row r="975">
          <cell r="A975" t="str">
            <v>New</v>
          </cell>
        </row>
        <row r="976">
          <cell r="A976" t="str">
            <v>New</v>
          </cell>
        </row>
        <row r="977">
          <cell r="A977" t="str">
            <v>New</v>
          </cell>
        </row>
        <row r="978">
          <cell r="A978" t="str">
            <v>Current</v>
          </cell>
        </row>
        <row r="979">
          <cell r="A979" t="str">
            <v>Current</v>
          </cell>
        </row>
        <row r="980">
          <cell r="A980" t="str">
            <v>Current</v>
          </cell>
        </row>
        <row r="981">
          <cell r="A981" t="str">
            <v>Current</v>
          </cell>
        </row>
        <row r="982">
          <cell r="A982" t="str">
            <v>Current</v>
          </cell>
        </row>
        <row r="983">
          <cell r="A983" t="str">
            <v>Current</v>
          </cell>
        </row>
        <row r="984">
          <cell r="A984" t="str">
            <v>Current</v>
          </cell>
        </row>
        <row r="985">
          <cell r="A985" t="str">
            <v>Current</v>
          </cell>
        </row>
        <row r="986">
          <cell r="A986" t="str">
            <v>Current</v>
          </cell>
        </row>
        <row r="987">
          <cell r="A987" t="str">
            <v>Current</v>
          </cell>
        </row>
        <row r="988">
          <cell r="A988" t="str">
            <v>Current</v>
          </cell>
        </row>
        <row r="989">
          <cell r="A989" t="str">
            <v>Current</v>
          </cell>
        </row>
        <row r="990">
          <cell r="A990" t="str">
            <v>Current</v>
          </cell>
        </row>
        <row r="991">
          <cell r="A991" t="str">
            <v>Current</v>
          </cell>
        </row>
        <row r="992">
          <cell r="A992" t="str">
            <v>Current</v>
          </cell>
        </row>
        <row r="993">
          <cell r="A993" t="str">
            <v>Current</v>
          </cell>
        </row>
        <row r="994">
          <cell r="A994" t="str">
            <v>New</v>
          </cell>
        </row>
        <row r="995">
          <cell r="A995" t="str">
            <v>New</v>
          </cell>
        </row>
        <row r="996">
          <cell r="A996" t="str">
            <v>Current</v>
          </cell>
        </row>
        <row r="997">
          <cell r="A997" t="str">
            <v>Current</v>
          </cell>
        </row>
        <row r="998">
          <cell r="A998" t="str">
            <v>Current</v>
          </cell>
        </row>
        <row r="999">
          <cell r="A999" t="str">
            <v>Current</v>
          </cell>
        </row>
        <row r="1000">
          <cell r="A1000" t="str">
            <v>Current</v>
          </cell>
        </row>
        <row r="1001">
          <cell r="A1001" t="str">
            <v>Current</v>
          </cell>
        </row>
        <row r="1002">
          <cell r="A1002" t="str">
            <v>Current</v>
          </cell>
        </row>
        <row r="1003">
          <cell r="A1003" t="str">
            <v>Current</v>
          </cell>
        </row>
        <row r="1004">
          <cell r="A1004" t="str">
            <v>New</v>
          </cell>
        </row>
        <row r="1005">
          <cell r="A1005" t="str">
            <v>New</v>
          </cell>
        </row>
        <row r="1006">
          <cell r="A1006" t="str">
            <v>New</v>
          </cell>
        </row>
        <row r="1007">
          <cell r="A1007" t="str">
            <v>New</v>
          </cell>
        </row>
        <row r="1008">
          <cell r="A1008" t="str">
            <v>Current</v>
          </cell>
        </row>
        <row r="1009">
          <cell r="A1009" t="str">
            <v>Current</v>
          </cell>
        </row>
        <row r="1010">
          <cell r="A1010" t="str">
            <v>Current</v>
          </cell>
        </row>
        <row r="1011">
          <cell r="A1011" t="str">
            <v>Current</v>
          </cell>
        </row>
        <row r="1012">
          <cell r="A1012" t="str">
            <v>Current</v>
          </cell>
        </row>
        <row r="1013">
          <cell r="A1013" t="str">
            <v>Current</v>
          </cell>
        </row>
        <row r="1014">
          <cell r="A1014" t="str">
            <v>EOL</v>
          </cell>
        </row>
        <row r="1015">
          <cell r="A1015" t="str">
            <v>EOL</v>
          </cell>
        </row>
        <row r="1016">
          <cell r="A1016" t="str">
            <v>Current</v>
          </cell>
        </row>
        <row r="1017">
          <cell r="A1017" t="str">
            <v>Current</v>
          </cell>
        </row>
        <row r="1018">
          <cell r="A1018" t="str">
            <v>Current</v>
          </cell>
        </row>
        <row r="1019">
          <cell r="A1019" t="str">
            <v>Current</v>
          </cell>
        </row>
        <row r="1020">
          <cell r="A1020" t="str">
            <v>Current</v>
          </cell>
        </row>
        <row r="1021">
          <cell r="A1021" t="str">
            <v>Current</v>
          </cell>
        </row>
        <row r="1022">
          <cell r="A1022" t="str">
            <v>Current</v>
          </cell>
        </row>
        <row r="1023">
          <cell r="A1023" t="str">
            <v>New</v>
          </cell>
        </row>
        <row r="1024">
          <cell r="A1024" t="str">
            <v>New</v>
          </cell>
        </row>
        <row r="1025">
          <cell r="A1025" t="str">
            <v>New</v>
          </cell>
        </row>
        <row r="1026">
          <cell r="A1026" t="str">
            <v>Current</v>
          </cell>
        </row>
        <row r="1027">
          <cell r="A1027" t="str">
            <v>Current</v>
          </cell>
        </row>
        <row r="1028">
          <cell r="A1028" t="str">
            <v>Current</v>
          </cell>
        </row>
        <row r="1029">
          <cell r="A1029" t="str">
            <v>Current</v>
          </cell>
        </row>
        <row r="1030">
          <cell r="A1030" t="str">
            <v>Current</v>
          </cell>
        </row>
        <row r="1031">
          <cell r="A1031" t="str">
            <v>Current</v>
          </cell>
        </row>
        <row r="1032">
          <cell r="A1032" t="str">
            <v>EOL</v>
          </cell>
        </row>
        <row r="1033">
          <cell r="A1033" t="str">
            <v>EOL</v>
          </cell>
        </row>
        <row r="1034">
          <cell r="A1034" t="str">
            <v>EOL</v>
          </cell>
        </row>
        <row r="1035">
          <cell r="A1035" t="str">
            <v>Current</v>
          </cell>
        </row>
        <row r="1036">
          <cell r="A1036" t="str">
            <v>New</v>
          </cell>
        </row>
        <row r="1037">
          <cell r="A1037" t="str">
            <v>New</v>
          </cell>
        </row>
        <row r="1038">
          <cell r="A1038" t="str">
            <v>New</v>
          </cell>
        </row>
        <row r="1039">
          <cell r="A1039" t="str">
            <v>New</v>
          </cell>
        </row>
        <row r="1040">
          <cell r="A1040" t="str">
            <v>New</v>
          </cell>
        </row>
        <row r="1041">
          <cell r="A1041" t="str">
            <v>New</v>
          </cell>
        </row>
        <row r="1042">
          <cell r="A1042" t="str">
            <v>New</v>
          </cell>
        </row>
        <row r="1043">
          <cell r="A1043" t="str">
            <v>EOL</v>
          </cell>
        </row>
        <row r="1044">
          <cell r="A1044" t="str">
            <v>EOL</v>
          </cell>
        </row>
        <row r="1045">
          <cell r="A1045" t="str">
            <v>Current</v>
          </cell>
        </row>
        <row r="1046">
          <cell r="A1046" t="str">
            <v>Current</v>
          </cell>
        </row>
        <row r="1047">
          <cell r="A1047" t="str">
            <v>EOL</v>
          </cell>
        </row>
        <row r="1048">
          <cell r="A1048" t="str">
            <v>EOL</v>
          </cell>
        </row>
        <row r="1049">
          <cell r="A1049" t="str">
            <v>EOL</v>
          </cell>
        </row>
        <row r="1050">
          <cell r="A1050" t="str">
            <v>EOL</v>
          </cell>
        </row>
        <row r="1051">
          <cell r="A1051" t="str">
            <v>New</v>
          </cell>
        </row>
        <row r="1052">
          <cell r="A1052" t="str">
            <v>New</v>
          </cell>
        </row>
        <row r="1053">
          <cell r="A1053" t="str">
            <v>New</v>
          </cell>
        </row>
        <row r="1054">
          <cell r="A1054" t="str">
            <v>EOL</v>
          </cell>
        </row>
        <row r="1055">
          <cell r="A1055" t="str">
            <v>EOL</v>
          </cell>
        </row>
        <row r="1056">
          <cell r="A1056" t="str">
            <v>Current</v>
          </cell>
        </row>
        <row r="1057">
          <cell r="A1057" t="str">
            <v>Current</v>
          </cell>
        </row>
        <row r="1058">
          <cell r="A1058" t="str">
            <v>New</v>
          </cell>
        </row>
        <row r="1059">
          <cell r="A1059" t="str">
            <v>New</v>
          </cell>
        </row>
        <row r="1060">
          <cell r="A1060" t="str">
            <v>EOL</v>
          </cell>
        </row>
        <row r="1061">
          <cell r="A1061" t="str">
            <v>EOL</v>
          </cell>
        </row>
        <row r="1062">
          <cell r="A1062" t="str">
            <v>Current</v>
          </cell>
        </row>
        <row r="1063">
          <cell r="A1063" t="str">
            <v>Current</v>
          </cell>
        </row>
        <row r="1064">
          <cell r="A1064" t="str">
            <v>EOL</v>
          </cell>
        </row>
        <row r="1065">
          <cell r="A1065" t="str">
            <v>EOL</v>
          </cell>
        </row>
        <row r="1066">
          <cell r="A1066" t="str">
            <v>Current</v>
          </cell>
        </row>
        <row r="1067">
          <cell r="A1067" t="str">
            <v>Current</v>
          </cell>
        </row>
        <row r="1068">
          <cell r="A1068" t="str">
            <v>EOL</v>
          </cell>
        </row>
        <row r="1069">
          <cell r="A1069" t="str">
            <v>EOL</v>
          </cell>
        </row>
        <row r="1070">
          <cell r="A1070" t="str">
            <v>EOL</v>
          </cell>
        </row>
        <row r="1071">
          <cell r="A1071" t="str">
            <v>EOL</v>
          </cell>
        </row>
        <row r="1072">
          <cell r="A1072" t="str">
            <v>EOL</v>
          </cell>
        </row>
        <row r="1073">
          <cell r="A1073" t="str">
            <v>EOL</v>
          </cell>
        </row>
        <row r="1074">
          <cell r="A1074" t="str">
            <v>EOL</v>
          </cell>
        </row>
        <row r="1075">
          <cell r="A1075" t="str">
            <v>EOL</v>
          </cell>
        </row>
        <row r="1076">
          <cell r="A1076" t="str">
            <v>Current</v>
          </cell>
        </row>
        <row r="1077">
          <cell r="A1077" t="str">
            <v>Current</v>
          </cell>
        </row>
        <row r="1078">
          <cell r="A1078" t="str">
            <v>EOL</v>
          </cell>
        </row>
        <row r="1079">
          <cell r="A1079" t="str">
            <v>EOL</v>
          </cell>
        </row>
        <row r="1080">
          <cell r="A1080" t="str">
            <v>Current</v>
          </cell>
        </row>
        <row r="1081">
          <cell r="A1081" t="str">
            <v>Current</v>
          </cell>
        </row>
        <row r="1082">
          <cell r="A1082" t="str">
            <v>Current</v>
          </cell>
        </row>
        <row r="1083">
          <cell r="A1083" t="str">
            <v>Current</v>
          </cell>
        </row>
        <row r="1084">
          <cell r="A1084" t="str">
            <v>EOL</v>
          </cell>
        </row>
        <row r="1085">
          <cell r="A1085" t="str">
            <v>EOL</v>
          </cell>
        </row>
        <row r="1086">
          <cell r="A1086" t="str">
            <v>New</v>
          </cell>
        </row>
        <row r="1087">
          <cell r="A1087" t="str">
            <v>New</v>
          </cell>
        </row>
        <row r="1088">
          <cell r="A1088" t="str">
            <v>New</v>
          </cell>
        </row>
        <row r="1089">
          <cell r="A1089" t="str">
            <v>New</v>
          </cell>
        </row>
        <row r="1090">
          <cell r="A1090" t="str">
            <v>New</v>
          </cell>
        </row>
        <row r="1091">
          <cell r="A1091" t="str">
            <v>New</v>
          </cell>
        </row>
        <row r="1092">
          <cell r="A1092" t="str">
            <v>New</v>
          </cell>
        </row>
        <row r="1093">
          <cell r="A1093" t="str">
            <v>Current</v>
          </cell>
        </row>
        <row r="1094">
          <cell r="A1094" t="str">
            <v>Current</v>
          </cell>
        </row>
        <row r="1095">
          <cell r="A1095" t="str">
            <v>Current</v>
          </cell>
        </row>
        <row r="1096">
          <cell r="A1096" t="str">
            <v>Current</v>
          </cell>
        </row>
        <row r="1097">
          <cell r="A1097" t="str">
            <v>Current</v>
          </cell>
        </row>
        <row r="1098">
          <cell r="A1098" t="str">
            <v>Current</v>
          </cell>
        </row>
        <row r="1099">
          <cell r="A1099" t="str">
            <v>Current</v>
          </cell>
        </row>
        <row r="1100">
          <cell r="A1100" t="str">
            <v>Current</v>
          </cell>
        </row>
        <row r="1101">
          <cell r="A1101" t="str">
            <v>Current</v>
          </cell>
        </row>
        <row r="1102">
          <cell r="A1102" t="str">
            <v>New</v>
          </cell>
        </row>
        <row r="1103">
          <cell r="A1103" t="str">
            <v>New</v>
          </cell>
        </row>
        <row r="1104">
          <cell r="A1104" t="str">
            <v>New</v>
          </cell>
        </row>
        <row r="1105">
          <cell r="A1105" t="str">
            <v>New</v>
          </cell>
        </row>
        <row r="1106">
          <cell r="A1106" t="str">
            <v>New</v>
          </cell>
        </row>
        <row r="1107">
          <cell r="A1107" t="str">
            <v>New</v>
          </cell>
        </row>
        <row r="1108">
          <cell r="A1108" t="str">
            <v>EOL</v>
          </cell>
        </row>
        <row r="1109">
          <cell r="A1109" t="str">
            <v>EOL</v>
          </cell>
        </row>
        <row r="1110">
          <cell r="A1110" t="str">
            <v>EOL</v>
          </cell>
        </row>
        <row r="1111">
          <cell r="A1111" t="str">
            <v>EOL</v>
          </cell>
        </row>
        <row r="1112">
          <cell r="A1112" t="str">
            <v>EOL</v>
          </cell>
        </row>
        <row r="1113">
          <cell r="A1113" t="str">
            <v>EOL</v>
          </cell>
        </row>
        <row r="1114">
          <cell r="A1114" t="str">
            <v>EOL</v>
          </cell>
        </row>
        <row r="1115">
          <cell r="A1115" t="str">
            <v>EOL</v>
          </cell>
        </row>
        <row r="1116">
          <cell r="A1116" t="str">
            <v>New</v>
          </cell>
        </row>
        <row r="1117">
          <cell r="A1117" t="str">
            <v>New</v>
          </cell>
        </row>
        <row r="1118">
          <cell r="A1118" t="str">
            <v>EOL</v>
          </cell>
        </row>
        <row r="1119">
          <cell r="A1119" t="str">
            <v>EOL</v>
          </cell>
        </row>
        <row r="1120">
          <cell r="A1120" t="str">
            <v>New</v>
          </cell>
        </row>
        <row r="1121">
          <cell r="A1121" t="str">
            <v>New</v>
          </cell>
        </row>
        <row r="1122">
          <cell r="A1122" t="str">
            <v>EOL</v>
          </cell>
        </row>
        <row r="1123">
          <cell r="A1123" t="str">
            <v>EOL</v>
          </cell>
        </row>
        <row r="1124">
          <cell r="A1124" t="str">
            <v>EOL</v>
          </cell>
        </row>
        <row r="1125">
          <cell r="A1125" t="str">
            <v>EOL</v>
          </cell>
        </row>
        <row r="1126">
          <cell r="A1126" t="str">
            <v>Current</v>
          </cell>
        </row>
        <row r="1127">
          <cell r="A1127" t="str">
            <v>Current</v>
          </cell>
        </row>
        <row r="1128">
          <cell r="A1128" t="str">
            <v>EOL</v>
          </cell>
        </row>
        <row r="1129">
          <cell r="A1129" t="str">
            <v>EOL</v>
          </cell>
        </row>
        <row r="1130">
          <cell r="A1130" t="str">
            <v>EOL</v>
          </cell>
        </row>
        <row r="1131">
          <cell r="A1131" t="str">
            <v>EOL</v>
          </cell>
        </row>
        <row r="1132">
          <cell r="A1132" t="str">
            <v>EOL</v>
          </cell>
        </row>
        <row r="1133">
          <cell r="A1133" t="str">
            <v>Current</v>
          </cell>
        </row>
        <row r="1134">
          <cell r="A1134" t="str">
            <v>Current</v>
          </cell>
        </row>
        <row r="1135">
          <cell r="A1135" t="str">
            <v>Current</v>
          </cell>
        </row>
        <row r="1136">
          <cell r="A1136" t="str">
            <v>New</v>
          </cell>
        </row>
        <row r="1137">
          <cell r="A1137" t="str">
            <v>New</v>
          </cell>
        </row>
        <row r="1138">
          <cell r="A1138" t="str">
            <v>New</v>
          </cell>
        </row>
        <row r="1139">
          <cell r="A1139" t="str">
            <v>New</v>
          </cell>
        </row>
        <row r="1140">
          <cell r="A1140" t="str">
            <v>New</v>
          </cell>
        </row>
        <row r="1141">
          <cell r="A1141" t="str">
            <v>New</v>
          </cell>
        </row>
        <row r="1142">
          <cell r="A1142" t="str">
            <v>New</v>
          </cell>
        </row>
        <row r="1143">
          <cell r="A1143" t="str">
            <v>New</v>
          </cell>
        </row>
        <row r="1144">
          <cell r="A1144" t="str">
            <v>New</v>
          </cell>
        </row>
        <row r="1145">
          <cell r="A1145" t="str">
            <v>New</v>
          </cell>
        </row>
        <row r="1146">
          <cell r="A1146" t="str">
            <v>New</v>
          </cell>
        </row>
        <row r="1147">
          <cell r="A1147" t="str">
            <v>New</v>
          </cell>
        </row>
        <row r="1148">
          <cell r="A1148" t="str">
            <v>New</v>
          </cell>
        </row>
        <row r="1149">
          <cell r="A1149" t="str">
            <v>New</v>
          </cell>
        </row>
        <row r="1150">
          <cell r="A1150" t="str">
            <v>New</v>
          </cell>
        </row>
        <row r="1151">
          <cell r="A1151" t="str">
            <v>New</v>
          </cell>
        </row>
        <row r="1152">
          <cell r="A1152" t="str">
            <v>EOL</v>
          </cell>
        </row>
        <row r="1153">
          <cell r="A1153" t="str">
            <v>EOL</v>
          </cell>
        </row>
        <row r="1154">
          <cell r="A1154" t="str">
            <v>EOL</v>
          </cell>
        </row>
        <row r="1155">
          <cell r="A1155" t="str">
            <v>New</v>
          </cell>
        </row>
        <row r="1156">
          <cell r="A1156" t="str">
            <v>New</v>
          </cell>
        </row>
        <row r="1157">
          <cell r="A1157" t="str">
            <v>New</v>
          </cell>
        </row>
        <row r="1158">
          <cell r="A1158" t="str">
            <v>New</v>
          </cell>
        </row>
        <row r="1159">
          <cell r="A1159" t="str">
            <v>New</v>
          </cell>
        </row>
        <row r="1160">
          <cell r="A1160" t="str">
            <v>New</v>
          </cell>
        </row>
        <row r="1161">
          <cell r="A1161" t="str">
            <v>New</v>
          </cell>
        </row>
        <row r="1162">
          <cell r="A1162" t="str">
            <v>New</v>
          </cell>
        </row>
        <row r="1163">
          <cell r="A1163" t="str">
            <v>New</v>
          </cell>
        </row>
        <row r="1164">
          <cell r="A1164" t="str">
            <v>New</v>
          </cell>
        </row>
        <row r="1165">
          <cell r="A1165" t="str">
            <v>New</v>
          </cell>
        </row>
        <row r="1166">
          <cell r="A1166" t="str">
            <v>New</v>
          </cell>
        </row>
        <row r="1167">
          <cell r="A1167" t="str">
            <v>New</v>
          </cell>
        </row>
        <row r="1168">
          <cell r="A1168" t="str">
            <v>New</v>
          </cell>
        </row>
        <row r="1169">
          <cell r="A1169" t="str">
            <v>New</v>
          </cell>
        </row>
        <row r="1170">
          <cell r="A1170" t="str">
            <v>New</v>
          </cell>
        </row>
        <row r="1171">
          <cell r="A1171" t="str">
            <v>New</v>
          </cell>
        </row>
        <row r="1172">
          <cell r="A1172" t="str">
            <v>New</v>
          </cell>
        </row>
        <row r="1173">
          <cell r="A1173" t="str">
            <v>New</v>
          </cell>
        </row>
        <row r="1174">
          <cell r="A1174" t="str">
            <v>New</v>
          </cell>
        </row>
        <row r="1175">
          <cell r="A1175" t="str">
            <v>New</v>
          </cell>
        </row>
        <row r="1176">
          <cell r="A1176" t="str">
            <v>New</v>
          </cell>
        </row>
        <row r="1177">
          <cell r="A1177" t="str">
            <v>New</v>
          </cell>
        </row>
        <row r="1178">
          <cell r="A1178" t="str">
            <v>New</v>
          </cell>
        </row>
        <row r="1179">
          <cell r="A1179" t="str">
            <v>New</v>
          </cell>
        </row>
        <row r="1180">
          <cell r="A1180" t="str">
            <v>New</v>
          </cell>
        </row>
        <row r="1181">
          <cell r="A1181" t="str">
            <v>New</v>
          </cell>
        </row>
        <row r="1182">
          <cell r="A1182" t="str">
            <v>Current</v>
          </cell>
        </row>
        <row r="1183">
          <cell r="A1183" t="str">
            <v>Current</v>
          </cell>
        </row>
        <row r="1184">
          <cell r="A1184" t="str">
            <v>Current</v>
          </cell>
        </row>
        <row r="1185">
          <cell r="A1185" t="str">
            <v>Current</v>
          </cell>
        </row>
        <row r="1186">
          <cell r="A1186" t="str">
            <v>Current</v>
          </cell>
        </row>
        <row r="1187">
          <cell r="A1187" t="str">
            <v>New</v>
          </cell>
        </row>
        <row r="1188">
          <cell r="A1188" t="str">
            <v>New</v>
          </cell>
        </row>
        <row r="1189">
          <cell r="A1189" t="str">
            <v>Current</v>
          </cell>
        </row>
        <row r="1190">
          <cell r="A1190" t="str">
            <v>Current</v>
          </cell>
        </row>
        <row r="1191">
          <cell r="A1191" t="str">
            <v>Current</v>
          </cell>
        </row>
        <row r="1192">
          <cell r="A1192" t="str">
            <v>Current</v>
          </cell>
        </row>
        <row r="1193">
          <cell r="A1193" t="str">
            <v>New</v>
          </cell>
        </row>
        <row r="1194">
          <cell r="A1194" t="str">
            <v>New</v>
          </cell>
        </row>
        <row r="1195">
          <cell r="A1195" t="str">
            <v>Current</v>
          </cell>
        </row>
        <row r="1196">
          <cell r="A1196" t="str">
            <v>Current</v>
          </cell>
        </row>
        <row r="1197">
          <cell r="A1197" t="str">
            <v>Current</v>
          </cell>
        </row>
        <row r="1198">
          <cell r="A1198" t="str">
            <v>Current</v>
          </cell>
        </row>
        <row r="1199">
          <cell r="A1199" t="str">
            <v>EOL</v>
          </cell>
        </row>
        <row r="1200">
          <cell r="A1200" t="str">
            <v>EOL</v>
          </cell>
        </row>
        <row r="1201">
          <cell r="A1201" t="str">
            <v>New</v>
          </cell>
        </row>
        <row r="1202">
          <cell r="A1202" t="str">
            <v>New</v>
          </cell>
        </row>
        <row r="1203">
          <cell r="A1203" t="str">
            <v>New</v>
          </cell>
        </row>
        <row r="1204">
          <cell r="A1204" t="str">
            <v>Current</v>
          </cell>
        </row>
        <row r="1205">
          <cell r="A1205" t="str">
            <v>Current</v>
          </cell>
        </row>
        <row r="1206">
          <cell r="A1206" t="str">
            <v>Current</v>
          </cell>
        </row>
        <row r="1207">
          <cell r="A1207" t="str">
            <v>Current</v>
          </cell>
        </row>
        <row r="1208">
          <cell r="A1208" t="str">
            <v>New</v>
          </cell>
        </row>
        <row r="1209">
          <cell r="A1209" t="str">
            <v>New</v>
          </cell>
        </row>
        <row r="1210">
          <cell r="A1210" t="str">
            <v>Current</v>
          </cell>
        </row>
        <row r="1211">
          <cell r="A1211" t="str">
            <v>Current</v>
          </cell>
        </row>
        <row r="1212">
          <cell r="A1212" t="str">
            <v>Current</v>
          </cell>
        </row>
        <row r="1213">
          <cell r="A1213" t="str">
            <v>Current</v>
          </cell>
        </row>
        <row r="1214">
          <cell r="A1214" t="str">
            <v>Current</v>
          </cell>
        </row>
        <row r="1215">
          <cell r="A1215" t="str">
            <v>Current</v>
          </cell>
        </row>
        <row r="1216">
          <cell r="A1216" t="str">
            <v>Current</v>
          </cell>
        </row>
        <row r="1217">
          <cell r="A1217" t="str">
            <v>Current</v>
          </cell>
        </row>
        <row r="1218">
          <cell r="A1218" t="str">
            <v>New</v>
          </cell>
        </row>
        <row r="1219">
          <cell r="A1219" t="str">
            <v>New</v>
          </cell>
        </row>
        <row r="1220">
          <cell r="A1220" t="str">
            <v>Current</v>
          </cell>
        </row>
        <row r="1221">
          <cell r="A1221" t="str">
            <v>Current</v>
          </cell>
        </row>
        <row r="1222">
          <cell r="A1222" t="str">
            <v>Current</v>
          </cell>
        </row>
        <row r="1223">
          <cell r="A1223" t="str">
            <v>Current</v>
          </cell>
        </row>
        <row r="1224">
          <cell r="A1224" t="str">
            <v>Current</v>
          </cell>
        </row>
        <row r="1225">
          <cell r="A1225" t="str">
            <v>Current</v>
          </cell>
        </row>
        <row r="1226">
          <cell r="A1226" t="str">
            <v>New</v>
          </cell>
        </row>
        <row r="1227">
          <cell r="A1227" t="str">
            <v>New</v>
          </cell>
        </row>
        <row r="1228">
          <cell r="A1228" t="str">
            <v>Current</v>
          </cell>
        </row>
        <row r="1229">
          <cell r="A1229" t="str">
            <v>Current</v>
          </cell>
        </row>
        <row r="1230">
          <cell r="A1230" t="str">
            <v>New</v>
          </cell>
        </row>
        <row r="1231">
          <cell r="A1231" t="str">
            <v>New</v>
          </cell>
        </row>
        <row r="1232">
          <cell r="A1232" t="str">
            <v>Current</v>
          </cell>
        </row>
        <row r="1233">
          <cell r="A1233" t="str">
            <v>Current</v>
          </cell>
        </row>
        <row r="1234">
          <cell r="A1234" t="str">
            <v>Current</v>
          </cell>
        </row>
        <row r="1235">
          <cell r="A1235" t="str">
            <v>Current</v>
          </cell>
        </row>
        <row r="1236">
          <cell r="A1236" t="str">
            <v>New</v>
          </cell>
        </row>
        <row r="1237">
          <cell r="A1237" t="str">
            <v>New</v>
          </cell>
        </row>
        <row r="1238">
          <cell r="A1238" t="str">
            <v>New</v>
          </cell>
        </row>
        <row r="1239">
          <cell r="A1239" t="str">
            <v>Current</v>
          </cell>
        </row>
        <row r="1240">
          <cell r="A1240" t="str">
            <v>Current</v>
          </cell>
        </row>
        <row r="1241">
          <cell r="A1241" t="str">
            <v>Current</v>
          </cell>
        </row>
        <row r="1242">
          <cell r="A1242" t="str">
            <v>Current</v>
          </cell>
        </row>
        <row r="1243">
          <cell r="A1243" t="str">
            <v>Current</v>
          </cell>
        </row>
        <row r="1244">
          <cell r="A1244" t="str">
            <v>Current</v>
          </cell>
        </row>
        <row r="1245">
          <cell r="A1245" t="str">
            <v>EOL</v>
          </cell>
        </row>
        <row r="1246">
          <cell r="A1246" t="str">
            <v>EOL</v>
          </cell>
        </row>
        <row r="1247">
          <cell r="A1247" t="str">
            <v>New</v>
          </cell>
        </row>
        <row r="1248">
          <cell r="A1248" t="str">
            <v>New</v>
          </cell>
        </row>
        <row r="1249">
          <cell r="A1249" t="str">
            <v>Current</v>
          </cell>
        </row>
        <row r="1250">
          <cell r="A1250" t="str">
            <v>Current</v>
          </cell>
        </row>
        <row r="1251">
          <cell r="A1251" t="str">
            <v>Current</v>
          </cell>
        </row>
        <row r="1252">
          <cell r="A1252" t="str">
            <v>Current</v>
          </cell>
        </row>
        <row r="1253">
          <cell r="A1253" t="str">
            <v>New</v>
          </cell>
        </row>
        <row r="1254">
          <cell r="A1254" t="str">
            <v>New</v>
          </cell>
        </row>
        <row r="1255">
          <cell r="A1255" t="str">
            <v>New</v>
          </cell>
        </row>
        <row r="1256">
          <cell r="A1256" t="str">
            <v>New</v>
          </cell>
        </row>
        <row r="1257">
          <cell r="A1257" t="str">
            <v>New</v>
          </cell>
        </row>
        <row r="1258">
          <cell r="A1258" t="str">
            <v>New</v>
          </cell>
        </row>
        <row r="1259">
          <cell r="A1259" t="str">
            <v>New</v>
          </cell>
        </row>
        <row r="1260">
          <cell r="A1260" t="str">
            <v>New</v>
          </cell>
        </row>
        <row r="1261">
          <cell r="A1261" t="str">
            <v>New</v>
          </cell>
        </row>
        <row r="1262">
          <cell r="A1262" t="str">
            <v>New</v>
          </cell>
        </row>
        <row r="1263">
          <cell r="A1263" t="str">
            <v>New</v>
          </cell>
        </row>
        <row r="1264">
          <cell r="A1264" t="str">
            <v>EOL</v>
          </cell>
        </row>
        <row r="1265">
          <cell r="A1265" t="str">
            <v>EOL</v>
          </cell>
        </row>
        <row r="1266">
          <cell r="A1266" t="str">
            <v>EOL</v>
          </cell>
        </row>
        <row r="1267">
          <cell r="A1267" t="str">
            <v>New</v>
          </cell>
        </row>
        <row r="1268">
          <cell r="A1268" t="str">
            <v>New</v>
          </cell>
        </row>
        <row r="1269">
          <cell r="A1269" t="str">
            <v>New</v>
          </cell>
        </row>
        <row r="1270">
          <cell r="A1270" t="str">
            <v>Current</v>
          </cell>
        </row>
        <row r="1271">
          <cell r="A1271" t="str">
            <v>Current</v>
          </cell>
        </row>
        <row r="1272">
          <cell r="A1272" t="str">
            <v>Current</v>
          </cell>
        </row>
        <row r="1273">
          <cell r="A1273" t="str">
            <v>Current</v>
          </cell>
        </row>
        <row r="1274">
          <cell r="A1274" t="str">
            <v>Current</v>
          </cell>
        </row>
        <row r="1275">
          <cell r="A1275" t="str">
            <v>Current</v>
          </cell>
        </row>
        <row r="1276">
          <cell r="A1276" t="str">
            <v>New</v>
          </cell>
        </row>
        <row r="1277">
          <cell r="A1277" t="str">
            <v>New</v>
          </cell>
        </row>
        <row r="1278">
          <cell r="A1278" t="str">
            <v>New</v>
          </cell>
        </row>
        <row r="1279">
          <cell r="A1279" t="str">
            <v>New</v>
          </cell>
        </row>
        <row r="1280">
          <cell r="A1280" t="str">
            <v>New</v>
          </cell>
        </row>
        <row r="1281">
          <cell r="A1281" t="str">
            <v>New</v>
          </cell>
        </row>
        <row r="1282">
          <cell r="A1282" t="str">
            <v>New</v>
          </cell>
        </row>
        <row r="1283">
          <cell r="A1283" t="str">
            <v>New</v>
          </cell>
        </row>
        <row r="1284">
          <cell r="A1284" t="str">
            <v>New</v>
          </cell>
        </row>
        <row r="1285">
          <cell r="A1285" t="str">
            <v>New</v>
          </cell>
        </row>
        <row r="1286">
          <cell r="A1286" t="str">
            <v>New</v>
          </cell>
        </row>
        <row r="1287">
          <cell r="A1287" t="str">
            <v>New</v>
          </cell>
        </row>
        <row r="1288">
          <cell r="A1288" t="str">
            <v>New</v>
          </cell>
        </row>
        <row r="1289">
          <cell r="A1289" t="str">
            <v>New</v>
          </cell>
        </row>
        <row r="1290">
          <cell r="A1290" t="str">
            <v>New</v>
          </cell>
        </row>
        <row r="1291">
          <cell r="A1291" t="str">
            <v>New</v>
          </cell>
        </row>
        <row r="1292">
          <cell r="A1292" t="str">
            <v>New</v>
          </cell>
        </row>
        <row r="1293">
          <cell r="A1293" t="str">
            <v>New</v>
          </cell>
        </row>
        <row r="1294">
          <cell r="A1294" t="str">
            <v>New</v>
          </cell>
        </row>
        <row r="1295">
          <cell r="A1295" t="str">
            <v>New</v>
          </cell>
        </row>
        <row r="1296">
          <cell r="A1296" t="str">
            <v>EOL</v>
          </cell>
        </row>
        <row r="1297">
          <cell r="A1297" t="str">
            <v>EOL</v>
          </cell>
        </row>
        <row r="1298">
          <cell r="A1298" t="str">
            <v>New</v>
          </cell>
        </row>
        <row r="1299">
          <cell r="A1299" t="str">
            <v>New</v>
          </cell>
        </row>
        <row r="1300">
          <cell r="A1300" t="str">
            <v>New</v>
          </cell>
        </row>
        <row r="1301">
          <cell r="A1301" t="str">
            <v>EOL</v>
          </cell>
        </row>
        <row r="1302">
          <cell r="A1302" t="str">
            <v>EOL</v>
          </cell>
        </row>
        <row r="1303">
          <cell r="A1303" t="str">
            <v>EOL</v>
          </cell>
        </row>
        <row r="1304">
          <cell r="A1304" t="str">
            <v>New</v>
          </cell>
        </row>
        <row r="1305">
          <cell r="A1305" t="str">
            <v>New</v>
          </cell>
        </row>
        <row r="1306">
          <cell r="A1306" t="str">
            <v>New</v>
          </cell>
        </row>
        <row r="1307">
          <cell r="A1307" t="str">
            <v>EOL</v>
          </cell>
        </row>
        <row r="1308">
          <cell r="A1308" t="str">
            <v>EOL</v>
          </cell>
        </row>
        <row r="1309">
          <cell r="A1309" t="str">
            <v>EOL</v>
          </cell>
        </row>
        <row r="1310">
          <cell r="A1310" t="str">
            <v>EOL</v>
          </cell>
        </row>
        <row r="1311">
          <cell r="A1311" t="str">
            <v>EOL</v>
          </cell>
        </row>
        <row r="1312">
          <cell r="A1312" t="str">
            <v>EOL</v>
          </cell>
        </row>
        <row r="1313">
          <cell r="A1313" t="str">
            <v>EOL</v>
          </cell>
        </row>
        <row r="1314">
          <cell r="A1314" t="str">
            <v>EOL</v>
          </cell>
        </row>
        <row r="1315">
          <cell r="A1315" t="str">
            <v>EOL</v>
          </cell>
        </row>
        <row r="1316">
          <cell r="A1316" t="str">
            <v>EOL</v>
          </cell>
        </row>
        <row r="1317">
          <cell r="A1317" t="str">
            <v>EOL</v>
          </cell>
        </row>
        <row r="1318">
          <cell r="A1318" t="str">
            <v>EOL</v>
          </cell>
        </row>
        <row r="1319">
          <cell r="A1319" t="str">
            <v>EOL</v>
          </cell>
        </row>
        <row r="1320">
          <cell r="A1320" t="str">
            <v>EOL</v>
          </cell>
        </row>
        <row r="1321">
          <cell r="A1321" t="str">
            <v>EOL</v>
          </cell>
        </row>
        <row r="1322">
          <cell r="A1322" t="str">
            <v>EOL</v>
          </cell>
        </row>
        <row r="1323">
          <cell r="A1323" t="str">
            <v>EOL</v>
          </cell>
        </row>
        <row r="1324">
          <cell r="A1324" t="str">
            <v>EOL</v>
          </cell>
        </row>
        <row r="1325">
          <cell r="A1325" t="str">
            <v>Current</v>
          </cell>
        </row>
        <row r="1326">
          <cell r="A1326" t="str">
            <v>EOL</v>
          </cell>
        </row>
        <row r="1327">
          <cell r="A1327" t="str">
            <v>EOL</v>
          </cell>
        </row>
        <row r="1328">
          <cell r="A1328" t="str">
            <v>Current</v>
          </cell>
        </row>
        <row r="1329">
          <cell r="A1329" t="str">
            <v>Current</v>
          </cell>
        </row>
        <row r="1330">
          <cell r="A1330" t="str">
            <v>New</v>
          </cell>
        </row>
        <row r="1331">
          <cell r="A1331" t="str">
            <v>New</v>
          </cell>
        </row>
        <row r="1332">
          <cell r="A1332" t="str">
            <v>Current</v>
          </cell>
        </row>
        <row r="1333">
          <cell r="A1333" t="str">
            <v>Current</v>
          </cell>
        </row>
        <row r="1334">
          <cell r="A1334" t="str">
            <v>New</v>
          </cell>
        </row>
        <row r="1335">
          <cell r="A1335" t="str">
            <v>New</v>
          </cell>
        </row>
        <row r="1336">
          <cell r="A1336" t="str">
            <v>New</v>
          </cell>
        </row>
        <row r="1337">
          <cell r="A1337" t="str">
            <v>New</v>
          </cell>
        </row>
        <row r="1338">
          <cell r="A1338" t="str">
            <v>Current</v>
          </cell>
        </row>
        <row r="1339">
          <cell r="A1339" t="str">
            <v>Current</v>
          </cell>
        </row>
        <row r="1340">
          <cell r="A1340" t="str">
            <v>EOL</v>
          </cell>
        </row>
        <row r="1341">
          <cell r="A1341" t="str">
            <v>EOL</v>
          </cell>
        </row>
        <row r="1342">
          <cell r="A1342" t="str">
            <v>New</v>
          </cell>
        </row>
        <row r="1343">
          <cell r="A1343" t="str">
            <v>New</v>
          </cell>
        </row>
        <row r="1344">
          <cell r="A1344" t="str">
            <v>Current</v>
          </cell>
        </row>
        <row r="1345">
          <cell r="A1345" t="str">
            <v>Current</v>
          </cell>
        </row>
        <row r="1346">
          <cell r="A1346" t="str">
            <v>EOL</v>
          </cell>
        </row>
        <row r="1347">
          <cell r="A1347" t="str">
            <v>New</v>
          </cell>
        </row>
        <row r="1348">
          <cell r="A1348" t="str">
            <v>New</v>
          </cell>
        </row>
        <row r="1349">
          <cell r="A1349" t="str">
            <v>Current</v>
          </cell>
        </row>
        <row r="1350">
          <cell r="A1350" t="str">
            <v>Current</v>
          </cell>
        </row>
        <row r="1351">
          <cell r="A1351" t="str">
            <v>Current</v>
          </cell>
        </row>
        <row r="1352">
          <cell r="A1352" t="str">
            <v>Current</v>
          </cell>
        </row>
        <row r="1353">
          <cell r="A1353" t="str">
            <v>EOL</v>
          </cell>
        </row>
        <row r="1354">
          <cell r="A1354" t="str">
            <v>EOL</v>
          </cell>
        </row>
        <row r="1355">
          <cell r="A1355" t="str">
            <v>New</v>
          </cell>
        </row>
        <row r="1356">
          <cell r="A1356" t="str">
            <v>New</v>
          </cell>
        </row>
        <row r="1357">
          <cell r="A1357" t="str">
            <v>Current</v>
          </cell>
        </row>
        <row r="1358">
          <cell r="A1358" t="str">
            <v>Current</v>
          </cell>
        </row>
        <row r="1359">
          <cell r="A1359" t="str">
            <v>New</v>
          </cell>
        </row>
        <row r="1360">
          <cell r="A1360" t="str">
            <v>New</v>
          </cell>
        </row>
        <row r="1361">
          <cell r="A1361" t="str">
            <v>Current</v>
          </cell>
        </row>
        <row r="1362">
          <cell r="A1362" t="str">
            <v>Current</v>
          </cell>
        </row>
        <row r="1363">
          <cell r="A1363" t="str">
            <v>New</v>
          </cell>
        </row>
        <row r="1364">
          <cell r="A1364" t="str">
            <v>New</v>
          </cell>
        </row>
        <row r="1365">
          <cell r="A1365" t="str">
            <v>Current</v>
          </cell>
        </row>
        <row r="1366">
          <cell r="A1366" t="str">
            <v>Current</v>
          </cell>
        </row>
        <row r="1367">
          <cell r="A1367" t="str">
            <v>New</v>
          </cell>
        </row>
        <row r="1368">
          <cell r="A1368" t="str">
            <v>New</v>
          </cell>
        </row>
        <row r="1369">
          <cell r="A1369" t="str">
            <v>New</v>
          </cell>
        </row>
        <row r="1370">
          <cell r="A1370" t="str">
            <v>New</v>
          </cell>
        </row>
        <row r="1371">
          <cell r="A1371" t="str">
            <v>New</v>
          </cell>
        </row>
        <row r="1372">
          <cell r="A1372" t="str">
            <v>New</v>
          </cell>
        </row>
        <row r="1373">
          <cell r="A1373" t="str">
            <v>New</v>
          </cell>
        </row>
        <row r="1374">
          <cell r="A1374" t="str">
            <v>New</v>
          </cell>
        </row>
        <row r="1375">
          <cell r="A1375" t="str">
            <v>New</v>
          </cell>
        </row>
        <row r="1376">
          <cell r="A1376" t="str">
            <v>New</v>
          </cell>
        </row>
        <row r="1377">
          <cell r="A1377" t="str">
            <v>New</v>
          </cell>
        </row>
        <row r="1378">
          <cell r="A1378" t="str">
            <v>Current</v>
          </cell>
        </row>
        <row r="1379">
          <cell r="A1379" t="str">
            <v>Current</v>
          </cell>
        </row>
        <row r="1380">
          <cell r="A1380" t="str">
            <v>Current</v>
          </cell>
        </row>
        <row r="1381">
          <cell r="A1381" t="str">
            <v>Current</v>
          </cell>
        </row>
        <row r="1382">
          <cell r="A1382" t="str">
            <v>Current</v>
          </cell>
        </row>
        <row r="1383">
          <cell r="A1383" t="str">
            <v>Current</v>
          </cell>
        </row>
        <row r="1384">
          <cell r="A1384" t="str">
            <v>EOL</v>
          </cell>
        </row>
        <row r="1385">
          <cell r="A1385" t="str">
            <v>EOL</v>
          </cell>
        </row>
        <row r="1386">
          <cell r="A1386" t="str">
            <v>EOL</v>
          </cell>
        </row>
        <row r="1387">
          <cell r="A1387" t="str">
            <v>EOL</v>
          </cell>
        </row>
        <row r="1388">
          <cell r="A1388" t="str">
            <v>EOL</v>
          </cell>
        </row>
        <row r="1389">
          <cell r="A1389" t="str">
            <v>EOL</v>
          </cell>
        </row>
        <row r="1390">
          <cell r="A1390" t="str">
            <v>New</v>
          </cell>
        </row>
        <row r="1391">
          <cell r="A1391" t="str">
            <v>New</v>
          </cell>
        </row>
        <row r="1392">
          <cell r="A1392" t="str">
            <v>New</v>
          </cell>
        </row>
        <row r="1393">
          <cell r="A1393" t="str">
            <v>New</v>
          </cell>
        </row>
        <row r="1394">
          <cell r="A1394" t="str">
            <v>New</v>
          </cell>
        </row>
        <row r="1395">
          <cell r="A1395" t="str">
            <v>New</v>
          </cell>
        </row>
        <row r="1396">
          <cell r="A1396" t="str">
            <v>New</v>
          </cell>
        </row>
        <row r="1397">
          <cell r="A1397" t="str">
            <v>New</v>
          </cell>
        </row>
        <row r="1398">
          <cell r="A1398" t="str">
            <v>Current</v>
          </cell>
        </row>
        <row r="1399">
          <cell r="A1399" t="str">
            <v>New</v>
          </cell>
        </row>
        <row r="1400">
          <cell r="A1400" t="str">
            <v>New</v>
          </cell>
        </row>
        <row r="1401">
          <cell r="A1401" t="str">
            <v>New</v>
          </cell>
        </row>
        <row r="1402">
          <cell r="A1402" t="str">
            <v>EOL</v>
          </cell>
        </row>
        <row r="1403">
          <cell r="A1403" t="str">
            <v>EOL</v>
          </cell>
        </row>
        <row r="1404">
          <cell r="A1404" t="str">
            <v>EOL</v>
          </cell>
        </row>
        <row r="1405">
          <cell r="A1405" t="str">
            <v>Current</v>
          </cell>
        </row>
        <row r="1406">
          <cell r="A1406" t="str">
            <v>Current</v>
          </cell>
        </row>
        <row r="1407">
          <cell r="A1407" t="str">
            <v>EOL</v>
          </cell>
        </row>
        <row r="1408">
          <cell r="A1408" t="str">
            <v>Current</v>
          </cell>
        </row>
        <row r="1409">
          <cell r="A1409" t="str">
            <v>Current</v>
          </cell>
        </row>
        <row r="1410">
          <cell r="A1410" t="str">
            <v>New</v>
          </cell>
        </row>
        <row r="1411">
          <cell r="A1411" t="str">
            <v>New</v>
          </cell>
        </row>
        <row r="1412">
          <cell r="A1412" t="str">
            <v>Current</v>
          </cell>
        </row>
        <row r="1413">
          <cell r="A1413" t="str">
            <v>Current</v>
          </cell>
        </row>
        <row r="1414">
          <cell r="A1414" t="str">
            <v>Current</v>
          </cell>
        </row>
        <row r="1415">
          <cell r="A1415" t="str">
            <v>Current</v>
          </cell>
        </row>
        <row r="1416">
          <cell r="A1416" t="str">
            <v>New</v>
          </cell>
        </row>
        <row r="1417">
          <cell r="A1417" t="str">
            <v>New</v>
          </cell>
        </row>
        <row r="1418">
          <cell r="A1418" t="str">
            <v>Current</v>
          </cell>
        </row>
        <row r="1419">
          <cell r="A1419" t="str">
            <v>Current</v>
          </cell>
        </row>
        <row r="1420">
          <cell r="A1420" t="str">
            <v>Current</v>
          </cell>
        </row>
        <row r="1421">
          <cell r="A1421" t="str">
            <v>Current</v>
          </cell>
        </row>
        <row r="1422">
          <cell r="A1422" t="str">
            <v>New</v>
          </cell>
        </row>
        <row r="1423">
          <cell r="A1423" t="str">
            <v>New</v>
          </cell>
        </row>
        <row r="1424">
          <cell r="A1424" t="str">
            <v>Current</v>
          </cell>
        </row>
        <row r="1425">
          <cell r="A1425" t="str">
            <v>Current</v>
          </cell>
        </row>
        <row r="1426">
          <cell r="A1426" t="str">
            <v>EOL</v>
          </cell>
        </row>
        <row r="1427">
          <cell r="A1427" t="str">
            <v>Current</v>
          </cell>
        </row>
        <row r="1428">
          <cell r="A1428" t="str">
            <v>Current</v>
          </cell>
        </row>
        <row r="1429">
          <cell r="A1429" t="str">
            <v>Current</v>
          </cell>
        </row>
        <row r="1430">
          <cell r="A1430" t="str">
            <v>EOL</v>
          </cell>
        </row>
        <row r="1431">
          <cell r="A1431" t="str">
            <v>EOL</v>
          </cell>
        </row>
        <row r="1432">
          <cell r="A1432" t="str">
            <v>Current</v>
          </cell>
        </row>
        <row r="1433">
          <cell r="A1433" t="str">
            <v>Current</v>
          </cell>
        </row>
        <row r="1434">
          <cell r="A1434" t="str">
            <v>EOL</v>
          </cell>
        </row>
        <row r="1435">
          <cell r="A1435" t="str">
            <v>Current</v>
          </cell>
        </row>
        <row r="1436">
          <cell r="A1436" t="str">
            <v>Current</v>
          </cell>
        </row>
        <row r="1437">
          <cell r="A1437" t="str">
            <v>Current</v>
          </cell>
        </row>
        <row r="1438">
          <cell r="A1438" t="str">
            <v>Current</v>
          </cell>
        </row>
        <row r="1439">
          <cell r="A1439" t="str">
            <v>Current</v>
          </cell>
        </row>
        <row r="1440">
          <cell r="A1440" t="str">
            <v>Current</v>
          </cell>
        </row>
        <row r="1441">
          <cell r="A1441" t="str">
            <v>Current</v>
          </cell>
        </row>
        <row r="1442">
          <cell r="A1442" t="str">
            <v>EOL</v>
          </cell>
        </row>
        <row r="1443">
          <cell r="A1443" t="str">
            <v>EOL</v>
          </cell>
        </row>
        <row r="1444">
          <cell r="A1444" t="str">
            <v>Current</v>
          </cell>
        </row>
        <row r="1445">
          <cell r="A1445" t="str">
            <v>Current</v>
          </cell>
        </row>
        <row r="1446">
          <cell r="A1446" t="str">
            <v>EOL</v>
          </cell>
        </row>
        <row r="1447">
          <cell r="A1447" t="str">
            <v>EOL</v>
          </cell>
        </row>
        <row r="1448">
          <cell r="A1448" t="str">
            <v>Current</v>
          </cell>
        </row>
        <row r="1449">
          <cell r="A1449" t="str">
            <v>Current</v>
          </cell>
        </row>
        <row r="1450">
          <cell r="A1450" t="str">
            <v>Current</v>
          </cell>
        </row>
        <row r="1451">
          <cell r="A1451" t="str">
            <v>Current</v>
          </cell>
        </row>
        <row r="1452">
          <cell r="A1452" t="str">
            <v>New</v>
          </cell>
        </row>
        <row r="1453">
          <cell r="A1453" t="str">
            <v>New</v>
          </cell>
        </row>
        <row r="1454">
          <cell r="A1454" t="str">
            <v>New</v>
          </cell>
        </row>
        <row r="1455">
          <cell r="A1455" t="str">
            <v>New</v>
          </cell>
        </row>
        <row r="1456">
          <cell r="A1456" t="str">
            <v>Current</v>
          </cell>
        </row>
        <row r="1457">
          <cell r="A1457" t="str">
            <v>Current</v>
          </cell>
        </row>
        <row r="1458">
          <cell r="A1458" t="str">
            <v>New</v>
          </cell>
        </row>
        <row r="1459">
          <cell r="A1459" t="str">
            <v>New</v>
          </cell>
        </row>
        <row r="1460">
          <cell r="A1460" t="str">
            <v>New</v>
          </cell>
        </row>
        <row r="1461">
          <cell r="A1461" t="str">
            <v>New</v>
          </cell>
        </row>
        <row r="1462">
          <cell r="A1462" t="str">
            <v>New</v>
          </cell>
        </row>
        <row r="1463">
          <cell r="A1463" t="str">
            <v>New</v>
          </cell>
        </row>
        <row r="1464">
          <cell r="A1464" t="str">
            <v>New</v>
          </cell>
        </row>
        <row r="1465">
          <cell r="A1465" t="str">
            <v>Current</v>
          </cell>
        </row>
        <row r="1466">
          <cell r="A1466" t="str">
            <v>Current</v>
          </cell>
        </row>
        <row r="1467">
          <cell r="A1467" t="str">
            <v>Current</v>
          </cell>
        </row>
        <row r="1468">
          <cell r="A1468" t="str">
            <v>EOL</v>
          </cell>
        </row>
        <row r="1469">
          <cell r="A1469" t="str">
            <v>EOL</v>
          </cell>
        </row>
        <row r="1470">
          <cell r="A1470" t="str">
            <v>EOL</v>
          </cell>
        </row>
        <row r="1471">
          <cell r="A1471" t="str">
            <v>EOL</v>
          </cell>
        </row>
        <row r="1472">
          <cell r="A1472" t="str">
            <v>EOL</v>
          </cell>
        </row>
        <row r="1473">
          <cell r="A1473" t="str">
            <v>EOL</v>
          </cell>
        </row>
        <row r="1474">
          <cell r="A1474" t="str">
            <v>Current</v>
          </cell>
        </row>
        <row r="1475">
          <cell r="A1475" t="str">
            <v>Current</v>
          </cell>
        </row>
        <row r="1476">
          <cell r="A1476" t="str">
            <v>Current</v>
          </cell>
        </row>
        <row r="1477">
          <cell r="A1477" t="str">
            <v>EOL</v>
          </cell>
        </row>
        <row r="1478">
          <cell r="A1478" t="str">
            <v>EOL</v>
          </cell>
        </row>
        <row r="1479">
          <cell r="A1479" t="str">
            <v>EOL</v>
          </cell>
        </row>
        <row r="1480">
          <cell r="A1480" t="str">
            <v>EOL</v>
          </cell>
        </row>
        <row r="1481">
          <cell r="A1481" t="str">
            <v>EOL</v>
          </cell>
        </row>
        <row r="1482">
          <cell r="A1482" t="str">
            <v>New</v>
          </cell>
        </row>
        <row r="1483">
          <cell r="A1483" t="str">
            <v>New</v>
          </cell>
        </row>
        <row r="1484">
          <cell r="A1484" t="str">
            <v>New</v>
          </cell>
        </row>
        <row r="1485">
          <cell r="A1485" t="str">
            <v>New</v>
          </cell>
        </row>
        <row r="1486">
          <cell r="A1486" t="str">
            <v>New</v>
          </cell>
        </row>
        <row r="1487">
          <cell r="A1487" t="str">
            <v>New</v>
          </cell>
        </row>
        <row r="1488">
          <cell r="A1488" t="str">
            <v>New</v>
          </cell>
        </row>
        <row r="1489">
          <cell r="A1489" t="str">
            <v>New</v>
          </cell>
        </row>
        <row r="1490">
          <cell r="A1490" t="str">
            <v>New</v>
          </cell>
        </row>
        <row r="1491">
          <cell r="A1491" t="str">
            <v>New</v>
          </cell>
        </row>
        <row r="1492">
          <cell r="A1492" t="str">
            <v>New</v>
          </cell>
        </row>
        <row r="1493">
          <cell r="A1493" t="str">
            <v>New</v>
          </cell>
        </row>
        <row r="1494">
          <cell r="A1494" t="str">
            <v>New</v>
          </cell>
        </row>
        <row r="1495">
          <cell r="A1495" t="str">
            <v>New</v>
          </cell>
        </row>
        <row r="1496">
          <cell r="A1496" t="str">
            <v>New</v>
          </cell>
        </row>
        <row r="1497">
          <cell r="A1497" t="str">
            <v>New</v>
          </cell>
        </row>
        <row r="1498">
          <cell r="A1498" t="str">
            <v>New</v>
          </cell>
        </row>
        <row r="1499">
          <cell r="A1499" t="str">
            <v>New</v>
          </cell>
        </row>
        <row r="1500">
          <cell r="A1500" t="str">
            <v>New</v>
          </cell>
        </row>
        <row r="1501">
          <cell r="A1501" t="str">
            <v>New</v>
          </cell>
        </row>
        <row r="1502">
          <cell r="A1502" t="str">
            <v>New</v>
          </cell>
        </row>
        <row r="1503">
          <cell r="A1503" t="str">
            <v>New</v>
          </cell>
        </row>
        <row r="1504">
          <cell r="A1504" t="str">
            <v>New</v>
          </cell>
        </row>
        <row r="1505">
          <cell r="A1505" t="str">
            <v>New</v>
          </cell>
        </row>
        <row r="1506">
          <cell r="A1506" t="str">
            <v>New</v>
          </cell>
        </row>
        <row r="1507">
          <cell r="A1507" t="str">
            <v>New</v>
          </cell>
        </row>
        <row r="1508">
          <cell r="A1508" t="str">
            <v>New</v>
          </cell>
        </row>
        <row r="1509">
          <cell r="A1509" t="str">
            <v>New</v>
          </cell>
        </row>
        <row r="1510">
          <cell r="A1510" t="str">
            <v>New</v>
          </cell>
        </row>
        <row r="1511">
          <cell r="A1511" t="str">
            <v>New</v>
          </cell>
        </row>
        <row r="1512">
          <cell r="A1512" t="str">
            <v>Current</v>
          </cell>
        </row>
        <row r="1513">
          <cell r="A1513" t="str">
            <v>Current</v>
          </cell>
        </row>
        <row r="1514">
          <cell r="A1514" t="str">
            <v>Current</v>
          </cell>
        </row>
        <row r="1515">
          <cell r="A1515" t="str">
            <v>New</v>
          </cell>
        </row>
        <row r="1516">
          <cell r="A1516" t="str">
            <v>New</v>
          </cell>
        </row>
        <row r="1517">
          <cell r="A1517" t="str">
            <v>New</v>
          </cell>
        </row>
        <row r="1518">
          <cell r="A1518" t="str">
            <v>New</v>
          </cell>
        </row>
        <row r="1519">
          <cell r="A1519" t="str">
            <v>New</v>
          </cell>
        </row>
        <row r="1520">
          <cell r="A1520" t="str">
            <v>New</v>
          </cell>
        </row>
        <row r="1521">
          <cell r="A1521" t="str">
            <v>New</v>
          </cell>
        </row>
        <row r="1522">
          <cell r="A1522" t="str">
            <v>New</v>
          </cell>
        </row>
        <row r="1523">
          <cell r="A1523" t="str">
            <v>New</v>
          </cell>
        </row>
        <row r="1524">
          <cell r="A1524" t="str">
            <v>New</v>
          </cell>
        </row>
        <row r="1525">
          <cell r="A1525" t="str">
            <v>New</v>
          </cell>
        </row>
        <row r="1526">
          <cell r="A1526" t="str">
            <v>New</v>
          </cell>
        </row>
        <row r="1527">
          <cell r="A1527" t="str">
            <v>New</v>
          </cell>
        </row>
        <row r="1528">
          <cell r="A1528" t="str">
            <v>New</v>
          </cell>
        </row>
        <row r="1529">
          <cell r="A1529" t="str">
            <v>New</v>
          </cell>
        </row>
        <row r="1530">
          <cell r="A1530" t="str">
            <v>New</v>
          </cell>
        </row>
        <row r="1531">
          <cell r="A1531" t="str">
            <v>New</v>
          </cell>
        </row>
        <row r="1532">
          <cell r="A1532" t="str">
            <v>New</v>
          </cell>
        </row>
        <row r="1533">
          <cell r="A1533" t="str">
            <v>Current</v>
          </cell>
        </row>
        <row r="1534">
          <cell r="A1534" t="str">
            <v>Current</v>
          </cell>
        </row>
        <row r="1535">
          <cell r="A1535" t="str">
            <v>Current</v>
          </cell>
        </row>
        <row r="1536">
          <cell r="A1536" t="str">
            <v>New</v>
          </cell>
        </row>
        <row r="1537">
          <cell r="A1537" t="str">
            <v>New</v>
          </cell>
        </row>
        <row r="1538">
          <cell r="A1538" t="str">
            <v>New</v>
          </cell>
        </row>
        <row r="1539">
          <cell r="A1539" t="str">
            <v>EOL</v>
          </cell>
        </row>
        <row r="1540">
          <cell r="A1540" t="str">
            <v>EOL</v>
          </cell>
        </row>
        <row r="1541">
          <cell r="A1541" t="str">
            <v>New</v>
          </cell>
        </row>
        <row r="1542">
          <cell r="A1542" t="str">
            <v>New</v>
          </cell>
        </row>
        <row r="1543">
          <cell r="A1543" t="str">
            <v>Current</v>
          </cell>
        </row>
        <row r="1544">
          <cell r="A1544" t="str">
            <v>Current</v>
          </cell>
        </row>
        <row r="1545">
          <cell r="A1545" t="str">
            <v>Current</v>
          </cell>
        </row>
        <row r="1546">
          <cell r="A1546" t="str">
            <v>Current</v>
          </cell>
        </row>
        <row r="1547">
          <cell r="A1547" t="str">
            <v>Current</v>
          </cell>
        </row>
        <row r="1548">
          <cell r="A1548" t="str">
            <v>Current</v>
          </cell>
        </row>
        <row r="1549">
          <cell r="A1549" t="str">
            <v>Current</v>
          </cell>
        </row>
        <row r="1550">
          <cell r="A1550" t="str">
            <v>Current</v>
          </cell>
        </row>
        <row r="1551">
          <cell r="A1551" t="str">
            <v>Current</v>
          </cell>
        </row>
        <row r="1552">
          <cell r="A1552" t="str">
            <v>Current</v>
          </cell>
        </row>
        <row r="1553">
          <cell r="A1553" t="str">
            <v>New</v>
          </cell>
        </row>
        <row r="1554">
          <cell r="A1554" t="str">
            <v>Current</v>
          </cell>
        </row>
        <row r="1555">
          <cell r="A1555" t="str">
            <v>Current</v>
          </cell>
        </row>
        <row r="1556">
          <cell r="A1556" t="str">
            <v>Current</v>
          </cell>
        </row>
        <row r="1557">
          <cell r="A1557" t="str">
            <v>Current</v>
          </cell>
        </row>
        <row r="1558">
          <cell r="A1558" t="str">
            <v>Current</v>
          </cell>
        </row>
        <row r="1559">
          <cell r="A1559" t="str">
            <v>Current</v>
          </cell>
        </row>
        <row r="1560">
          <cell r="A1560" t="str">
            <v>Current</v>
          </cell>
        </row>
        <row r="1561">
          <cell r="A1561" t="str">
            <v>Current</v>
          </cell>
        </row>
        <row r="1562">
          <cell r="A1562" t="str">
            <v>Current</v>
          </cell>
        </row>
        <row r="1563">
          <cell r="A1563" t="str">
            <v>Current</v>
          </cell>
        </row>
        <row r="1564">
          <cell r="A1564" t="str">
            <v>Current</v>
          </cell>
        </row>
        <row r="1565">
          <cell r="A1565" t="str">
            <v>Current</v>
          </cell>
        </row>
        <row r="1566">
          <cell r="A1566" t="str">
            <v>Current</v>
          </cell>
        </row>
        <row r="1567">
          <cell r="A1567" t="str">
            <v>EOL</v>
          </cell>
        </row>
        <row r="1568">
          <cell r="A1568" t="str">
            <v>EOL</v>
          </cell>
        </row>
        <row r="1569">
          <cell r="A1569" t="str">
            <v>EOL</v>
          </cell>
        </row>
        <row r="1570">
          <cell r="A1570" t="str">
            <v>Current</v>
          </cell>
        </row>
        <row r="1571">
          <cell r="A1571" t="str">
            <v>Current</v>
          </cell>
        </row>
        <row r="1572">
          <cell r="A1572" t="str">
            <v>Current</v>
          </cell>
        </row>
        <row r="1573">
          <cell r="A1573" t="str">
            <v>Current</v>
          </cell>
        </row>
        <row r="1574">
          <cell r="A1574" t="str">
            <v>New</v>
          </cell>
        </row>
        <row r="1575">
          <cell r="A1575" t="str">
            <v>Current</v>
          </cell>
        </row>
        <row r="1576">
          <cell r="A1576" t="str">
            <v>New</v>
          </cell>
        </row>
        <row r="1577">
          <cell r="A1577" t="str">
            <v>New</v>
          </cell>
        </row>
        <row r="1578">
          <cell r="A1578" t="str">
            <v>EOL</v>
          </cell>
        </row>
        <row r="1579">
          <cell r="A1579" t="str">
            <v>EOL</v>
          </cell>
        </row>
        <row r="1580">
          <cell r="A1580" t="str">
            <v>EOL</v>
          </cell>
        </row>
        <row r="1581">
          <cell r="A1581" t="str">
            <v>EOL</v>
          </cell>
        </row>
        <row r="1582">
          <cell r="A1582" t="str">
            <v>EOL</v>
          </cell>
        </row>
        <row r="1583">
          <cell r="A1583" t="str">
            <v>EOL</v>
          </cell>
        </row>
        <row r="1584">
          <cell r="A1584" t="str">
            <v>EOL</v>
          </cell>
        </row>
        <row r="1585">
          <cell r="A1585" t="str">
            <v>EOL</v>
          </cell>
        </row>
        <row r="1586">
          <cell r="A1586" t="str">
            <v>EOL</v>
          </cell>
        </row>
        <row r="1587">
          <cell r="A1587" t="str">
            <v>EOL</v>
          </cell>
        </row>
        <row r="1588">
          <cell r="A1588" t="str">
            <v>EOL</v>
          </cell>
        </row>
        <row r="1589">
          <cell r="A1589" t="str">
            <v>EOL</v>
          </cell>
        </row>
        <row r="1590">
          <cell r="A1590" t="str">
            <v>EOL</v>
          </cell>
        </row>
        <row r="1591">
          <cell r="A1591" t="str">
            <v>EOL</v>
          </cell>
        </row>
        <row r="1592">
          <cell r="A1592" t="str">
            <v>EOL</v>
          </cell>
        </row>
        <row r="1593">
          <cell r="A1593" t="str">
            <v>Current</v>
          </cell>
        </row>
        <row r="1594">
          <cell r="A1594" t="str">
            <v>Current</v>
          </cell>
        </row>
        <row r="1595">
          <cell r="A1595" t="str">
            <v>Current</v>
          </cell>
        </row>
        <row r="1596">
          <cell r="A1596" t="str">
            <v>EOL</v>
          </cell>
        </row>
        <row r="1597">
          <cell r="A1597" t="str">
            <v>EOL</v>
          </cell>
        </row>
        <row r="1598">
          <cell r="A1598" t="str">
            <v>EOL</v>
          </cell>
        </row>
        <row r="1599">
          <cell r="A1599" t="str">
            <v>EOL</v>
          </cell>
        </row>
        <row r="1600">
          <cell r="A1600" t="str">
            <v>EOL</v>
          </cell>
        </row>
        <row r="1601">
          <cell r="A1601" t="str">
            <v>New</v>
          </cell>
        </row>
        <row r="1602">
          <cell r="A1602" t="str">
            <v>New</v>
          </cell>
        </row>
        <row r="1603">
          <cell r="A1603" t="str">
            <v>New</v>
          </cell>
        </row>
        <row r="1604">
          <cell r="A1604" t="str">
            <v>EOL</v>
          </cell>
        </row>
        <row r="1605">
          <cell r="A1605" t="str">
            <v>EOL</v>
          </cell>
        </row>
        <row r="1606">
          <cell r="A1606" t="str">
            <v>EOL</v>
          </cell>
        </row>
        <row r="1607">
          <cell r="A1607" t="str">
            <v>New</v>
          </cell>
        </row>
        <row r="1608">
          <cell r="A1608" t="str">
            <v>New</v>
          </cell>
        </row>
        <row r="1609">
          <cell r="A1609" t="str">
            <v>EOL</v>
          </cell>
        </row>
        <row r="1610">
          <cell r="A1610" t="str">
            <v>New</v>
          </cell>
        </row>
        <row r="1611">
          <cell r="A1611" t="str">
            <v>EOL</v>
          </cell>
        </row>
        <row r="1612">
          <cell r="A1612" t="str">
            <v>Current</v>
          </cell>
        </row>
        <row r="1613">
          <cell r="A1613" t="str">
            <v>New</v>
          </cell>
        </row>
        <row r="1614">
          <cell r="A1614" t="str">
            <v>Current</v>
          </cell>
        </row>
        <row r="1615">
          <cell r="A1615" t="str">
            <v>Current</v>
          </cell>
        </row>
        <row r="1616">
          <cell r="A1616" t="str">
            <v>New</v>
          </cell>
        </row>
        <row r="1617">
          <cell r="A1617" t="str">
            <v>Current</v>
          </cell>
        </row>
        <row r="1618">
          <cell r="A1618" t="str">
            <v>EOL</v>
          </cell>
        </row>
        <row r="1619">
          <cell r="A1619" t="str">
            <v>EOL</v>
          </cell>
        </row>
        <row r="1620">
          <cell r="A1620" t="str">
            <v>EOL</v>
          </cell>
        </row>
        <row r="1621">
          <cell r="A1621" t="str">
            <v>EOL</v>
          </cell>
        </row>
        <row r="1622">
          <cell r="A1622" t="str">
            <v>EOL</v>
          </cell>
        </row>
        <row r="1623">
          <cell r="A1623" t="str">
            <v>EOL</v>
          </cell>
        </row>
        <row r="1624">
          <cell r="A1624" t="str">
            <v>EOL</v>
          </cell>
        </row>
        <row r="1625">
          <cell r="A1625" t="str">
            <v>EOL</v>
          </cell>
        </row>
        <row r="1626">
          <cell r="A1626" t="str">
            <v>EOL</v>
          </cell>
        </row>
        <row r="1627">
          <cell r="A1627" t="str">
            <v>EOL</v>
          </cell>
        </row>
        <row r="1628">
          <cell r="A1628" t="str">
            <v>EOL</v>
          </cell>
        </row>
        <row r="1629">
          <cell r="A1629" t="str">
            <v>EOL</v>
          </cell>
        </row>
        <row r="1630">
          <cell r="A1630" t="str">
            <v>EOL</v>
          </cell>
        </row>
        <row r="1631">
          <cell r="A1631" t="str">
            <v>EOL</v>
          </cell>
        </row>
        <row r="1632">
          <cell r="A1632" t="str">
            <v>EOL</v>
          </cell>
        </row>
        <row r="1633">
          <cell r="A1633" t="str">
            <v>EOL</v>
          </cell>
        </row>
        <row r="1634">
          <cell r="A1634" t="str">
            <v>New</v>
          </cell>
        </row>
        <row r="1635">
          <cell r="A1635" t="str">
            <v>New</v>
          </cell>
        </row>
        <row r="1636">
          <cell r="A1636" t="str">
            <v>New</v>
          </cell>
        </row>
        <row r="1637">
          <cell r="A1637" t="str">
            <v>New</v>
          </cell>
        </row>
        <row r="1638">
          <cell r="A1638" t="str">
            <v>New</v>
          </cell>
        </row>
        <row r="1639">
          <cell r="A1639" t="str">
            <v>Current</v>
          </cell>
        </row>
        <row r="1640">
          <cell r="A1640" t="str">
            <v>Current</v>
          </cell>
        </row>
        <row r="1641">
          <cell r="A1641" t="str">
            <v>Current</v>
          </cell>
        </row>
        <row r="1642">
          <cell r="A1642" t="str">
            <v>New</v>
          </cell>
        </row>
        <row r="1643">
          <cell r="A1643" t="str">
            <v>New</v>
          </cell>
        </row>
        <row r="1644">
          <cell r="A1644" t="str">
            <v>New</v>
          </cell>
        </row>
        <row r="1645">
          <cell r="A1645" t="str">
            <v>New</v>
          </cell>
        </row>
        <row r="1646">
          <cell r="A1646" t="str">
            <v>New</v>
          </cell>
        </row>
        <row r="1647">
          <cell r="A1647" t="str">
            <v>New</v>
          </cell>
        </row>
        <row r="1648">
          <cell r="A1648" t="str">
            <v>New</v>
          </cell>
        </row>
        <row r="1649">
          <cell r="A1649" t="str">
            <v>New</v>
          </cell>
        </row>
        <row r="1650">
          <cell r="A1650" t="str">
            <v>New</v>
          </cell>
        </row>
        <row r="1651">
          <cell r="A1651" t="str">
            <v>New</v>
          </cell>
        </row>
        <row r="1652">
          <cell r="A1652" t="str">
            <v>New</v>
          </cell>
        </row>
        <row r="1653">
          <cell r="A1653" t="str">
            <v>New</v>
          </cell>
        </row>
        <row r="1654">
          <cell r="A1654" t="str">
            <v>Current</v>
          </cell>
        </row>
        <row r="1655">
          <cell r="A1655" t="str">
            <v>Current</v>
          </cell>
        </row>
        <row r="1656">
          <cell r="A1656" t="str">
            <v>Current</v>
          </cell>
        </row>
        <row r="1657">
          <cell r="A1657" t="str">
            <v>New</v>
          </cell>
        </row>
        <row r="1658">
          <cell r="A1658" t="str">
            <v>New</v>
          </cell>
        </row>
        <row r="1659">
          <cell r="A1659" t="str">
            <v>New</v>
          </cell>
        </row>
        <row r="1660">
          <cell r="A1660" t="str">
            <v>New</v>
          </cell>
        </row>
        <row r="1661">
          <cell r="A1661" t="str">
            <v>Current</v>
          </cell>
        </row>
        <row r="1662">
          <cell r="A1662" t="str">
            <v>Current</v>
          </cell>
        </row>
        <row r="1663">
          <cell r="A1663" t="str">
            <v>Current</v>
          </cell>
        </row>
        <row r="1664">
          <cell r="A1664" t="str">
            <v>Current</v>
          </cell>
        </row>
        <row r="1665">
          <cell r="A1665" t="str">
            <v>Current</v>
          </cell>
        </row>
        <row r="1666">
          <cell r="A1666" t="str">
            <v>Current</v>
          </cell>
        </row>
        <row r="1667">
          <cell r="A1667" t="str">
            <v>Current</v>
          </cell>
        </row>
        <row r="1668">
          <cell r="A1668" t="str">
            <v>Current</v>
          </cell>
        </row>
        <row r="1669">
          <cell r="A1669" t="str">
            <v>Current</v>
          </cell>
        </row>
        <row r="1670">
          <cell r="A1670" t="str">
            <v>New</v>
          </cell>
        </row>
        <row r="1671">
          <cell r="A1671" t="str">
            <v>New</v>
          </cell>
        </row>
        <row r="1672">
          <cell r="A1672" t="str">
            <v>New</v>
          </cell>
        </row>
        <row r="1673">
          <cell r="A1673" t="str">
            <v>Current</v>
          </cell>
        </row>
        <row r="1674">
          <cell r="A1674" t="str">
            <v>Current</v>
          </cell>
        </row>
        <row r="1675">
          <cell r="A1675" t="str">
            <v>Current</v>
          </cell>
        </row>
        <row r="1676">
          <cell r="A1676" t="str">
            <v>Current</v>
          </cell>
        </row>
        <row r="1677">
          <cell r="A1677" t="str">
            <v>Current</v>
          </cell>
        </row>
        <row r="1678">
          <cell r="A1678" t="str">
            <v>Current</v>
          </cell>
        </row>
        <row r="1679">
          <cell r="A1679" t="str">
            <v>Current</v>
          </cell>
        </row>
        <row r="1680">
          <cell r="A1680" t="str">
            <v>Current</v>
          </cell>
        </row>
        <row r="1681">
          <cell r="A1681" t="str">
            <v>Current</v>
          </cell>
        </row>
        <row r="1682">
          <cell r="A1682" t="str">
            <v>Current</v>
          </cell>
        </row>
        <row r="1683">
          <cell r="A1683" t="str">
            <v>Current</v>
          </cell>
        </row>
        <row r="1684">
          <cell r="A1684" t="str">
            <v>Current</v>
          </cell>
        </row>
        <row r="1685">
          <cell r="A1685" t="str">
            <v>EOL</v>
          </cell>
        </row>
        <row r="1686">
          <cell r="A1686" t="str">
            <v>EOL</v>
          </cell>
        </row>
        <row r="1687">
          <cell r="A1687" t="str">
            <v>EOL</v>
          </cell>
        </row>
        <row r="1688">
          <cell r="A1688" t="str">
            <v>Current</v>
          </cell>
        </row>
        <row r="1689">
          <cell r="A1689" t="str">
            <v>Current</v>
          </cell>
        </row>
        <row r="1690">
          <cell r="A1690" t="str">
            <v>Current</v>
          </cell>
        </row>
        <row r="1691">
          <cell r="A1691" t="str">
            <v>New</v>
          </cell>
        </row>
        <row r="1692">
          <cell r="A1692" t="str">
            <v>New</v>
          </cell>
        </row>
        <row r="1693">
          <cell r="A1693" t="str">
            <v>New</v>
          </cell>
        </row>
        <row r="1694">
          <cell r="A1694" t="str">
            <v>EOL</v>
          </cell>
        </row>
        <row r="1695">
          <cell r="A1695" t="str">
            <v>EOL</v>
          </cell>
        </row>
        <row r="1696">
          <cell r="A1696" t="str">
            <v>EOL</v>
          </cell>
        </row>
        <row r="1697">
          <cell r="A1697" t="str">
            <v>EOL</v>
          </cell>
        </row>
        <row r="1698">
          <cell r="A1698" t="str">
            <v>EOL</v>
          </cell>
        </row>
        <row r="1699">
          <cell r="A1699" t="str">
            <v>EOL</v>
          </cell>
        </row>
        <row r="1700">
          <cell r="A1700" t="str">
            <v>EOL</v>
          </cell>
        </row>
        <row r="1701">
          <cell r="A1701" t="str">
            <v>EOL</v>
          </cell>
        </row>
        <row r="1702">
          <cell r="A1702" t="str">
            <v>EOL</v>
          </cell>
        </row>
        <row r="1703">
          <cell r="A1703" t="str">
            <v>New</v>
          </cell>
        </row>
        <row r="1704">
          <cell r="A1704" t="str">
            <v>New</v>
          </cell>
        </row>
        <row r="1705">
          <cell r="A1705" t="str">
            <v>New</v>
          </cell>
        </row>
        <row r="1706">
          <cell r="A1706" t="str">
            <v>EOL</v>
          </cell>
        </row>
        <row r="1707">
          <cell r="A1707" t="str">
            <v>EOL</v>
          </cell>
        </row>
        <row r="1708">
          <cell r="A1708" t="str">
            <v>EOL</v>
          </cell>
        </row>
        <row r="1709">
          <cell r="A1709" t="str">
            <v>EOL</v>
          </cell>
        </row>
        <row r="1710">
          <cell r="A1710" t="str">
            <v>EOL</v>
          </cell>
        </row>
        <row r="1711">
          <cell r="A1711" t="str">
            <v>EOL</v>
          </cell>
        </row>
        <row r="1712">
          <cell r="A1712" t="str">
            <v>Current</v>
          </cell>
        </row>
        <row r="1713">
          <cell r="A1713" t="str">
            <v>Current</v>
          </cell>
        </row>
        <row r="1714">
          <cell r="A1714" t="str">
            <v>Current</v>
          </cell>
        </row>
        <row r="1715">
          <cell r="A1715" t="str">
            <v>EOL</v>
          </cell>
        </row>
        <row r="1716">
          <cell r="A1716" t="str">
            <v>EOL</v>
          </cell>
        </row>
        <row r="1717">
          <cell r="A1717" t="str">
            <v>EOL</v>
          </cell>
        </row>
        <row r="1718">
          <cell r="A1718" t="str">
            <v>EOL</v>
          </cell>
        </row>
        <row r="1719">
          <cell r="A1719" t="str">
            <v>EOL</v>
          </cell>
        </row>
        <row r="1720">
          <cell r="A1720" t="str">
            <v>EOL</v>
          </cell>
        </row>
        <row r="1721">
          <cell r="A1721" t="str">
            <v>EOL</v>
          </cell>
        </row>
        <row r="1722">
          <cell r="A1722" t="str">
            <v>EOL</v>
          </cell>
        </row>
        <row r="1723">
          <cell r="A1723" t="str">
            <v>EOL</v>
          </cell>
        </row>
        <row r="1724">
          <cell r="A1724" t="str">
            <v>EOL</v>
          </cell>
        </row>
        <row r="1725">
          <cell r="A1725" t="str">
            <v>New</v>
          </cell>
        </row>
        <row r="1726">
          <cell r="A1726" t="str">
            <v>New</v>
          </cell>
        </row>
        <row r="1727">
          <cell r="A1727" t="str">
            <v>New</v>
          </cell>
        </row>
        <row r="1728">
          <cell r="A1728" t="str">
            <v>EOL</v>
          </cell>
        </row>
        <row r="1729">
          <cell r="A1729" t="str">
            <v>EOL</v>
          </cell>
        </row>
        <row r="1730">
          <cell r="A1730" t="str">
            <v>EOL</v>
          </cell>
        </row>
        <row r="1731">
          <cell r="A1731" t="str">
            <v>New</v>
          </cell>
        </row>
        <row r="1732">
          <cell r="A1732" t="str">
            <v>New</v>
          </cell>
        </row>
        <row r="1733">
          <cell r="A1733" t="str">
            <v>New</v>
          </cell>
        </row>
        <row r="1734">
          <cell r="A1734" t="str">
            <v>New</v>
          </cell>
        </row>
        <row r="1735">
          <cell r="A1735" t="str">
            <v>New</v>
          </cell>
        </row>
        <row r="1736">
          <cell r="A1736" t="str">
            <v>New</v>
          </cell>
        </row>
        <row r="1737">
          <cell r="A1737" t="str">
            <v>EOL</v>
          </cell>
        </row>
        <row r="1738">
          <cell r="A1738" t="str">
            <v>EOL</v>
          </cell>
        </row>
        <row r="1739">
          <cell r="A1739" t="str">
            <v>EOL</v>
          </cell>
        </row>
        <row r="1740">
          <cell r="A1740" t="str">
            <v>EOL</v>
          </cell>
        </row>
        <row r="1741">
          <cell r="A1741" t="str">
            <v>EOL</v>
          </cell>
        </row>
        <row r="1742">
          <cell r="A1742" t="str">
            <v>EOL</v>
          </cell>
        </row>
        <row r="1743">
          <cell r="A1743" t="str">
            <v>EOL</v>
          </cell>
        </row>
        <row r="1744">
          <cell r="A1744" t="str">
            <v>EOL</v>
          </cell>
        </row>
        <row r="1745">
          <cell r="A1745" t="str">
            <v>EOL</v>
          </cell>
        </row>
        <row r="1746">
          <cell r="A1746" t="str">
            <v>EOL</v>
          </cell>
        </row>
        <row r="1747">
          <cell r="A1747" t="str">
            <v>EOL</v>
          </cell>
        </row>
        <row r="1748">
          <cell r="A1748" t="str">
            <v>EOL</v>
          </cell>
        </row>
        <row r="1749">
          <cell r="A1749" t="str">
            <v>EOL</v>
          </cell>
        </row>
        <row r="1750">
          <cell r="A1750" t="str">
            <v>EOL</v>
          </cell>
        </row>
        <row r="1751">
          <cell r="A1751" t="str">
            <v>EOL</v>
          </cell>
        </row>
        <row r="1752">
          <cell r="A1752" t="str">
            <v>Current</v>
          </cell>
        </row>
        <row r="1753">
          <cell r="A1753" t="str">
            <v>Current</v>
          </cell>
        </row>
        <row r="1754">
          <cell r="A1754" t="str">
            <v>Current</v>
          </cell>
        </row>
        <row r="1755">
          <cell r="A1755" t="str">
            <v>EOL</v>
          </cell>
        </row>
        <row r="1756">
          <cell r="A1756" t="str">
            <v>Current</v>
          </cell>
        </row>
        <row r="1757">
          <cell r="A1757" t="str">
            <v>Current</v>
          </cell>
        </row>
        <row r="1758">
          <cell r="A1758" t="str">
            <v>Current</v>
          </cell>
        </row>
        <row r="1759">
          <cell r="A1759" t="str">
            <v>EOL</v>
          </cell>
        </row>
        <row r="1760">
          <cell r="A1760" t="str">
            <v>EOL</v>
          </cell>
        </row>
        <row r="1761">
          <cell r="A1761" t="str">
            <v>EOL</v>
          </cell>
        </row>
        <row r="1762">
          <cell r="A1762" t="str">
            <v>EOL</v>
          </cell>
        </row>
        <row r="1763">
          <cell r="A1763" t="str">
            <v>EOL</v>
          </cell>
        </row>
        <row r="1764">
          <cell r="A1764" t="str">
            <v>EOL</v>
          </cell>
        </row>
        <row r="1765">
          <cell r="A1765" t="str">
            <v>New</v>
          </cell>
        </row>
        <row r="1766">
          <cell r="A1766" t="str">
            <v>New</v>
          </cell>
        </row>
        <row r="1767">
          <cell r="A1767" t="str">
            <v>New</v>
          </cell>
        </row>
        <row r="1768">
          <cell r="A1768" t="str">
            <v>New</v>
          </cell>
        </row>
        <row r="1769">
          <cell r="A1769" t="str">
            <v>New</v>
          </cell>
        </row>
        <row r="1770">
          <cell r="A1770" t="str">
            <v>New</v>
          </cell>
        </row>
        <row r="1771">
          <cell r="A1771" t="str">
            <v>New</v>
          </cell>
        </row>
        <row r="1772">
          <cell r="A1772" t="str">
            <v>New</v>
          </cell>
        </row>
        <row r="1773">
          <cell r="A1773" t="str">
            <v>New</v>
          </cell>
        </row>
        <row r="1774">
          <cell r="A1774" t="str">
            <v>New</v>
          </cell>
        </row>
        <row r="1775">
          <cell r="A1775" t="str">
            <v>New</v>
          </cell>
        </row>
        <row r="1776">
          <cell r="A1776" t="str">
            <v>New</v>
          </cell>
        </row>
        <row r="1777">
          <cell r="A1777" t="str">
            <v>New</v>
          </cell>
        </row>
        <row r="1778">
          <cell r="A1778" t="str">
            <v>New</v>
          </cell>
        </row>
        <row r="1779">
          <cell r="A1779" t="str">
            <v>New</v>
          </cell>
        </row>
        <row r="1780">
          <cell r="A1780" t="str">
            <v>New</v>
          </cell>
        </row>
        <row r="1781">
          <cell r="A1781" t="str">
            <v>New</v>
          </cell>
        </row>
        <row r="1782">
          <cell r="A1782" t="str">
            <v>New</v>
          </cell>
        </row>
        <row r="1783">
          <cell r="A1783" t="str">
            <v>New</v>
          </cell>
        </row>
        <row r="1784">
          <cell r="A1784" t="str">
            <v>New</v>
          </cell>
        </row>
        <row r="1785">
          <cell r="A1785" t="str">
            <v>New</v>
          </cell>
        </row>
        <row r="1786">
          <cell r="A1786" t="str">
            <v>New</v>
          </cell>
        </row>
        <row r="1787">
          <cell r="A1787" t="str">
            <v>New</v>
          </cell>
        </row>
        <row r="1788">
          <cell r="A1788" t="str">
            <v>New</v>
          </cell>
        </row>
        <row r="1789">
          <cell r="A1789" t="str">
            <v>New</v>
          </cell>
        </row>
        <row r="1790">
          <cell r="A1790" t="str">
            <v>New</v>
          </cell>
        </row>
        <row r="1791">
          <cell r="A1791" t="str">
            <v>New</v>
          </cell>
        </row>
        <row r="1792">
          <cell r="A1792" t="str">
            <v>New</v>
          </cell>
        </row>
        <row r="1793">
          <cell r="A1793" t="str">
            <v>EOL</v>
          </cell>
        </row>
        <row r="1794">
          <cell r="A1794" t="str">
            <v>EOL</v>
          </cell>
        </row>
        <row r="1795">
          <cell r="A1795" t="str">
            <v>EOL</v>
          </cell>
        </row>
        <row r="1796">
          <cell r="A1796" t="str">
            <v>EOL</v>
          </cell>
        </row>
        <row r="1797">
          <cell r="A1797" t="str">
            <v>EOL</v>
          </cell>
        </row>
        <row r="1798">
          <cell r="A1798" t="str">
            <v>EOL</v>
          </cell>
        </row>
        <row r="1799">
          <cell r="A1799" t="str">
            <v>Current</v>
          </cell>
        </row>
        <row r="1800">
          <cell r="A1800" t="str">
            <v>Current</v>
          </cell>
        </row>
        <row r="1801">
          <cell r="A1801" t="str">
            <v>Current</v>
          </cell>
        </row>
        <row r="1802">
          <cell r="A1802" t="str">
            <v>New</v>
          </cell>
        </row>
        <row r="1803">
          <cell r="A1803" t="str">
            <v>New</v>
          </cell>
        </row>
        <row r="1804">
          <cell r="A1804" t="str">
            <v>New</v>
          </cell>
        </row>
        <row r="1805">
          <cell r="A1805" t="str">
            <v>EOL</v>
          </cell>
        </row>
        <row r="1806">
          <cell r="A1806" t="str">
            <v>EOL</v>
          </cell>
        </row>
        <row r="1807">
          <cell r="A1807" t="str">
            <v>EOL</v>
          </cell>
        </row>
        <row r="1808">
          <cell r="A1808" t="str">
            <v>EOL</v>
          </cell>
        </row>
        <row r="1809">
          <cell r="A1809" t="str">
            <v>EOL</v>
          </cell>
        </row>
        <row r="1810">
          <cell r="A1810" t="str">
            <v>EOL</v>
          </cell>
        </row>
        <row r="1811">
          <cell r="A1811" t="str">
            <v>EOL</v>
          </cell>
        </row>
        <row r="1812">
          <cell r="A1812" t="str">
            <v>EOL</v>
          </cell>
        </row>
        <row r="1813">
          <cell r="A1813" t="str">
            <v>EOL</v>
          </cell>
        </row>
        <row r="1814">
          <cell r="A1814" t="str">
            <v>EOL</v>
          </cell>
        </row>
        <row r="1815">
          <cell r="A1815" t="str">
            <v>EOL</v>
          </cell>
        </row>
        <row r="1816">
          <cell r="A1816" t="str">
            <v>EOL</v>
          </cell>
        </row>
        <row r="1817">
          <cell r="A1817" t="str">
            <v>New</v>
          </cell>
        </row>
        <row r="1818">
          <cell r="A1818" t="str">
            <v>New</v>
          </cell>
        </row>
        <row r="1819">
          <cell r="A1819" t="str">
            <v>New</v>
          </cell>
        </row>
        <row r="1820">
          <cell r="A1820" t="str">
            <v>New</v>
          </cell>
        </row>
        <row r="1821">
          <cell r="A1821" t="str">
            <v>New</v>
          </cell>
        </row>
        <row r="1822">
          <cell r="A1822" t="str">
            <v>New</v>
          </cell>
        </row>
        <row r="1823">
          <cell r="A1823" t="str">
            <v>New</v>
          </cell>
        </row>
        <row r="1824">
          <cell r="A1824" t="str">
            <v>New</v>
          </cell>
        </row>
        <row r="1825">
          <cell r="A1825" t="str">
            <v>New</v>
          </cell>
        </row>
        <row r="1826">
          <cell r="A1826" t="str">
            <v>New</v>
          </cell>
        </row>
        <row r="1827">
          <cell r="A1827" t="str">
            <v>New</v>
          </cell>
        </row>
        <row r="1828">
          <cell r="A1828" t="str">
            <v>New</v>
          </cell>
        </row>
        <row r="1829">
          <cell r="A1829" t="str">
            <v>Current</v>
          </cell>
        </row>
        <row r="1830">
          <cell r="A1830" t="str">
            <v>Current</v>
          </cell>
        </row>
        <row r="1831">
          <cell r="A1831" t="str">
            <v>Current</v>
          </cell>
        </row>
        <row r="1832">
          <cell r="A1832" t="str">
            <v>New</v>
          </cell>
        </row>
        <row r="1833">
          <cell r="A1833" t="str">
            <v>New</v>
          </cell>
        </row>
        <row r="1834">
          <cell r="A1834" t="str">
            <v>New</v>
          </cell>
        </row>
        <row r="1835">
          <cell r="A1835" t="str">
            <v>New</v>
          </cell>
        </row>
        <row r="1836">
          <cell r="A1836" t="str">
            <v>New</v>
          </cell>
        </row>
        <row r="1837">
          <cell r="A1837" t="str">
            <v>New</v>
          </cell>
        </row>
        <row r="1838">
          <cell r="A1838" t="str">
            <v>New</v>
          </cell>
        </row>
        <row r="1839">
          <cell r="A1839" t="str">
            <v>New</v>
          </cell>
        </row>
        <row r="1840">
          <cell r="A1840" t="str">
            <v>New</v>
          </cell>
        </row>
        <row r="1841">
          <cell r="A1841" t="str">
            <v>New</v>
          </cell>
        </row>
        <row r="1842">
          <cell r="A1842" t="str">
            <v>New</v>
          </cell>
        </row>
        <row r="1843">
          <cell r="A1843" t="str">
            <v>New</v>
          </cell>
        </row>
        <row r="1844">
          <cell r="A1844" t="str">
            <v>New</v>
          </cell>
        </row>
        <row r="1845">
          <cell r="A1845" t="str">
            <v>New</v>
          </cell>
        </row>
        <row r="1846">
          <cell r="A1846" t="str">
            <v>New</v>
          </cell>
        </row>
        <row r="1847">
          <cell r="A1847" t="str">
            <v>New</v>
          </cell>
        </row>
        <row r="1848">
          <cell r="A1848" t="str">
            <v>New</v>
          </cell>
        </row>
        <row r="1849">
          <cell r="A1849" t="str">
            <v>New</v>
          </cell>
        </row>
        <row r="1850">
          <cell r="A1850" t="str">
            <v>New</v>
          </cell>
        </row>
        <row r="1851">
          <cell r="A1851" t="str">
            <v>New</v>
          </cell>
        </row>
        <row r="1852">
          <cell r="A1852" t="str">
            <v>New</v>
          </cell>
        </row>
        <row r="1853">
          <cell r="A1853" t="str">
            <v>New</v>
          </cell>
        </row>
        <row r="1854">
          <cell r="A1854" t="str">
            <v>New</v>
          </cell>
        </row>
        <row r="1855">
          <cell r="A1855" t="str">
            <v>New</v>
          </cell>
        </row>
        <row r="1856">
          <cell r="A1856" t="str">
            <v>New</v>
          </cell>
        </row>
        <row r="1857">
          <cell r="A1857" t="str">
            <v>New</v>
          </cell>
        </row>
        <row r="1858">
          <cell r="A1858" t="str">
            <v>EOL</v>
          </cell>
        </row>
        <row r="1859">
          <cell r="A1859" t="str">
            <v>EOL</v>
          </cell>
        </row>
        <row r="1860">
          <cell r="A1860" t="str">
            <v>EOL</v>
          </cell>
        </row>
        <row r="1861">
          <cell r="A1861" t="str">
            <v>EOL</v>
          </cell>
        </row>
        <row r="1862">
          <cell r="A1862" t="str">
            <v>EOL</v>
          </cell>
        </row>
        <row r="1863">
          <cell r="A1863" t="str">
            <v>EOL</v>
          </cell>
        </row>
        <row r="1864">
          <cell r="A1864" t="str">
            <v>Current</v>
          </cell>
        </row>
        <row r="1865">
          <cell r="A1865" t="str">
            <v>Current</v>
          </cell>
        </row>
        <row r="1866">
          <cell r="A1866" t="str">
            <v>Current</v>
          </cell>
        </row>
        <row r="1867">
          <cell r="A1867" t="str">
            <v>New</v>
          </cell>
        </row>
        <row r="1868">
          <cell r="A1868" t="str">
            <v>New</v>
          </cell>
        </row>
        <row r="1869">
          <cell r="A1869" t="str">
            <v>New</v>
          </cell>
        </row>
        <row r="1870">
          <cell r="A1870" t="str">
            <v>EOL</v>
          </cell>
        </row>
        <row r="1871">
          <cell r="A1871" t="str">
            <v>EOL</v>
          </cell>
        </row>
        <row r="1872">
          <cell r="A1872" t="str">
            <v>EOL</v>
          </cell>
        </row>
        <row r="1873">
          <cell r="A1873" t="str">
            <v>EOL</v>
          </cell>
        </row>
        <row r="1874">
          <cell r="A1874" t="str">
            <v>EOL</v>
          </cell>
        </row>
        <row r="1875">
          <cell r="A1875" t="str">
            <v>EOL</v>
          </cell>
        </row>
        <row r="1876">
          <cell r="A1876" t="str">
            <v>EOL</v>
          </cell>
        </row>
        <row r="1877">
          <cell r="A1877" t="str">
            <v>EOL</v>
          </cell>
        </row>
        <row r="1878">
          <cell r="A1878" t="str">
            <v>EOL</v>
          </cell>
        </row>
        <row r="1879">
          <cell r="A1879" t="str">
            <v>EOL</v>
          </cell>
        </row>
        <row r="1880">
          <cell r="A1880" t="str">
            <v>EOL</v>
          </cell>
        </row>
        <row r="1881">
          <cell r="A1881" t="str">
            <v>EOL</v>
          </cell>
        </row>
        <row r="1882">
          <cell r="A1882" t="str">
            <v>EOL</v>
          </cell>
        </row>
        <row r="1883">
          <cell r="A1883" t="str">
            <v>EOL</v>
          </cell>
        </row>
        <row r="1884">
          <cell r="A1884" t="str">
            <v>EOL</v>
          </cell>
        </row>
        <row r="1885">
          <cell r="A1885" t="str">
            <v>EOL</v>
          </cell>
        </row>
        <row r="1886">
          <cell r="A1886" t="str">
            <v>EOL</v>
          </cell>
        </row>
        <row r="1887">
          <cell r="A1887" t="str">
            <v>EOL</v>
          </cell>
        </row>
        <row r="1888">
          <cell r="A1888" t="str">
            <v>New</v>
          </cell>
        </row>
        <row r="1889">
          <cell r="A1889" t="str">
            <v>New</v>
          </cell>
        </row>
        <row r="1890">
          <cell r="A1890" t="str">
            <v>New</v>
          </cell>
        </row>
        <row r="1891">
          <cell r="A1891" t="str">
            <v>New</v>
          </cell>
        </row>
        <row r="1892">
          <cell r="A1892" t="str">
            <v>New</v>
          </cell>
        </row>
        <row r="1893">
          <cell r="A1893" t="str">
            <v>New</v>
          </cell>
        </row>
        <row r="1894">
          <cell r="A1894" t="str">
            <v>New</v>
          </cell>
        </row>
        <row r="1895">
          <cell r="A1895" t="str">
            <v>New</v>
          </cell>
        </row>
        <row r="1896">
          <cell r="A1896" t="str">
            <v>New</v>
          </cell>
        </row>
        <row r="1897">
          <cell r="A1897" t="str">
            <v>New</v>
          </cell>
        </row>
        <row r="1898">
          <cell r="A1898" t="str">
            <v>New</v>
          </cell>
        </row>
        <row r="1899">
          <cell r="A1899" t="str">
            <v>New</v>
          </cell>
        </row>
        <row r="1900">
          <cell r="A1900" t="str">
            <v>New</v>
          </cell>
        </row>
        <row r="1901">
          <cell r="A1901" t="str">
            <v>New</v>
          </cell>
        </row>
        <row r="1902">
          <cell r="A1902" t="str">
            <v>New</v>
          </cell>
        </row>
        <row r="1903">
          <cell r="A1903" t="str">
            <v>New</v>
          </cell>
        </row>
        <row r="1904">
          <cell r="A1904" t="str">
            <v>Current</v>
          </cell>
        </row>
        <row r="1905">
          <cell r="A1905" t="str">
            <v>Current</v>
          </cell>
        </row>
        <row r="1906">
          <cell r="A1906" t="str">
            <v>Current</v>
          </cell>
        </row>
        <row r="1907">
          <cell r="A1907" t="str">
            <v>EOL</v>
          </cell>
        </row>
        <row r="1908">
          <cell r="A1908" t="str">
            <v>EOL</v>
          </cell>
        </row>
        <row r="1909">
          <cell r="A1909" t="str">
            <v>EOL</v>
          </cell>
        </row>
        <row r="1910">
          <cell r="A1910" t="str">
            <v>New</v>
          </cell>
        </row>
        <row r="1911">
          <cell r="A1911" t="str">
            <v>New</v>
          </cell>
        </row>
        <row r="1912">
          <cell r="A1912" t="str">
            <v>New</v>
          </cell>
        </row>
        <row r="1913">
          <cell r="A1913" t="str">
            <v>New</v>
          </cell>
        </row>
        <row r="1914">
          <cell r="A1914" t="str">
            <v>New</v>
          </cell>
        </row>
        <row r="1915">
          <cell r="A1915" t="str">
            <v>Current</v>
          </cell>
        </row>
        <row r="1916">
          <cell r="A1916" t="str">
            <v>Current</v>
          </cell>
        </row>
        <row r="1917">
          <cell r="A1917" t="str">
            <v>Current</v>
          </cell>
        </row>
        <row r="1918">
          <cell r="A1918" t="str">
            <v>Current</v>
          </cell>
        </row>
        <row r="1919">
          <cell r="A1919" t="str">
            <v>EOL</v>
          </cell>
        </row>
        <row r="1920">
          <cell r="A1920" t="str">
            <v>EOL</v>
          </cell>
        </row>
        <row r="1921">
          <cell r="A1921" t="str">
            <v>EOL</v>
          </cell>
        </row>
        <row r="1922">
          <cell r="A1922" t="str">
            <v>EOL</v>
          </cell>
        </row>
        <row r="1923">
          <cell r="A1923" t="str">
            <v>EOL</v>
          </cell>
        </row>
        <row r="1924">
          <cell r="A1924" t="str">
            <v>EOL</v>
          </cell>
        </row>
        <row r="1925">
          <cell r="A1925" t="str">
            <v>EOL</v>
          </cell>
        </row>
        <row r="1926">
          <cell r="A1926" t="str">
            <v>EOL</v>
          </cell>
        </row>
        <row r="1927">
          <cell r="A1927" t="str">
            <v>EOL</v>
          </cell>
        </row>
        <row r="1928">
          <cell r="A1928" t="str">
            <v>EOL</v>
          </cell>
        </row>
        <row r="1929">
          <cell r="A1929" t="str">
            <v>EOL</v>
          </cell>
        </row>
        <row r="1930">
          <cell r="A1930" t="str">
            <v>EOL</v>
          </cell>
        </row>
        <row r="1931">
          <cell r="A1931" t="str">
            <v>New</v>
          </cell>
        </row>
        <row r="1932">
          <cell r="A1932" t="str">
            <v>New</v>
          </cell>
        </row>
        <row r="1933">
          <cell r="A1933" t="str">
            <v>New</v>
          </cell>
        </row>
        <row r="1934">
          <cell r="A1934" t="str">
            <v>New</v>
          </cell>
        </row>
        <row r="1935">
          <cell r="A1935" t="str">
            <v>New</v>
          </cell>
        </row>
        <row r="1936">
          <cell r="A1936" t="str">
            <v>New</v>
          </cell>
        </row>
        <row r="1937">
          <cell r="A1937" t="str">
            <v>Current</v>
          </cell>
        </row>
        <row r="1938">
          <cell r="A1938" t="str">
            <v>Current</v>
          </cell>
        </row>
        <row r="1939">
          <cell r="A1939" t="str">
            <v>Current</v>
          </cell>
        </row>
        <row r="1940">
          <cell r="A1940" t="str">
            <v>Current</v>
          </cell>
        </row>
        <row r="1941">
          <cell r="A1941" t="str">
            <v>Current</v>
          </cell>
        </row>
        <row r="1942">
          <cell r="A1942" t="str">
            <v>Current</v>
          </cell>
        </row>
        <row r="1943">
          <cell r="A1943" t="str">
            <v>EOL</v>
          </cell>
        </row>
        <row r="1944">
          <cell r="A1944" t="str">
            <v>New</v>
          </cell>
        </row>
        <row r="1945">
          <cell r="A1945" t="str">
            <v>New</v>
          </cell>
        </row>
        <row r="1946">
          <cell r="A1946" t="str">
            <v>New</v>
          </cell>
        </row>
        <row r="1947">
          <cell r="A1947" t="str">
            <v>New</v>
          </cell>
        </row>
        <row r="1948">
          <cell r="A1948" t="str">
            <v>New</v>
          </cell>
        </row>
        <row r="1949">
          <cell r="A1949" t="str">
            <v>EOL</v>
          </cell>
        </row>
        <row r="1950">
          <cell r="A1950" t="str">
            <v>EOL</v>
          </cell>
        </row>
        <row r="1951">
          <cell r="A1951" t="str">
            <v>EOL</v>
          </cell>
        </row>
        <row r="1952">
          <cell r="A1952" t="str">
            <v>New</v>
          </cell>
        </row>
        <row r="1953">
          <cell r="A1953" t="str">
            <v>New</v>
          </cell>
        </row>
        <row r="1954">
          <cell r="A1954" t="str">
            <v>New</v>
          </cell>
        </row>
        <row r="1955">
          <cell r="A1955" t="str">
            <v>Current</v>
          </cell>
        </row>
        <row r="1956">
          <cell r="A1956" t="str">
            <v>Current</v>
          </cell>
        </row>
        <row r="1957">
          <cell r="A1957" t="str">
            <v>Current</v>
          </cell>
        </row>
        <row r="1958">
          <cell r="A1958" t="str">
            <v>EOL</v>
          </cell>
        </row>
        <row r="1959">
          <cell r="A1959" t="str">
            <v>EOL</v>
          </cell>
        </row>
        <row r="1960">
          <cell r="A1960" t="str">
            <v>EOL</v>
          </cell>
        </row>
        <row r="1961">
          <cell r="A1961" t="str">
            <v>New</v>
          </cell>
        </row>
        <row r="1962">
          <cell r="A1962" t="str">
            <v>New</v>
          </cell>
        </row>
        <row r="1963">
          <cell r="A1963" t="str">
            <v>New</v>
          </cell>
        </row>
        <row r="1964">
          <cell r="A1964" t="str">
            <v>New</v>
          </cell>
        </row>
        <row r="1965">
          <cell r="A1965" t="str">
            <v>New</v>
          </cell>
        </row>
        <row r="1966">
          <cell r="A1966" t="str">
            <v>Current</v>
          </cell>
        </row>
        <row r="1967">
          <cell r="A1967" t="str">
            <v>Current</v>
          </cell>
        </row>
        <row r="1968">
          <cell r="A1968" t="str">
            <v>Current</v>
          </cell>
        </row>
        <row r="1969">
          <cell r="A1969" t="str">
            <v>EOL</v>
          </cell>
        </row>
        <row r="1970">
          <cell r="A1970" t="str">
            <v>EOL</v>
          </cell>
        </row>
        <row r="1971">
          <cell r="A1971" t="str">
            <v>EOL</v>
          </cell>
        </row>
        <row r="1972">
          <cell r="A1972" t="str">
            <v>EOL</v>
          </cell>
        </row>
        <row r="1973">
          <cell r="A1973" t="str">
            <v>EOL</v>
          </cell>
        </row>
        <row r="1974">
          <cell r="A1974" t="str">
            <v>EOL</v>
          </cell>
        </row>
        <row r="1975">
          <cell r="A1975" t="str">
            <v>EOL</v>
          </cell>
        </row>
        <row r="1976">
          <cell r="A1976" t="str">
            <v>EOL</v>
          </cell>
        </row>
        <row r="1977">
          <cell r="A1977" t="str">
            <v>EOL</v>
          </cell>
        </row>
        <row r="1978">
          <cell r="A1978" t="str">
            <v>EOL</v>
          </cell>
        </row>
        <row r="1979">
          <cell r="A1979" t="str">
            <v>New</v>
          </cell>
        </row>
        <row r="1980">
          <cell r="A1980" t="str">
            <v>New</v>
          </cell>
        </row>
        <row r="1981">
          <cell r="A1981" t="str">
            <v>Current</v>
          </cell>
        </row>
        <row r="1982">
          <cell r="A1982" t="str">
            <v>Current</v>
          </cell>
        </row>
        <row r="1983">
          <cell r="A1983" t="str">
            <v>Current</v>
          </cell>
        </row>
        <row r="1984">
          <cell r="A1984" t="str">
            <v>EOL</v>
          </cell>
        </row>
        <row r="1985">
          <cell r="A1985" t="str">
            <v>EOL</v>
          </cell>
        </row>
        <row r="1986">
          <cell r="A1986" t="str">
            <v>EOL</v>
          </cell>
        </row>
        <row r="1987">
          <cell r="A1987" t="str">
            <v>EOL</v>
          </cell>
        </row>
        <row r="1988">
          <cell r="A1988" t="str">
            <v>New</v>
          </cell>
        </row>
        <row r="1989">
          <cell r="A1989" t="str">
            <v>New</v>
          </cell>
        </row>
        <row r="1990">
          <cell r="A1990" t="str">
            <v>New</v>
          </cell>
        </row>
        <row r="1991">
          <cell r="A1991" t="str">
            <v>EOL</v>
          </cell>
        </row>
        <row r="1992">
          <cell r="A1992" t="str">
            <v>EOL</v>
          </cell>
        </row>
        <row r="1993">
          <cell r="A1993" t="str">
            <v>EOL</v>
          </cell>
        </row>
        <row r="1994">
          <cell r="A1994" t="str">
            <v>New</v>
          </cell>
        </row>
        <row r="1995">
          <cell r="A1995" t="str">
            <v>New</v>
          </cell>
        </row>
        <row r="1996">
          <cell r="A1996" t="str">
            <v>New</v>
          </cell>
        </row>
        <row r="1997">
          <cell r="A1997" t="str">
            <v>New</v>
          </cell>
        </row>
        <row r="1998">
          <cell r="A1998" t="str">
            <v>New</v>
          </cell>
        </row>
        <row r="1999">
          <cell r="A1999" t="str">
            <v>New</v>
          </cell>
        </row>
        <row r="2000">
          <cell r="A2000" t="str">
            <v>New</v>
          </cell>
        </row>
        <row r="2001">
          <cell r="A2001" t="str">
            <v>New</v>
          </cell>
        </row>
        <row r="2002">
          <cell r="A2002" t="str">
            <v>New</v>
          </cell>
        </row>
        <row r="2003">
          <cell r="A2003" t="str">
            <v>New</v>
          </cell>
        </row>
        <row r="2004">
          <cell r="A2004" t="str">
            <v>New</v>
          </cell>
        </row>
        <row r="2005">
          <cell r="A2005" t="str">
            <v>New</v>
          </cell>
        </row>
        <row r="2006">
          <cell r="A2006" t="str">
            <v>New</v>
          </cell>
        </row>
        <row r="2007">
          <cell r="A2007" t="str">
            <v>New</v>
          </cell>
        </row>
        <row r="2008">
          <cell r="A2008" t="str">
            <v>New</v>
          </cell>
        </row>
        <row r="2009">
          <cell r="A2009" t="str">
            <v>New</v>
          </cell>
        </row>
        <row r="2010">
          <cell r="A2010" t="str">
            <v>New</v>
          </cell>
        </row>
        <row r="2011">
          <cell r="A2011" t="str">
            <v>New</v>
          </cell>
        </row>
        <row r="2012">
          <cell r="A2012" t="str">
            <v>New</v>
          </cell>
        </row>
        <row r="2013">
          <cell r="A2013" t="str">
            <v>New</v>
          </cell>
        </row>
        <row r="2014">
          <cell r="A2014" t="str">
            <v>New</v>
          </cell>
        </row>
        <row r="2015">
          <cell r="A2015" t="str">
            <v>New</v>
          </cell>
        </row>
        <row r="2016">
          <cell r="A2016" t="str">
            <v>New</v>
          </cell>
        </row>
        <row r="2017">
          <cell r="A2017" t="str">
            <v>New</v>
          </cell>
        </row>
        <row r="2018">
          <cell r="A2018" t="str">
            <v>New</v>
          </cell>
        </row>
        <row r="2019">
          <cell r="A2019" t="str">
            <v>New</v>
          </cell>
        </row>
        <row r="2020">
          <cell r="A2020" t="str">
            <v>New</v>
          </cell>
        </row>
        <row r="2021">
          <cell r="A2021" t="str">
            <v>New</v>
          </cell>
        </row>
        <row r="2022">
          <cell r="A2022" t="str">
            <v>New</v>
          </cell>
        </row>
        <row r="2023">
          <cell r="A2023" t="str">
            <v>New</v>
          </cell>
        </row>
        <row r="2024">
          <cell r="A2024" t="str">
            <v>New</v>
          </cell>
        </row>
        <row r="2025">
          <cell r="A2025" t="str">
            <v>New</v>
          </cell>
        </row>
        <row r="2026">
          <cell r="A2026" t="str">
            <v>New</v>
          </cell>
        </row>
        <row r="2027">
          <cell r="A2027" t="str">
            <v>New</v>
          </cell>
        </row>
        <row r="2028">
          <cell r="A2028" t="str">
            <v>New</v>
          </cell>
        </row>
        <row r="2029">
          <cell r="A2029" t="str">
            <v>New</v>
          </cell>
        </row>
        <row r="2030">
          <cell r="A2030" t="str">
            <v>New</v>
          </cell>
        </row>
        <row r="2031">
          <cell r="A2031" t="str">
            <v>New</v>
          </cell>
        </row>
        <row r="2032">
          <cell r="A2032" t="str">
            <v>New</v>
          </cell>
        </row>
        <row r="2033">
          <cell r="A2033" t="str">
            <v>New</v>
          </cell>
        </row>
        <row r="2034">
          <cell r="A2034" t="str">
            <v>New</v>
          </cell>
        </row>
        <row r="2035">
          <cell r="A2035" t="str">
            <v>New</v>
          </cell>
        </row>
        <row r="2036">
          <cell r="A2036" t="str">
            <v>New</v>
          </cell>
        </row>
        <row r="2037">
          <cell r="A2037" t="str">
            <v>New</v>
          </cell>
        </row>
        <row r="2038">
          <cell r="A2038" t="str">
            <v>New</v>
          </cell>
        </row>
        <row r="2039">
          <cell r="A2039" t="str">
            <v>New</v>
          </cell>
        </row>
        <row r="2040">
          <cell r="A2040" t="str">
            <v>New</v>
          </cell>
        </row>
        <row r="2041">
          <cell r="A2041" t="str">
            <v>New</v>
          </cell>
        </row>
        <row r="2042">
          <cell r="A2042" t="str">
            <v>New</v>
          </cell>
        </row>
        <row r="2043">
          <cell r="A2043" t="str">
            <v>New</v>
          </cell>
        </row>
        <row r="2044">
          <cell r="A2044" t="str">
            <v>New</v>
          </cell>
        </row>
        <row r="2045">
          <cell r="A2045" t="str">
            <v>New</v>
          </cell>
        </row>
        <row r="2046">
          <cell r="A2046" t="str">
            <v>New</v>
          </cell>
        </row>
        <row r="2047">
          <cell r="A2047" t="str">
            <v>New</v>
          </cell>
        </row>
        <row r="2048">
          <cell r="A2048" t="str">
            <v>New</v>
          </cell>
        </row>
        <row r="2049">
          <cell r="A2049" t="str">
            <v>New</v>
          </cell>
        </row>
        <row r="2050">
          <cell r="A2050" t="str">
            <v>New</v>
          </cell>
        </row>
        <row r="2051">
          <cell r="A2051" t="str">
            <v>New</v>
          </cell>
        </row>
        <row r="2052">
          <cell r="A2052" t="str">
            <v>New</v>
          </cell>
        </row>
        <row r="2053">
          <cell r="A2053" t="str">
            <v>New</v>
          </cell>
        </row>
        <row r="2054">
          <cell r="A2054" t="str">
            <v>Current</v>
          </cell>
        </row>
        <row r="2055">
          <cell r="A2055" t="str">
            <v>Current</v>
          </cell>
        </row>
        <row r="2056">
          <cell r="A2056" t="str">
            <v>Current</v>
          </cell>
        </row>
        <row r="2057">
          <cell r="A2057" t="str">
            <v>New</v>
          </cell>
        </row>
        <row r="2058">
          <cell r="A2058" t="str">
            <v>New</v>
          </cell>
        </row>
        <row r="2059">
          <cell r="A2059" t="str">
            <v>New</v>
          </cell>
        </row>
        <row r="2060">
          <cell r="A2060" t="str">
            <v>New</v>
          </cell>
        </row>
        <row r="2061">
          <cell r="A2061" t="str">
            <v>New</v>
          </cell>
        </row>
        <row r="2062">
          <cell r="A2062" t="str">
            <v>New</v>
          </cell>
        </row>
        <row r="2063">
          <cell r="A2063" t="str">
            <v>New</v>
          </cell>
        </row>
        <row r="2064">
          <cell r="A2064" t="str">
            <v>New</v>
          </cell>
        </row>
        <row r="2065">
          <cell r="A2065" t="str">
            <v>New</v>
          </cell>
        </row>
        <row r="2066">
          <cell r="A2066" t="str">
            <v>New</v>
          </cell>
        </row>
        <row r="2067">
          <cell r="A2067" t="str">
            <v>New</v>
          </cell>
        </row>
        <row r="2068">
          <cell r="A2068" t="str">
            <v>New</v>
          </cell>
        </row>
        <row r="2069">
          <cell r="A2069" t="str">
            <v>New</v>
          </cell>
        </row>
        <row r="2070">
          <cell r="A2070" t="str">
            <v>New</v>
          </cell>
        </row>
        <row r="2071">
          <cell r="A2071" t="str">
            <v>New</v>
          </cell>
        </row>
        <row r="2072">
          <cell r="A2072" t="str">
            <v>Current</v>
          </cell>
        </row>
        <row r="2073">
          <cell r="A2073" t="str">
            <v>Current</v>
          </cell>
        </row>
        <row r="2074">
          <cell r="A2074" t="str">
            <v>Current</v>
          </cell>
        </row>
        <row r="2075">
          <cell r="A2075" t="str">
            <v>New</v>
          </cell>
        </row>
        <row r="2076">
          <cell r="A2076" t="str">
            <v>New</v>
          </cell>
        </row>
        <row r="2077">
          <cell r="A2077" t="str">
            <v>Current</v>
          </cell>
        </row>
        <row r="2078">
          <cell r="A2078" t="str">
            <v>Current</v>
          </cell>
        </row>
        <row r="2079">
          <cell r="A2079" t="str">
            <v>Current</v>
          </cell>
        </row>
        <row r="2080">
          <cell r="A2080" t="str">
            <v>Current</v>
          </cell>
        </row>
        <row r="2081">
          <cell r="A2081" t="str">
            <v>Current</v>
          </cell>
        </row>
        <row r="2082">
          <cell r="A2082" t="str">
            <v>New</v>
          </cell>
        </row>
        <row r="2083">
          <cell r="A2083" t="str">
            <v>Current</v>
          </cell>
        </row>
        <row r="2084">
          <cell r="A2084" t="str">
            <v>Current</v>
          </cell>
        </row>
        <row r="2085">
          <cell r="A2085" t="str">
            <v>Current</v>
          </cell>
        </row>
        <row r="2086">
          <cell r="A2086" t="str">
            <v>Current</v>
          </cell>
        </row>
        <row r="2087">
          <cell r="A2087" t="str">
            <v>Current</v>
          </cell>
        </row>
        <row r="2088">
          <cell r="A2088" t="str">
            <v>Current</v>
          </cell>
        </row>
        <row r="2089">
          <cell r="A2089" t="str">
            <v>Current</v>
          </cell>
        </row>
        <row r="2090">
          <cell r="A2090" t="str">
            <v>New</v>
          </cell>
        </row>
        <row r="2091">
          <cell r="A2091" t="str">
            <v>New</v>
          </cell>
        </row>
        <row r="2092">
          <cell r="A2092" t="str">
            <v>Current</v>
          </cell>
        </row>
        <row r="2093">
          <cell r="A2093" t="str">
            <v>Current</v>
          </cell>
        </row>
        <row r="2094">
          <cell r="A2094" t="str">
            <v>Current</v>
          </cell>
        </row>
        <row r="2095">
          <cell r="A2095" t="str">
            <v>EOL</v>
          </cell>
        </row>
        <row r="2096">
          <cell r="A2096" t="str">
            <v>EOL</v>
          </cell>
        </row>
        <row r="2097">
          <cell r="A2097" t="str">
            <v>EOL</v>
          </cell>
        </row>
        <row r="2098">
          <cell r="A2098" t="str">
            <v>Current</v>
          </cell>
        </row>
        <row r="2099">
          <cell r="A2099" t="str">
            <v>New</v>
          </cell>
        </row>
        <row r="2100">
          <cell r="A2100" t="str">
            <v>Current</v>
          </cell>
        </row>
        <row r="2101">
          <cell r="A2101" t="str">
            <v>EOL</v>
          </cell>
        </row>
        <row r="2102">
          <cell r="A2102" t="str">
            <v>EOL</v>
          </cell>
        </row>
        <row r="2103">
          <cell r="A2103" t="str">
            <v>EOL</v>
          </cell>
        </row>
        <row r="2104">
          <cell r="A2104" t="str">
            <v>EOL</v>
          </cell>
        </row>
        <row r="2105">
          <cell r="A2105" t="str">
            <v>EOL</v>
          </cell>
        </row>
        <row r="2106">
          <cell r="A2106" t="str">
            <v>EOL</v>
          </cell>
        </row>
        <row r="2107">
          <cell r="A2107" t="str">
            <v>EOL</v>
          </cell>
        </row>
        <row r="2108">
          <cell r="A2108" t="str">
            <v>EOL</v>
          </cell>
        </row>
        <row r="2109">
          <cell r="A2109" t="str">
            <v>EOL</v>
          </cell>
        </row>
        <row r="2110">
          <cell r="A2110" t="str">
            <v>New</v>
          </cell>
        </row>
        <row r="2111">
          <cell r="A2111" t="str">
            <v>New</v>
          </cell>
        </row>
        <row r="2112">
          <cell r="A2112" t="str">
            <v>New</v>
          </cell>
        </row>
        <row r="2113">
          <cell r="A2113" t="str">
            <v>EOL</v>
          </cell>
        </row>
        <row r="2114">
          <cell r="A2114" t="str">
            <v>EOL</v>
          </cell>
        </row>
        <row r="2115">
          <cell r="A2115" t="str">
            <v>EOL</v>
          </cell>
        </row>
        <row r="2116">
          <cell r="A2116" t="str">
            <v>EOL</v>
          </cell>
        </row>
        <row r="2117">
          <cell r="A2117" t="str">
            <v>EOL</v>
          </cell>
        </row>
        <row r="2118">
          <cell r="A2118" t="str">
            <v>EOL</v>
          </cell>
        </row>
        <row r="2119">
          <cell r="A2119" t="str">
            <v>Current</v>
          </cell>
        </row>
        <row r="2120">
          <cell r="A2120" t="str">
            <v>Current</v>
          </cell>
        </row>
        <row r="2121">
          <cell r="A2121" t="str">
            <v>Current</v>
          </cell>
        </row>
        <row r="2122">
          <cell r="A2122" t="str">
            <v>EOL</v>
          </cell>
        </row>
        <row r="2123">
          <cell r="A2123" t="str">
            <v>EOL</v>
          </cell>
        </row>
        <row r="2124">
          <cell r="A2124" t="str">
            <v>New</v>
          </cell>
        </row>
        <row r="2125">
          <cell r="A2125" t="str">
            <v>New</v>
          </cell>
        </row>
        <row r="2126">
          <cell r="A2126" t="str">
            <v>New</v>
          </cell>
        </row>
        <row r="2127">
          <cell r="A2127" t="str">
            <v>New</v>
          </cell>
        </row>
        <row r="2128">
          <cell r="A2128" t="str">
            <v>New</v>
          </cell>
        </row>
        <row r="2129">
          <cell r="A2129" t="str">
            <v>New</v>
          </cell>
        </row>
        <row r="2130">
          <cell r="A2130" t="str">
            <v>New</v>
          </cell>
        </row>
        <row r="2131">
          <cell r="A2131" t="str">
            <v>New</v>
          </cell>
        </row>
        <row r="2132">
          <cell r="A2132" t="str">
            <v>New</v>
          </cell>
        </row>
        <row r="2133">
          <cell r="A2133" t="str">
            <v>New</v>
          </cell>
        </row>
        <row r="2134">
          <cell r="A2134" t="str">
            <v>Current</v>
          </cell>
        </row>
        <row r="2135">
          <cell r="A2135" t="str">
            <v>New</v>
          </cell>
        </row>
        <row r="2136">
          <cell r="A2136" t="str">
            <v>Current</v>
          </cell>
        </row>
        <row r="2137">
          <cell r="A2137" t="str">
            <v>Current</v>
          </cell>
        </row>
        <row r="2138">
          <cell r="A2138" t="str">
            <v>New</v>
          </cell>
        </row>
        <row r="2139">
          <cell r="A2139" t="str">
            <v>Current</v>
          </cell>
        </row>
        <row r="2140">
          <cell r="A2140" t="str">
            <v>EOL</v>
          </cell>
        </row>
        <row r="2141">
          <cell r="A2141" t="str">
            <v>EOL</v>
          </cell>
        </row>
        <row r="2142">
          <cell r="A2142" t="str">
            <v>EOL</v>
          </cell>
        </row>
        <row r="2143">
          <cell r="A2143" t="str">
            <v>New</v>
          </cell>
        </row>
        <row r="2144">
          <cell r="A2144" t="str">
            <v>New</v>
          </cell>
        </row>
        <row r="2145">
          <cell r="A2145" t="str">
            <v>New</v>
          </cell>
        </row>
        <row r="2146">
          <cell r="A2146" t="str">
            <v>New</v>
          </cell>
        </row>
        <row r="2147">
          <cell r="A2147" t="str">
            <v>New</v>
          </cell>
        </row>
        <row r="2148">
          <cell r="A2148" t="str">
            <v>New</v>
          </cell>
        </row>
        <row r="2149">
          <cell r="A2149" t="str">
            <v>New</v>
          </cell>
        </row>
        <row r="2150">
          <cell r="A2150" t="str">
            <v>New</v>
          </cell>
        </row>
        <row r="2151">
          <cell r="A2151" t="str">
            <v>New</v>
          </cell>
        </row>
        <row r="2152">
          <cell r="A2152" t="str">
            <v>Current</v>
          </cell>
        </row>
        <row r="2153">
          <cell r="A2153" t="str">
            <v>Current</v>
          </cell>
        </row>
        <row r="2154">
          <cell r="A2154" t="str">
            <v>Current</v>
          </cell>
        </row>
        <row r="2155">
          <cell r="A2155" t="str">
            <v>Current</v>
          </cell>
        </row>
        <row r="2156">
          <cell r="A2156" t="str">
            <v>Current</v>
          </cell>
        </row>
        <row r="2157">
          <cell r="A2157" t="str">
            <v>Current</v>
          </cell>
        </row>
        <row r="2158">
          <cell r="A2158" t="str">
            <v>New</v>
          </cell>
        </row>
        <row r="2159">
          <cell r="A2159" t="str">
            <v>New</v>
          </cell>
        </row>
        <row r="2160">
          <cell r="A2160" t="str">
            <v>New</v>
          </cell>
        </row>
        <row r="2161">
          <cell r="A2161" t="str">
            <v>Current</v>
          </cell>
        </row>
        <row r="2162">
          <cell r="A2162" t="str">
            <v>Current</v>
          </cell>
        </row>
        <row r="2163">
          <cell r="A2163" t="str">
            <v>Current</v>
          </cell>
        </row>
        <row r="2164">
          <cell r="A2164" t="str">
            <v>Current</v>
          </cell>
        </row>
        <row r="2165">
          <cell r="A2165" t="str">
            <v>Current</v>
          </cell>
        </row>
        <row r="2166">
          <cell r="A2166" t="str">
            <v>Current</v>
          </cell>
        </row>
        <row r="2167">
          <cell r="A2167" t="str">
            <v>Current</v>
          </cell>
        </row>
        <row r="2168">
          <cell r="A2168" t="str">
            <v>Current</v>
          </cell>
        </row>
        <row r="2169">
          <cell r="A2169" t="str">
            <v>Current</v>
          </cell>
        </row>
        <row r="2170">
          <cell r="A2170" t="str">
            <v>EOL</v>
          </cell>
        </row>
        <row r="2171">
          <cell r="A2171" t="str">
            <v>EOL</v>
          </cell>
        </row>
        <row r="2172">
          <cell r="A2172" t="str">
            <v>EOL</v>
          </cell>
        </row>
        <row r="2173">
          <cell r="A2173" t="str">
            <v>Current</v>
          </cell>
        </row>
        <row r="2174">
          <cell r="A2174" t="str">
            <v>Current</v>
          </cell>
        </row>
        <row r="2175">
          <cell r="A2175" t="str">
            <v>Current</v>
          </cell>
        </row>
        <row r="2176">
          <cell r="A2176" t="str">
            <v>New</v>
          </cell>
        </row>
        <row r="2177">
          <cell r="A2177" t="str">
            <v>New</v>
          </cell>
        </row>
        <row r="2178">
          <cell r="A2178" t="str">
            <v>New</v>
          </cell>
        </row>
        <row r="2179">
          <cell r="A2179" t="str">
            <v>EOL</v>
          </cell>
        </row>
        <row r="2180">
          <cell r="A2180" t="str">
            <v>EOL</v>
          </cell>
        </row>
        <row r="2181">
          <cell r="A2181" t="str">
            <v>EOL</v>
          </cell>
        </row>
        <row r="2182">
          <cell r="A2182" t="str">
            <v>EOL</v>
          </cell>
        </row>
        <row r="2183">
          <cell r="A2183" t="str">
            <v>EOL</v>
          </cell>
        </row>
        <row r="2184">
          <cell r="A2184" t="str">
            <v>EOL</v>
          </cell>
        </row>
        <row r="2185">
          <cell r="A2185" t="str">
            <v>EOL</v>
          </cell>
        </row>
        <row r="2186">
          <cell r="A2186" t="str">
            <v>EOL</v>
          </cell>
        </row>
        <row r="2187">
          <cell r="A2187" t="str">
            <v>EOL</v>
          </cell>
        </row>
        <row r="2188">
          <cell r="A2188" t="str">
            <v>New</v>
          </cell>
        </row>
        <row r="2189">
          <cell r="A2189" t="str">
            <v>New</v>
          </cell>
        </row>
        <row r="2190">
          <cell r="A2190" t="str">
            <v>New</v>
          </cell>
        </row>
        <row r="2191">
          <cell r="A2191" t="str">
            <v>EOL</v>
          </cell>
        </row>
        <row r="2192">
          <cell r="A2192" t="str">
            <v>EOL</v>
          </cell>
        </row>
        <row r="2193">
          <cell r="A2193" t="str">
            <v>EOL</v>
          </cell>
        </row>
        <row r="2194">
          <cell r="A2194" t="str">
            <v>EOL</v>
          </cell>
        </row>
        <row r="2195">
          <cell r="A2195" t="str">
            <v>EOL</v>
          </cell>
        </row>
        <row r="2196">
          <cell r="A2196" t="str">
            <v>EOL</v>
          </cell>
        </row>
        <row r="2197">
          <cell r="A2197" t="str">
            <v>New</v>
          </cell>
        </row>
        <row r="2198">
          <cell r="A2198" t="str">
            <v>New</v>
          </cell>
        </row>
        <row r="2199">
          <cell r="A2199" t="str">
            <v>New</v>
          </cell>
        </row>
        <row r="2200">
          <cell r="A2200" t="str">
            <v>EOL</v>
          </cell>
        </row>
        <row r="2201">
          <cell r="A2201" t="str">
            <v>EOL</v>
          </cell>
        </row>
        <row r="2202">
          <cell r="A2202" t="str">
            <v>EOL</v>
          </cell>
        </row>
        <row r="2203">
          <cell r="A2203" t="str">
            <v>EOL</v>
          </cell>
        </row>
        <row r="2204">
          <cell r="A2204" t="str">
            <v>EOL</v>
          </cell>
        </row>
        <row r="2205">
          <cell r="A2205" t="str">
            <v>EOL</v>
          </cell>
        </row>
        <row r="2206">
          <cell r="A2206" t="str">
            <v>EOL</v>
          </cell>
        </row>
        <row r="2207">
          <cell r="A2207" t="str">
            <v>EOL</v>
          </cell>
        </row>
        <row r="2208">
          <cell r="A2208" t="str">
            <v>New</v>
          </cell>
        </row>
        <row r="2209">
          <cell r="A2209" t="str">
            <v>New</v>
          </cell>
        </row>
        <row r="2210">
          <cell r="A2210" t="str">
            <v>New</v>
          </cell>
        </row>
        <row r="2211">
          <cell r="A2211" t="str">
            <v>New</v>
          </cell>
        </row>
        <row r="2212">
          <cell r="A2212" t="str">
            <v>New</v>
          </cell>
        </row>
        <row r="2213">
          <cell r="A2213" t="str">
            <v>New</v>
          </cell>
        </row>
        <row r="2214">
          <cell r="A2214" t="str">
            <v>New</v>
          </cell>
        </row>
        <row r="2215">
          <cell r="A2215" t="str">
            <v>Current</v>
          </cell>
        </row>
        <row r="2216">
          <cell r="A2216" t="str">
            <v>Current</v>
          </cell>
        </row>
        <row r="2217">
          <cell r="A2217" t="str">
            <v>Current</v>
          </cell>
        </row>
        <row r="2218">
          <cell r="A2218" t="str">
            <v>Current</v>
          </cell>
        </row>
        <row r="2219">
          <cell r="A2219" t="str">
            <v>Current</v>
          </cell>
        </row>
        <row r="2220">
          <cell r="A2220" t="str">
            <v>Current</v>
          </cell>
        </row>
        <row r="2221">
          <cell r="A2221" t="str">
            <v>New</v>
          </cell>
        </row>
        <row r="2222">
          <cell r="A2222" t="str">
            <v>New</v>
          </cell>
        </row>
        <row r="2223">
          <cell r="A2223" t="str">
            <v>New</v>
          </cell>
        </row>
        <row r="2224">
          <cell r="A2224" t="str">
            <v>Current</v>
          </cell>
        </row>
        <row r="2225">
          <cell r="A2225" t="str">
            <v>EOL</v>
          </cell>
        </row>
        <row r="2226">
          <cell r="A2226" t="str">
            <v>EOL</v>
          </cell>
        </row>
        <row r="2227">
          <cell r="A2227" t="str">
            <v>EOL</v>
          </cell>
        </row>
        <row r="2228">
          <cell r="A2228" t="str">
            <v>Current</v>
          </cell>
        </row>
        <row r="2229">
          <cell r="A2229" t="str">
            <v>Current</v>
          </cell>
        </row>
        <row r="2230">
          <cell r="A2230" t="str">
            <v>Current</v>
          </cell>
        </row>
        <row r="2231">
          <cell r="A2231" t="str">
            <v>New</v>
          </cell>
        </row>
        <row r="2232">
          <cell r="A2232" t="str">
            <v>New</v>
          </cell>
        </row>
        <row r="2233">
          <cell r="A2233" t="str">
            <v>New</v>
          </cell>
        </row>
        <row r="2234">
          <cell r="A2234" t="str">
            <v>New</v>
          </cell>
        </row>
        <row r="2235">
          <cell r="A2235" t="str">
            <v>New</v>
          </cell>
        </row>
        <row r="2236">
          <cell r="A2236" t="str">
            <v>New</v>
          </cell>
        </row>
        <row r="2237">
          <cell r="A2237" t="str">
            <v>New</v>
          </cell>
        </row>
        <row r="2238">
          <cell r="A2238" t="str">
            <v>New</v>
          </cell>
        </row>
        <row r="2239">
          <cell r="A2239" t="str">
            <v>New</v>
          </cell>
        </row>
        <row r="2240">
          <cell r="A2240" t="str">
            <v>New</v>
          </cell>
        </row>
        <row r="2241">
          <cell r="A2241" t="str">
            <v>New</v>
          </cell>
        </row>
        <row r="2242">
          <cell r="A2242" t="str">
            <v>New</v>
          </cell>
        </row>
        <row r="2243">
          <cell r="A2243" t="str">
            <v>New</v>
          </cell>
        </row>
        <row r="2244">
          <cell r="A2244" t="str">
            <v>New</v>
          </cell>
        </row>
        <row r="2245">
          <cell r="A2245" t="str">
            <v>New</v>
          </cell>
        </row>
        <row r="2246">
          <cell r="A2246" t="str">
            <v>New</v>
          </cell>
        </row>
        <row r="2247">
          <cell r="A2247" t="str">
            <v>New</v>
          </cell>
        </row>
        <row r="2248">
          <cell r="A2248" t="str">
            <v>New</v>
          </cell>
        </row>
        <row r="2249">
          <cell r="A2249" t="str">
            <v>New</v>
          </cell>
        </row>
        <row r="2250">
          <cell r="A2250" t="str">
            <v>New</v>
          </cell>
        </row>
        <row r="2251">
          <cell r="A2251" t="str">
            <v>New</v>
          </cell>
        </row>
        <row r="2252">
          <cell r="A2252" t="str">
            <v>New</v>
          </cell>
        </row>
        <row r="2253">
          <cell r="A2253" t="str">
            <v>New</v>
          </cell>
        </row>
        <row r="2254">
          <cell r="A2254" t="str">
            <v>New</v>
          </cell>
        </row>
        <row r="2255">
          <cell r="A2255" t="str">
            <v>New</v>
          </cell>
        </row>
        <row r="2256">
          <cell r="A2256" t="str">
            <v>New</v>
          </cell>
        </row>
        <row r="2257">
          <cell r="A2257" t="str">
            <v>New</v>
          </cell>
        </row>
        <row r="2258">
          <cell r="A2258" t="str">
            <v>EOL</v>
          </cell>
        </row>
        <row r="2259">
          <cell r="A2259" t="str">
            <v>EOL</v>
          </cell>
        </row>
        <row r="2260">
          <cell r="A2260" t="str">
            <v>EOL</v>
          </cell>
        </row>
        <row r="2261">
          <cell r="A2261" t="str">
            <v>New</v>
          </cell>
        </row>
        <row r="2262">
          <cell r="A2262" t="str">
            <v>New</v>
          </cell>
        </row>
        <row r="2263">
          <cell r="A2263" t="str">
            <v>New</v>
          </cell>
        </row>
        <row r="2264">
          <cell r="A2264" t="str">
            <v>New</v>
          </cell>
        </row>
        <row r="2265">
          <cell r="A2265" t="str">
            <v>New</v>
          </cell>
        </row>
        <row r="2266">
          <cell r="A2266" t="str">
            <v>New</v>
          </cell>
        </row>
        <row r="2267">
          <cell r="A2267" t="str">
            <v>New</v>
          </cell>
        </row>
        <row r="2268">
          <cell r="A2268" t="str">
            <v>New</v>
          </cell>
        </row>
        <row r="2269">
          <cell r="A2269" t="str">
            <v>New</v>
          </cell>
        </row>
        <row r="2270">
          <cell r="A2270" t="str">
            <v>EOL</v>
          </cell>
        </row>
        <row r="2271">
          <cell r="A2271" t="str">
            <v>EOL</v>
          </cell>
        </row>
        <row r="2272">
          <cell r="A2272" t="str">
            <v>New</v>
          </cell>
        </row>
        <row r="2273">
          <cell r="A2273" t="str">
            <v>New</v>
          </cell>
        </row>
        <row r="2274">
          <cell r="A2274" t="str">
            <v>New</v>
          </cell>
        </row>
        <row r="2275">
          <cell r="A2275" t="str">
            <v>New</v>
          </cell>
        </row>
        <row r="2276">
          <cell r="A2276" t="str">
            <v>New</v>
          </cell>
        </row>
        <row r="2277">
          <cell r="A2277" t="str">
            <v>New</v>
          </cell>
        </row>
        <row r="2278">
          <cell r="A2278" t="str">
            <v>Current</v>
          </cell>
        </row>
        <row r="2279">
          <cell r="A2279" t="str">
            <v>Current</v>
          </cell>
        </row>
        <row r="2280">
          <cell r="A2280" t="str">
            <v>Current</v>
          </cell>
        </row>
        <row r="2281">
          <cell r="A2281" t="str">
            <v>New</v>
          </cell>
        </row>
        <row r="2282">
          <cell r="A2282" t="str">
            <v>New</v>
          </cell>
        </row>
        <row r="2283">
          <cell r="A2283" t="str">
            <v>New</v>
          </cell>
        </row>
        <row r="2284">
          <cell r="A2284" t="str">
            <v>EOL</v>
          </cell>
        </row>
        <row r="2285">
          <cell r="A2285" t="str">
            <v>EOL</v>
          </cell>
        </row>
        <row r="2286">
          <cell r="A2286" t="str">
            <v>EOL</v>
          </cell>
        </row>
        <row r="2287">
          <cell r="A2287" t="str">
            <v>New</v>
          </cell>
        </row>
        <row r="2288">
          <cell r="A2288" t="str">
            <v>New</v>
          </cell>
        </row>
        <row r="2289">
          <cell r="A2289" t="str">
            <v>New</v>
          </cell>
        </row>
        <row r="2290">
          <cell r="A2290" t="str">
            <v>EOL</v>
          </cell>
        </row>
        <row r="2291">
          <cell r="A2291" t="str">
            <v>EOL</v>
          </cell>
        </row>
        <row r="2292">
          <cell r="A2292" t="str">
            <v>EOL</v>
          </cell>
        </row>
        <row r="2293">
          <cell r="A2293" t="str">
            <v>Current</v>
          </cell>
        </row>
        <row r="2294">
          <cell r="A2294" t="str">
            <v>Current</v>
          </cell>
        </row>
        <row r="2295">
          <cell r="A2295" t="str">
            <v>Current</v>
          </cell>
        </row>
        <row r="2296">
          <cell r="A2296" t="str">
            <v>New</v>
          </cell>
        </row>
        <row r="2297">
          <cell r="A2297" t="str">
            <v>New</v>
          </cell>
        </row>
        <row r="2298">
          <cell r="A2298" t="str">
            <v>New</v>
          </cell>
        </row>
        <row r="2299">
          <cell r="A2299" t="str">
            <v>EOL</v>
          </cell>
        </row>
        <row r="2300">
          <cell r="A2300" t="str">
            <v>EOL</v>
          </cell>
        </row>
        <row r="2301">
          <cell r="A2301" t="str">
            <v>EOL</v>
          </cell>
        </row>
        <row r="2302">
          <cell r="A2302" t="str">
            <v>New</v>
          </cell>
        </row>
        <row r="2303">
          <cell r="A2303" t="str">
            <v>New</v>
          </cell>
        </row>
        <row r="2304">
          <cell r="A2304" t="str">
            <v>New</v>
          </cell>
        </row>
        <row r="2305">
          <cell r="A2305" t="str">
            <v>EOL</v>
          </cell>
        </row>
        <row r="2306">
          <cell r="A2306" t="str">
            <v>EOL</v>
          </cell>
        </row>
        <row r="2307">
          <cell r="A2307" t="str">
            <v>EOL</v>
          </cell>
        </row>
        <row r="2308">
          <cell r="A2308" t="str">
            <v>EOL</v>
          </cell>
        </row>
        <row r="2309">
          <cell r="A2309" t="str">
            <v>EOL</v>
          </cell>
        </row>
        <row r="2310">
          <cell r="A2310" t="str">
            <v>EOL</v>
          </cell>
        </row>
        <row r="2311">
          <cell r="A2311" t="str">
            <v>EOL</v>
          </cell>
        </row>
        <row r="2312">
          <cell r="A2312" t="str">
            <v>EOL</v>
          </cell>
        </row>
        <row r="2313">
          <cell r="A2313" t="str">
            <v>EOL</v>
          </cell>
        </row>
        <row r="2314">
          <cell r="A2314" t="str">
            <v>EOL</v>
          </cell>
        </row>
        <row r="2315">
          <cell r="A2315" t="str">
            <v>EOL</v>
          </cell>
        </row>
        <row r="2316">
          <cell r="A2316" t="str">
            <v>EOL</v>
          </cell>
        </row>
        <row r="2317">
          <cell r="A2317" t="str">
            <v>Current</v>
          </cell>
        </row>
        <row r="2318">
          <cell r="A2318" t="str">
            <v>Current</v>
          </cell>
        </row>
        <row r="2319">
          <cell r="A2319" t="str">
            <v>Current</v>
          </cell>
        </row>
        <row r="2320">
          <cell r="A2320" t="str">
            <v>Current</v>
          </cell>
        </row>
        <row r="2321">
          <cell r="A2321" t="str">
            <v>Current</v>
          </cell>
        </row>
        <row r="2322">
          <cell r="A2322" t="str">
            <v>EOL</v>
          </cell>
        </row>
        <row r="2323">
          <cell r="A2323" t="str">
            <v>EOL</v>
          </cell>
        </row>
        <row r="2324">
          <cell r="A2324" t="str">
            <v>EOL</v>
          </cell>
        </row>
        <row r="2325">
          <cell r="A2325" t="str">
            <v>EOL</v>
          </cell>
        </row>
        <row r="2326">
          <cell r="A2326" t="str">
            <v>EOL</v>
          </cell>
        </row>
        <row r="2327">
          <cell r="A2327" t="str">
            <v>EOL</v>
          </cell>
        </row>
        <row r="2328">
          <cell r="A2328" t="str">
            <v>New</v>
          </cell>
        </row>
        <row r="2329">
          <cell r="A2329" t="str">
            <v>New</v>
          </cell>
        </row>
        <row r="2330">
          <cell r="A2330" t="str">
            <v>New</v>
          </cell>
        </row>
        <row r="2331">
          <cell r="A2331" t="str">
            <v>New</v>
          </cell>
        </row>
        <row r="2332">
          <cell r="A2332" t="str">
            <v>New</v>
          </cell>
        </row>
        <row r="2333">
          <cell r="A2333" t="str">
            <v>New</v>
          </cell>
        </row>
        <row r="2334">
          <cell r="A2334" t="str">
            <v>New</v>
          </cell>
        </row>
        <row r="2335">
          <cell r="A2335" t="str">
            <v>New</v>
          </cell>
        </row>
        <row r="2336">
          <cell r="A2336" t="str">
            <v>Current</v>
          </cell>
        </row>
        <row r="2337">
          <cell r="A2337" t="str">
            <v>Current</v>
          </cell>
        </row>
        <row r="2338">
          <cell r="A2338" t="str">
            <v>Current</v>
          </cell>
        </row>
        <row r="2339">
          <cell r="A2339" t="str">
            <v>Current</v>
          </cell>
        </row>
        <row r="2340">
          <cell r="A2340" t="str">
            <v>Current</v>
          </cell>
        </row>
        <row r="2341">
          <cell r="A2341" t="str">
            <v>Current</v>
          </cell>
        </row>
        <row r="2342">
          <cell r="A2342" t="str">
            <v>Current</v>
          </cell>
        </row>
        <row r="2343">
          <cell r="A2343" t="str">
            <v>Current</v>
          </cell>
        </row>
        <row r="2344">
          <cell r="A2344" t="str">
            <v>Current</v>
          </cell>
        </row>
        <row r="2345">
          <cell r="A2345" t="str">
            <v>New</v>
          </cell>
        </row>
        <row r="2346">
          <cell r="A2346" t="str">
            <v>New</v>
          </cell>
        </row>
        <row r="2347">
          <cell r="A2347" t="str">
            <v>New</v>
          </cell>
        </row>
        <row r="2348">
          <cell r="A2348" t="str">
            <v>New</v>
          </cell>
        </row>
        <row r="2349">
          <cell r="A2349" t="str">
            <v>New</v>
          </cell>
        </row>
        <row r="2350">
          <cell r="A2350" t="str">
            <v>New</v>
          </cell>
        </row>
        <row r="2351">
          <cell r="A2351" t="str">
            <v>New</v>
          </cell>
        </row>
        <row r="2352">
          <cell r="A2352" t="str">
            <v>New</v>
          </cell>
        </row>
        <row r="2353">
          <cell r="A2353" t="str">
            <v>New</v>
          </cell>
        </row>
        <row r="2354">
          <cell r="A2354" t="str">
            <v>New</v>
          </cell>
        </row>
        <row r="2355">
          <cell r="A2355" t="str">
            <v>New</v>
          </cell>
        </row>
        <row r="2356">
          <cell r="A2356" t="str">
            <v>New</v>
          </cell>
        </row>
        <row r="2357">
          <cell r="A2357" t="str">
            <v>New</v>
          </cell>
        </row>
        <row r="2358">
          <cell r="A2358" t="str">
            <v>New</v>
          </cell>
        </row>
        <row r="2359">
          <cell r="A2359" t="str">
            <v>New</v>
          </cell>
        </row>
        <row r="2360">
          <cell r="A2360" t="str">
            <v>New</v>
          </cell>
        </row>
        <row r="2361">
          <cell r="A2361" t="str">
            <v>New</v>
          </cell>
        </row>
        <row r="2362">
          <cell r="A2362" t="str">
            <v>New</v>
          </cell>
        </row>
        <row r="2363">
          <cell r="A2363" t="str">
            <v>Current</v>
          </cell>
        </row>
        <row r="2364">
          <cell r="A2364" t="str">
            <v>Current</v>
          </cell>
        </row>
        <row r="2365">
          <cell r="A2365" t="str">
            <v>Current</v>
          </cell>
        </row>
        <row r="2366">
          <cell r="A2366" t="str">
            <v>New</v>
          </cell>
        </row>
        <row r="2367">
          <cell r="A2367" t="str">
            <v>New</v>
          </cell>
        </row>
        <row r="2368">
          <cell r="A2368" t="str">
            <v>New</v>
          </cell>
        </row>
        <row r="2369">
          <cell r="A2369" t="str">
            <v>New</v>
          </cell>
        </row>
        <row r="2370">
          <cell r="A2370" t="str">
            <v>New</v>
          </cell>
        </row>
        <row r="2371">
          <cell r="A2371" t="str">
            <v>New</v>
          </cell>
        </row>
        <row r="2372">
          <cell r="A2372" t="str">
            <v>New</v>
          </cell>
        </row>
        <row r="2373">
          <cell r="A2373" t="str">
            <v>Current</v>
          </cell>
        </row>
        <row r="2374">
          <cell r="A2374" t="str">
            <v>Current</v>
          </cell>
        </row>
        <row r="2375">
          <cell r="A2375" t="str">
            <v>Current</v>
          </cell>
        </row>
        <row r="2376">
          <cell r="A2376" t="str">
            <v>Current</v>
          </cell>
        </row>
        <row r="2377">
          <cell r="A2377" t="str">
            <v>Current</v>
          </cell>
        </row>
        <row r="2378">
          <cell r="A2378" t="str">
            <v>Current</v>
          </cell>
        </row>
        <row r="2379">
          <cell r="A2379" t="str">
            <v>Current</v>
          </cell>
        </row>
        <row r="2380">
          <cell r="A2380" t="str">
            <v>Current</v>
          </cell>
        </row>
        <row r="2381">
          <cell r="A2381" t="str">
            <v>Current</v>
          </cell>
        </row>
        <row r="2382">
          <cell r="A2382" t="str">
            <v>New</v>
          </cell>
        </row>
        <row r="2383">
          <cell r="A2383" t="str">
            <v>New</v>
          </cell>
        </row>
        <row r="2384">
          <cell r="A2384" t="str">
            <v>New</v>
          </cell>
        </row>
        <row r="2385">
          <cell r="A2385" t="str">
            <v>EOL</v>
          </cell>
        </row>
        <row r="2386">
          <cell r="A2386" t="str">
            <v>EOL</v>
          </cell>
        </row>
        <row r="2387">
          <cell r="A2387" t="str">
            <v>EOL</v>
          </cell>
        </row>
        <row r="2388">
          <cell r="A2388" t="str">
            <v>EOL</v>
          </cell>
        </row>
        <row r="2389">
          <cell r="A2389" t="str">
            <v>EOL</v>
          </cell>
        </row>
        <row r="2390">
          <cell r="A2390" t="str">
            <v>New</v>
          </cell>
        </row>
        <row r="2391">
          <cell r="A2391" t="str">
            <v>New</v>
          </cell>
        </row>
        <row r="2392">
          <cell r="A2392" t="str">
            <v>New</v>
          </cell>
        </row>
        <row r="2393">
          <cell r="A2393" t="str">
            <v>New</v>
          </cell>
        </row>
        <row r="2394">
          <cell r="A2394" t="str">
            <v>New</v>
          </cell>
        </row>
        <row r="2395">
          <cell r="A2395" t="str">
            <v>New</v>
          </cell>
        </row>
        <row r="2396">
          <cell r="A2396" t="str">
            <v>New</v>
          </cell>
        </row>
        <row r="2397">
          <cell r="A2397" t="str">
            <v>New</v>
          </cell>
        </row>
        <row r="2398">
          <cell r="A2398" t="str">
            <v>New</v>
          </cell>
        </row>
        <row r="2399">
          <cell r="A2399" t="str">
            <v>New</v>
          </cell>
        </row>
        <row r="2400">
          <cell r="A2400" t="str">
            <v>New</v>
          </cell>
        </row>
        <row r="2401">
          <cell r="A2401" t="str">
            <v>New</v>
          </cell>
        </row>
        <row r="2402">
          <cell r="A2402" t="str">
            <v>New</v>
          </cell>
        </row>
        <row r="2403">
          <cell r="A2403" t="str">
            <v>New</v>
          </cell>
        </row>
        <row r="2404">
          <cell r="A2404" t="str">
            <v>New</v>
          </cell>
        </row>
        <row r="2405">
          <cell r="A2405" t="str">
            <v>New</v>
          </cell>
        </row>
        <row r="2406">
          <cell r="A2406" t="str">
            <v>New</v>
          </cell>
        </row>
        <row r="2407">
          <cell r="A2407" t="str">
            <v>New</v>
          </cell>
        </row>
        <row r="2408">
          <cell r="A2408" t="str">
            <v>New</v>
          </cell>
        </row>
        <row r="2409">
          <cell r="A2409" t="str">
            <v>New</v>
          </cell>
        </row>
        <row r="2410">
          <cell r="A2410" t="str">
            <v>New</v>
          </cell>
        </row>
        <row r="2411">
          <cell r="A2411" t="str">
            <v>New</v>
          </cell>
        </row>
        <row r="2412">
          <cell r="A2412" t="str">
            <v>New</v>
          </cell>
        </row>
        <row r="2413">
          <cell r="A2413" t="str">
            <v>EOL</v>
          </cell>
        </row>
        <row r="2414">
          <cell r="A2414" t="str">
            <v>EOL</v>
          </cell>
        </row>
        <row r="2415">
          <cell r="A2415" t="str">
            <v>EOL</v>
          </cell>
        </row>
        <row r="2416">
          <cell r="A2416" t="str">
            <v>New</v>
          </cell>
        </row>
        <row r="2417">
          <cell r="A2417" t="str">
            <v>New</v>
          </cell>
        </row>
        <row r="2418">
          <cell r="A2418" t="str">
            <v>New</v>
          </cell>
        </row>
        <row r="2419">
          <cell r="A2419" t="str">
            <v>New</v>
          </cell>
        </row>
        <row r="2420">
          <cell r="A2420" t="str">
            <v>New</v>
          </cell>
        </row>
        <row r="2421">
          <cell r="A2421" t="str">
            <v>New</v>
          </cell>
        </row>
        <row r="2422">
          <cell r="A2422" t="str">
            <v>New</v>
          </cell>
        </row>
        <row r="2423">
          <cell r="A2423" t="str">
            <v>New</v>
          </cell>
        </row>
        <row r="2424">
          <cell r="A2424" t="str">
            <v>New</v>
          </cell>
        </row>
        <row r="2425">
          <cell r="A2425" t="str">
            <v>EOL</v>
          </cell>
        </row>
        <row r="2426">
          <cell r="A2426" t="str">
            <v>New</v>
          </cell>
        </row>
        <row r="2427">
          <cell r="A2427" t="str">
            <v>New</v>
          </cell>
        </row>
        <row r="2428">
          <cell r="A2428" t="str">
            <v>New</v>
          </cell>
        </row>
        <row r="2429">
          <cell r="A2429" t="str">
            <v>New</v>
          </cell>
        </row>
        <row r="2430">
          <cell r="A2430" t="str">
            <v>New</v>
          </cell>
        </row>
        <row r="2431">
          <cell r="A2431" t="str">
            <v>New</v>
          </cell>
        </row>
        <row r="2432">
          <cell r="A2432" t="str">
            <v>Current</v>
          </cell>
        </row>
        <row r="2433">
          <cell r="A2433" t="str">
            <v>Current</v>
          </cell>
        </row>
        <row r="2434">
          <cell r="A2434" t="str">
            <v>Current</v>
          </cell>
        </row>
        <row r="2435">
          <cell r="A2435" t="str">
            <v>New</v>
          </cell>
        </row>
        <row r="2436">
          <cell r="A2436" t="str">
            <v>New</v>
          </cell>
        </row>
        <row r="2437">
          <cell r="A2437" t="str">
            <v>New</v>
          </cell>
        </row>
        <row r="2438">
          <cell r="A2438" t="str">
            <v>EOL</v>
          </cell>
        </row>
        <row r="2439">
          <cell r="A2439" t="str">
            <v>EOL</v>
          </cell>
        </row>
        <row r="2440">
          <cell r="A2440" t="str">
            <v>EOL</v>
          </cell>
        </row>
        <row r="2441">
          <cell r="A2441" t="str">
            <v>New</v>
          </cell>
        </row>
        <row r="2442">
          <cell r="A2442" t="str">
            <v>New</v>
          </cell>
        </row>
        <row r="2443">
          <cell r="A2443" t="str">
            <v>New</v>
          </cell>
        </row>
        <row r="2444">
          <cell r="A2444" t="str">
            <v>EOL</v>
          </cell>
        </row>
        <row r="2445">
          <cell r="A2445" t="str">
            <v>EOL</v>
          </cell>
        </row>
        <row r="2446">
          <cell r="A2446" t="str">
            <v>EOL</v>
          </cell>
        </row>
        <row r="2447">
          <cell r="A2447" t="str">
            <v>New</v>
          </cell>
        </row>
        <row r="2448">
          <cell r="A2448" t="str">
            <v>New</v>
          </cell>
        </row>
        <row r="2449">
          <cell r="A2449" t="str">
            <v>New</v>
          </cell>
        </row>
        <row r="2450">
          <cell r="A2450" t="str">
            <v>New</v>
          </cell>
        </row>
        <row r="2451">
          <cell r="A2451" t="str">
            <v>New</v>
          </cell>
        </row>
        <row r="2452">
          <cell r="A2452" t="str">
            <v>New</v>
          </cell>
        </row>
        <row r="2453">
          <cell r="A2453" t="str">
            <v>Current</v>
          </cell>
        </row>
        <row r="2454">
          <cell r="A2454" t="str">
            <v>Current</v>
          </cell>
        </row>
        <row r="2455">
          <cell r="A2455" t="str">
            <v>Current</v>
          </cell>
        </row>
        <row r="2456">
          <cell r="A2456" t="str">
            <v>New</v>
          </cell>
        </row>
        <row r="2457">
          <cell r="A2457" t="str">
            <v>New</v>
          </cell>
        </row>
        <row r="2458">
          <cell r="A2458" t="str">
            <v>New</v>
          </cell>
        </row>
        <row r="2459">
          <cell r="A2459" t="str">
            <v>EOL</v>
          </cell>
        </row>
        <row r="2460">
          <cell r="A2460" t="str">
            <v>EOL</v>
          </cell>
        </row>
        <row r="2461">
          <cell r="A2461" t="str">
            <v>EOL</v>
          </cell>
        </row>
        <row r="2462">
          <cell r="A2462" t="str">
            <v>EOL</v>
          </cell>
        </row>
        <row r="2463">
          <cell r="A2463" t="str">
            <v>EOL</v>
          </cell>
        </row>
        <row r="2464">
          <cell r="A2464" t="str">
            <v>EOL</v>
          </cell>
        </row>
        <row r="2465">
          <cell r="A2465" t="str">
            <v>EOL</v>
          </cell>
        </row>
        <row r="2466">
          <cell r="A2466" t="str">
            <v>EOL</v>
          </cell>
        </row>
        <row r="2467">
          <cell r="A2467" t="str">
            <v>EOL</v>
          </cell>
        </row>
        <row r="2468">
          <cell r="A2468" t="str">
            <v>EOL</v>
          </cell>
        </row>
        <row r="2469">
          <cell r="A2469" t="str">
            <v>EOL</v>
          </cell>
        </row>
        <row r="2470">
          <cell r="A2470" t="str">
            <v>EOL</v>
          </cell>
        </row>
        <row r="2471">
          <cell r="A2471" t="str">
            <v>EOL</v>
          </cell>
        </row>
        <row r="2472">
          <cell r="A2472" t="str">
            <v>EOL</v>
          </cell>
        </row>
        <row r="2473">
          <cell r="A2473" t="str">
            <v>EOL</v>
          </cell>
        </row>
        <row r="2474">
          <cell r="A2474" t="str">
            <v>EOL</v>
          </cell>
        </row>
        <row r="2475">
          <cell r="A2475" t="str">
            <v>New</v>
          </cell>
        </row>
        <row r="2476">
          <cell r="A2476" t="str">
            <v>New</v>
          </cell>
        </row>
        <row r="2477">
          <cell r="A2477" t="str">
            <v>New</v>
          </cell>
        </row>
        <row r="2478">
          <cell r="A2478" t="str">
            <v>New</v>
          </cell>
        </row>
        <row r="2479">
          <cell r="A2479" t="str">
            <v>New</v>
          </cell>
        </row>
        <row r="2480">
          <cell r="A2480" t="str">
            <v>New</v>
          </cell>
        </row>
        <row r="2481">
          <cell r="A2481" t="str">
            <v>New</v>
          </cell>
        </row>
        <row r="2482">
          <cell r="A2482" t="str">
            <v>New</v>
          </cell>
        </row>
        <row r="2483">
          <cell r="A2483" t="str">
            <v>New</v>
          </cell>
        </row>
        <row r="2484">
          <cell r="A2484" t="str">
            <v>New</v>
          </cell>
        </row>
        <row r="2485">
          <cell r="A2485" t="str">
            <v>New</v>
          </cell>
        </row>
        <row r="2486">
          <cell r="A2486" t="str">
            <v>New</v>
          </cell>
        </row>
        <row r="2487">
          <cell r="A2487" t="str">
            <v>New</v>
          </cell>
        </row>
        <row r="2488">
          <cell r="A2488" t="str">
            <v>New</v>
          </cell>
        </row>
        <row r="2489">
          <cell r="A2489" t="str">
            <v>New</v>
          </cell>
        </row>
        <row r="2490">
          <cell r="A2490" t="str">
            <v>New</v>
          </cell>
        </row>
        <row r="2491">
          <cell r="A2491" t="str">
            <v>New</v>
          </cell>
        </row>
        <row r="2492">
          <cell r="A2492" t="str">
            <v>New</v>
          </cell>
        </row>
        <row r="2493">
          <cell r="A2493" t="str">
            <v>New</v>
          </cell>
        </row>
        <row r="2494">
          <cell r="A2494" t="str">
            <v>New</v>
          </cell>
        </row>
        <row r="2495">
          <cell r="A2495" t="str">
            <v>New</v>
          </cell>
        </row>
        <row r="2496">
          <cell r="A2496" t="str">
            <v>New</v>
          </cell>
        </row>
        <row r="2497">
          <cell r="A2497" t="str">
            <v>New</v>
          </cell>
        </row>
        <row r="2498">
          <cell r="A2498" t="str">
            <v>New</v>
          </cell>
        </row>
        <row r="2499">
          <cell r="A2499" t="str">
            <v>New</v>
          </cell>
        </row>
        <row r="2500">
          <cell r="A2500" t="str">
            <v>New</v>
          </cell>
        </row>
        <row r="2501">
          <cell r="A2501" t="str">
            <v>New</v>
          </cell>
        </row>
        <row r="2502">
          <cell r="A2502" t="str">
            <v>New</v>
          </cell>
        </row>
        <row r="2503">
          <cell r="A2503" t="str">
            <v>New</v>
          </cell>
        </row>
        <row r="2504">
          <cell r="A2504" t="str">
            <v>Current</v>
          </cell>
        </row>
        <row r="2505">
          <cell r="A2505" t="str">
            <v>Current</v>
          </cell>
        </row>
        <row r="2506">
          <cell r="A2506" t="str">
            <v>Current</v>
          </cell>
        </row>
        <row r="2507">
          <cell r="A2507" t="str">
            <v>New</v>
          </cell>
        </row>
        <row r="2508">
          <cell r="A2508" t="str">
            <v>New</v>
          </cell>
        </row>
        <row r="2509">
          <cell r="A2509" t="str">
            <v>New</v>
          </cell>
        </row>
        <row r="2510">
          <cell r="A2510" t="str">
            <v>New</v>
          </cell>
        </row>
        <row r="2511">
          <cell r="A2511" t="str">
            <v>New</v>
          </cell>
        </row>
        <row r="2512">
          <cell r="A2512" t="str">
            <v>New</v>
          </cell>
        </row>
        <row r="2513">
          <cell r="A2513" t="str">
            <v>New</v>
          </cell>
        </row>
        <row r="2514">
          <cell r="A2514" t="str">
            <v>New</v>
          </cell>
        </row>
        <row r="2515">
          <cell r="A2515" t="str">
            <v>New</v>
          </cell>
        </row>
        <row r="2516">
          <cell r="A2516" t="str">
            <v>New</v>
          </cell>
        </row>
        <row r="2517">
          <cell r="A2517" t="str">
            <v>New</v>
          </cell>
        </row>
        <row r="2518">
          <cell r="A2518" t="str">
            <v>New</v>
          </cell>
        </row>
        <row r="2519">
          <cell r="A2519" t="str">
            <v>New</v>
          </cell>
        </row>
        <row r="2520">
          <cell r="A2520" t="str">
            <v>New</v>
          </cell>
        </row>
        <row r="2521">
          <cell r="A2521" t="str">
            <v>New</v>
          </cell>
        </row>
        <row r="2522">
          <cell r="A2522" t="str">
            <v>New</v>
          </cell>
        </row>
        <row r="2523">
          <cell r="A2523" t="str">
            <v>New</v>
          </cell>
        </row>
        <row r="2524">
          <cell r="A2524" t="str">
            <v>New</v>
          </cell>
        </row>
        <row r="2525">
          <cell r="A2525" t="str">
            <v>Current</v>
          </cell>
        </row>
        <row r="2526">
          <cell r="A2526" t="str">
            <v>Current</v>
          </cell>
        </row>
        <row r="2527">
          <cell r="A2527" t="str">
            <v>Current</v>
          </cell>
        </row>
        <row r="2528">
          <cell r="A2528" t="str">
            <v>New</v>
          </cell>
        </row>
        <row r="2529">
          <cell r="A2529" t="str">
            <v>New</v>
          </cell>
        </row>
        <row r="2530">
          <cell r="A2530" t="str">
            <v>New</v>
          </cell>
        </row>
        <row r="2531">
          <cell r="A2531" t="str">
            <v>New</v>
          </cell>
        </row>
        <row r="2532">
          <cell r="A2532" t="str">
            <v>New</v>
          </cell>
        </row>
        <row r="2533">
          <cell r="A2533" t="str">
            <v>Current</v>
          </cell>
        </row>
        <row r="2534">
          <cell r="A2534" t="str">
            <v>Current</v>
          </cell>
        </row>
        <row r="2535">
          <cell r="A2535" t="str">
            <v>Current</v>
          </cell>
        </row>
        <row r="2536">
          <cell r="A2536" t="str">
            <v>Current</v>
          </cell>
        </row>
        <row r="2537">
          <cell r="A2537" t="str">
            <v>Current</v>
          </cell>
        </row>
        <row r="2538">
          <cell r="A2538" t="str">
            <v>Current</v>
          </cell>
        </row>
        <row r="2539">
          <cell r="A2539" t="str">
            <v>Current</v>
          </cell>
        </row>
        <row r="2540">
          <cell r="A2540" t="str">
            <v>Current</v>
          </cell>
        </row>
        <row r="2541">
          <cell r="A2541" t="str">
            <v>Current</v>
          </cell>
        </row>
        <row r="2542">
          <cell r="A2542" t="str">
            <v>Current</v>
          </cell>
        </row>
        <row r="2543">
          <cell r="A2543" t="str">
            <v>Current</v>
          </cell>
        </row>
        <row r="2544">
          <cell r="A2544" t="str">
            <v>New</v>
          </cell>
        </row>
        <row r="2545">
          <cell r="A2545" t="str">
            <v>New</v>
          </cell>
        </row>
        <row r="2546">
          <cell r="A2546" t="str">
            <v>New</v>
          </cell>
        </row>
        <row r="2547">
          <cell r="A2547" t="str">
            <v>Current</v>
          </cell>
        </row>
        <row r="2548">
          <cell r="A2548" t="str">
            <v>New</v>
          </cell>
        </row>
        <row r="2549">
          <cell r="A2549" t="str">
            <v>Current</v>
          </cell>
        </row>
        <row r="2550">
          <cell r="A2550" t="str">
            <v>Current</v>
          </cell>
        </row>
        <row r="2551">
          <cell r="A2551" t="str">
            <v>Current</v>
          </cell>
        </row>
        <row r="2552">
          <cell r="A2552" t="str">
            <v>Current</v>
          </cell>
        </row>
        <row r="2553">
          <cell r="A2553" t="str">
            <v>New</v>
          </cell>
        </row>
        <row r="2554">
          <cell r="A2554" t="str">
            <v>New</v>
          </cell>
        </row>
        <row r="2555">
          <cell r="A2555" t="str">
            <v>Current</v>
          </cell>
        </row>
        <row r="2556">
          <cell r="A2556" t="str">
            <v>Current</v>
          </cell>
        </row>
        <row r="2557">
          <cell r="A2557" t="str">
            <v>Current</v>
          </cell>
        </row>
        <row r="2558">
          <cell r="A2558" t="str">
            <v>Current</v>
          </cell>
        </row>
        <row r="2559">
          <cell r="A2559" t="str">
            <v>Current</v>
          </cell>
        </row>
        <row r="2560">
          <cell r="A2560" t="str">
            <v>Current</v>
          </cell>
        </row>
        <row r="2561">
          <cell r="A2561" t="str">
            <v>EOL</v>
          </cell>
        </row>
        <row r="2562">
          <cell r="A2562" t="str">
            <v>EOL</v>
          </cell>
        </row>
        <row r="2563">
          <cell r="A2563" t="str">
            <v>EOL</v>
          </cell>
        </row>
        <row r="2564">
          <cell r="A2564" t="str">
            <v>EOL</v>
          </cell>
        </row>
        <row r="2565">
          <cell r="A2565" t="str">
            <v>EOL</v>
          </cell>
        </row>
        <row r="2566">
          <cell r="A2566" t="str">
            <v>EOL</v>
          </cell>
        </row>
        <row r="2567">
          <cell r="A2567" t="str">
            <v>EOL</v>
          </cell>
        </row>
        <row r="2568">
          <cell r="A2568" t="str">
            <v>EOL</v>
          </cell>
        </row>
        <row r="2569">
          <cell r="A2569" t="str">
            <v>EOL</v>
          </cell>
        </row>
        <row r="2570">
          <cell r="A2570" t="str">
            <v>Current</v>
          </cell>
        </row>
        <row r="2571">
          <cell r="A2571" t="str">
            <v>Current</v>
          </cell>
        </row>
        <row r="2572">
          <cell r="A2572" t="str">
            <v>Current</v>
          </cell>
        </row>
        <row r="2573">
          <cell r="A2573" t="str">
            <v>Current</v>
          </cell>
        </row>
        <row r="2574">
          <cell r="A2574" t="str">
            <v>New</v>
          </cell>
        </row>
        <row r="2575">
          <cell r="A2575" t="str">
            <v>Current</v>
          </cell>
        </row>
        <row r="2576">
          <cell r="A2576" t="str">
            <v>New</v>
          </cell>
        </row>
        <row r="2577">
          <cell r="A2577" t="str">
            <v>New</v>
          </cell>
        </row>
        <row r="2578">
          <cell r="A2578" t="str">
            <v>New</v>
          </cell>
        </row>
        <row r="2579">
          <cell r="A2579" t="str">
            <v>EOL</v>
          </cell>
        </row>
        <row r="2580">
          <cell r="A2580" t="str">
            <v>EOL</v>
          </cell>
        </row>
        <row r="2581">
          <cell r="A2581" t="str">
            <v>EOL</v>
          </cell>
        </row>
        <row r="2582">
          <cell r="A2582" t="str">
            <v>EOL</v>
          </cell>
        </row>
        <row r="2583">
          <cell r="A2583" t="str">
            <v>EOL</v>
          </cell>
        </row>
        <row r="2584">
          <cell r="A2584" t="str">
            <v>EOL</v>
          </cell>
        </row>
        <row r="2585">
          <cell r="A2585" t="str">
            <v>EOL</v>
          </cell>
        </row>
        <row r="2586">
          <cell r="A2586" t="str">
            <v>EOL</v>
          </cell>
        </row>
        <row r="2587">
          <cell r="A2587" t="str">
            <v>EOL</v>
          </cell>
        </row>
        <row r="2588">
          <cell r="A2588" t="str">
            <v>New</v>
          </cell>
        </row>
        <row r="2589">
          <cell r="A2589" t="str">
            <v>EOL</v>
          </cell>
        </row>
        <row r="2590">
          <cell r="A2590" t="str">
            <v>EOL</v>
          </cell>
        </row>
        <row r="2591">
          <cell r="A2591" t="str">
            <v>EOL</v>
          </cell>
        </row>
        <row r="2592">
          <cell r="A2592" t="str">
            <v>EOL</v>
          </cell>
        </row>
        <row r="2593">
          <cell r="A2593" t="str">
            <v>EOL</v>
          </cell>
        </row>
        <row r="2594">
          <cell r="A2594" t="str">
            <v>EOL</v>
          </cell>
        </row>
        <row r="2595">
          <cell r="A2595" t="str">
            <v>EOL</v>
          </cell>
        </row>
        <row r="2596">
          <cell r="A2596" t="str">
            <v>EOL</v>
          </cell>
        </row>
        <row r="2597">
          <cell r="A2597" t="str">
            <v>EOL</v>
          </cell>
        </row>
        <row r="2598">
          <cell r="A2598" t="str">
            <v>EOL</v>
          </cell>
        </row>
        <row r="2599">
          <cell r="A2599" t="str">
            <v>EOL</v>
          </cell>
        </row>
        <row r="2600">
          <cell r="A2600" t="str">
            <v>EOL</v>
          </cell>
        </row>
        <row r="2601">
          <cell r="A2601" t="str">
            <v>Current</v>
          </cell>
        </row>
        <row r="2602">
          <cell r="A2602" t="str">
            <v>Current</v>
          </cell>
        </row>
        <row r="2603">
          <cell r="A2603" t="str">
            <v>Current</v>
          </cell>
        </row>
        <row r="2604">
          <cell r="A2604" t="str">
            <v>EOL</v>
          </cell>
        </row>
        <row r="2605">
          <cell r="A2605" t="str">
            <v>New</v>
          </cell>
        </row>
        <row r="2606">
          <cell r="A2606" t="str">
            <v>New</v>
          </cell>
        </row>
        <row r="2607">
          <cell r="A2607" t="str">
            <v>New</v>
          </cell>
        </row>
        <row r="2608">
          <cell r="A2608" t="str">
            <v>New</v>
          </cell>
        </row>
        <row r="2609">
          <cell r="A2609" t="str">
            <v>New</v>
          </cell>
        </row>
        <row r="2610">
          <cell r="A2610" t="str">
            <v>New</v>
          </cell>
        </row>
        <row r="2611">
          <cell r="A2611" t="str">
            <v>New</v>
          </cell>
        </row>
        <row r="2612">
          <cell r="A2612" t="str">
            <v>New</v>
          </cell>
        </row>
        <row r="2613">
          <cell r="A2613" t="str">
            <v>New</v>
          </cell>
        </row>
        <row r="2614">
          <cell r="A2614" t="str">
            <v>New</v>
          </cell>
        </row>
        <row r="2615">
          <cell r="A2615" t="str">
            <v>New</v>
          </cell>
        </row>
        <row r="2616">
          <cell r="A2616" t="str">
            <v>New</v>
          </cell>
        </row>
        <row r="2617">
          <cell r="A2617" t="str">
            <v>Current</v>
          </cell>
        </row>
        <row r="2618">
          <cell r="A2618" t="str">
            <v>New</v>
          </cell>
        </row>
        <row r="2619">
          <cell r="A2619" t="str">
            <v>Current</v>
          </cell>
        </row>
        <row r="2620">
          <cell r="A2620" t="str">
            <v>Current</v>
          </cell>
        </row>
        <row r="2621">
          <cell r="A2621" t="str">
            <v>New</v>
          </cell>
        </row>
        <row r="2622">
          <cell r="A2622" t="str">
            <v>Current</v>
          </cell>
        </row>
        <row r="2623">
          <cell r="A2623" t="str">
            <v>EOL</v>
          </cell>
        </row>
        <row r="2624">
          <cell r="A2624" t="str">
            <v>Current</v>
          </cell>
        </row>
        <row r="2625">
          <cell r="A2625" t="str">
            <v>EOL</v>
          </cell>
        </row>
        <row r="2626">
          <cell r="A2626" t="str">
            <v>EOL</v>
          </cell>
        </row>
        <row r="2627">
          <cell r="A2627" t="str">
            <v>EOL</v>
          </cell>
        </row>
        <row r="2628">
          <cell r="A2628" t="str">
            <v>EOL</v>
          </cell>
        </row>
        <row r="2629">
          <cell r="A2629" t="str">
            <v>EOL</v>
          </cell>
        </row>
        <row r="2630">
          <cell r="A2630" t="str">
            <v>EOL</v>
          </cell>
        </row>
        <row r="2631">
          <cell r="A2631" t="str">
            <v>EOL</v>
          </cell>
        </row>
        <row r="2632">
          <cell r="A2632" t="str">
            <v>Current</v>
          </cell>
        </row>
        <row r="2633">
          <cell r="A2633" t="str">
            <v>Current</v>
          </cell>
        </row>
        <row r="2634">
          <cell r="A2634" t="str">
            <v>Current</v>
          </cell>
        </row>
        <row r="2635">
          <cell r="A2635" t="str">
            <v>New</v>
          </cell>
        </row>
        <row r="2636">
          <cell r="A2636" t="str">
            <v>New</v>
          </cell>
        </row>
        <row r="2637">
          <cell r="A2637" t="str">
            <v>New</v>
          </cell>
        </row>
        <row r="2638">
          <cell r="A2638" t="str">
            <v>New</v>
          </cell>
        </row>
        <row r="2639">
          <cell r="A2639" t="str">
            <v>New</v>
          </cell>
        </row>
        <row r="2640">
          <cell r="A2640" t="str">
            <v>New</v>
          </cell>
        </row>
        <row r="2641">
          <cell r="A2641" t="str">
            <v>New</v>
          </cell>
        </row>
        <row r="2642">
          <cell r="A2642" t="str">
            <v>New</v>
          </cell>
        </row>
        <row r="2643">
          <cell r="A2643" t="str">
            <v>New</v>
          </cell>
        </row>
        <row r="2644">
          <cell r="A2644" t="str">
            <v>Current</v>
          </cell>
        </row>
        <row r="2645">
          <cell r="A2645" t="str">
            <v>Current</v>
          </cell>
        </row>
        <row r="2646">
          <cell r="A2646" t="str">
            <v>Current</v>
          </cell>
        </row>
        <row r="2647">
          <cell r="A2647" t="str">
            <v>New</v>
          </cell>
        </row>
        <row r="2648">
          <cell r="A2648" t="str">
            <v>Current</v>
          </cell>
        </row>
        <row r="2649">
          <cell r="A2649" t="str">
            <v>Current</v>
          </cell>
        </row>
        <row r="2650">
          <cell r="A2650" t="str">
            <v>Current</v>
          </cell>
        </row>
        <row r="2651">
          <cell r="A2651" t="str">
            <v>Current</v>
          </cell>
        </row>
        <row r="2652">
          <cell r="A2652" t="str">
            <v>Current</v>
          </cell>
        </row>
        <row r="2653">
          <cell r="A2653" t="str">
            <v>Current</v>
          </cell>
        </row>
        <row r="2654">
          <cell r="A2654" t="str">
            <v>Current</v>
          </cell>
        </row>
        <row r="2655">
          <cell r="A2655" t="str">
            <v>Current</v>
          </cell>
        </row>
        <row r="2656">
          <cell r="A2656" t="str">
            <v>Current</v>
          </cell>
        </row>
        <row r="2657">
          <cell r="A2657" t="str">
            <v>Current</v>
          </cell>
        </row>
        <row r="2658">
          <cell r="A2658" t="str">
            <v>Current</v>
          </cell>
        </row>
        <row r="2659">
          <cell r="A2659" t="str">
            <v>Current</v>
          </cell>
        </row>
        <row r="2660">
          <cell r="A2660" t="str">
            <v>New</v>
          </cell>
        </row>
        <row r="2661">
          <cell r="A2661" t="str">
            <v>New</v>
          </cell>
        </row>
        <row r="2662">
          <cell r="A2662" t="str">
            <v>New</v>
          </cell>
        </row>
        <row r="2663">
          <cell r="A2663" t="str">
            <v>New</v>
          </cell>
        </row>
        <row r="2664">
          <cell r="A2664" t="str">
            <v>New</v>
          </cell>
        </row>
        <row r="2665">
          <cell r="A2665" t="str">
            <v>New</v>
          </cell>
        </row>
        <row r="2666">
          <cell r="A2666" t="str">
            <v>Current</v>
          </cell>
        </row>
        <row r="2667">
          <cell r="A2667" t="str">
            <v>Current</v>
          </cell>
        </row>
        <row r="2668">
          <cell r="A2668" t="str">
            <v>Current</v>
          </cell>
        </row>
        <row r="2669">
          <cell r="A2669" t="str">
            <v>Current</v>
          </cell>
        </row>
        <row r="2670">
          <cell r="A2670" t="str">
            <v>Current</v>
          </cell>
        </row>
        <row r="2671">
          <cell r="A2671" t="str">
            <v>Current</v>
          </cell>
        </row>
        <row r="2672">
          <cell r="A2672" t="str">
            <v>Current</v>
          </cell>
        </row>
        <row r="2673">
          <cell r="A2673" t="str">
            <v>Current</v>
          </cell>
        </row>
        <row r="2674">
          <cell r="A2674" t="str">
            <v>EOL</v>
          </cell>
        </row>
        <row r="2675">
          <cell r="A2675" t="str">
            <v>EOL</v>
          </cell>
        </row>
        <row r="2676">
          <cell r="A2676" t="str">
            <v>EOL</v>
          </cell>
        </row>
        <row r="2677">
          <cell r="A2677" t="str">
            <v>EOL</v>
          </cell>
        </row>
        <row r="2678">
          <cell r="A2678" t="str">
            <v>EOL</v>
          </cell>
        </row>
        <row r="2679">
          <cell r="A2679" t="str">
            <v>EOL</v>
          </cell>
        </row>
        <row r="2680">
          <cell r="A2680" t="str">
            <v>EOL</v>
          </cell>
        </row>
        <row r="2681">
          <cell r="A2681" t="str">
            <v>EOL</v>
          </cell>
        </row>
        <row r="2682">
          <cell r="A2682" t="str">
            <v>EOL</v>
          </cell>
        </row>
        <row r="2683">
          <cell r="A2683" t="str">
            <v>Current</v>
          </cell>
        </row>
        <row r="2684">
          <cell r="A2684" t="str">
            <v>Current</v>
          </cell>
        </row>
        <row r="2685">
          <cell r="A2685" t="str">
            <v>Current</v>
          </cell>
        </row>
        <row r="2686">
          <cell r="A2686" t="str">
            <v>New</v>
          </cell>
        </row>
        <row r="2687">
          <cell r="A2687" t="str">
            <v>New</v>
          </cell>
        </row>
        <row r="2688">
          <cell r="A2688" t="str">
            <v>New</v>
          </cell>
        </row>
        <row r="2689">
          <cell r="A2689" t="str">
            <v>EOL</v>
          </cell>
        </row>
        <row r="2690">
          <cell r="A2690" t="str">
            <v>EOL</v>
          </cell>
        </row>
        <row r="2691">
          <cell r="A2691" t="str">
            <v>EOL</v>
          </cell>
        </row>
        <row r="2692">
          <cell r="A2692" t="str">
            <v>EOL</v>
          </cell>
        </row>
        <row r="2693">
          <cell r="A2693" t="str">
            <v>EOL</v>
          </cell>
        </row>
        <row r="2694">
          <cell r="A2694" t="str">
            <v>EOL</v>
          </cell>
        </row>
        <row r="2695">
          <cell r="A2695" t="str">
            <v>EOL</v>
          </cell>
        </row>
        <row r="2696">
          <cell r="A2696" t="str">
            <v>New</v>
          </cell>
        </row>
        <row r="2697">
          <cell r="A2697" t="str">
            <v>New</v>
          </cell>
        </row>
        <row r="2698">
          <cell r="A2698" t="str">
            <v>EOL</v>
          </cell>
        </row>
        <row r="2699">
          <cell r="A2699" t="str">
            <v>EOL</v>
          </cell>
        </row>
        <row r="2700">
          <cell r="A2700" t="str">
            <v>EOL</v>
          </cell>
        </row>
        <row r="2701">
          <cell r="A2701" t="str">
            <v>EOL</v>
          </cell>
        </row>
        <row r="2702">
          <cell r="A2702" t="str">
            <v>EOL</v>
          </cell>
        </row>
        <row r="2703">
          <cell r="A2703" t="str">
            <v>EOL</v>
          </cell>
        </row>
        <row r="2704">
          <cell r="A2704" t="str">
            <v>EOL</v>
          </cell>
        </row>
        <row r="2705">
          <cell r="A2705" t="str">
            <v>EOL</v>
          </cell>
        </row>
        <row r="2706">
          <cell r="A2706" t="str">
            <v>EOL</v>
          </cell>
        </row>
        <row r="2707">
          <cell r="A2707" t="str">
            <v>Current</v>
          </cell>
        </row>
        <row r="2708">
          <cell r="A2708" t="str">
            <v>Current</v>
          </cell>
        </row>
        <row r="2709">
          <cell r="A2709" t="str">
            <v>Current</v>
          </cell>
        </row>
        <row r="2710">
          <cell r="A2710" t="str">
            <v>New</v>
          </cell>
        </row>
        <row r="2711">
          <cell r="A2711" t="str">
            <v>New</v>
          </cell>
        </row>
        <row r="2712">
          <cell r="A2712" t="str">
            <v>New</v>
          </cell>
        </row>
        <row r="2713">
          <cell r="A2713" t="str">
            <v>New</v>
          </cell>
        </row>
        <row r="2714">
          <cell r="A2714" t="str">
            <v>New</v>
          </cell>
        </row>
        <row r="2715">
          <cell r="A2715" t="str">
            <v>New</v>
          </cell>
        </row>
        <row r="2716">
          <cell r="A2716" t="str">
            <v>EOL</v>
          </cell>
        </row>
        <row r="2717">
          <cell r="A2717" t="str">
            <v>EOL</v>
          </cell>
        </row>
        <row r="2718">
          <cell r="A2718" t="str">
            <v>EOL</v>
          </cell>
        </row>
        <row r="2719">
          <cell r="A2719" t="str">
            <v>EOL</v>
          </cell>
        </row>
        <row r="2720">
          <cell r="A2720" t="str">
            <v>EOL</v>
          </cell>
        </row>
        <row r="2721">
          <cell r="A2721" t="str">
            <v>EOL</v>
          </cell>
        </row>
        <row r="2722">
          <cell r="A2722" t="str">
            <v>New</v>
          </cell>
        </row>
        <row r="2723">
          <cell r="A2723" t="str">
            <v>New</v>
          </cell>
        </row>
        <row r="2724">
          <cell r="A2724" t="str">
            <v>New</v>
          </cell>
        </row>
        <row r="2725">
          <cell r="A2725" t="str">
            <v>New</v>
          </cell>
        </row>
        <row r="2726">
          <cell r="A2726" t="str">
            <v>New</v>
          </cell>
        </row>
        <row r="2727">
          <cell r="A2727" t="str">
            <v>New</v>
          </cell>
        </row>
        <row r="2728">
          <cell r="A2728" t="str">
            <v>Current</v>
          </cell>
        </row>
        <row r="2729">
          <cell r="A2729" t="str">
            <v>Current</v>
          </cell>
        </row>
        <row r="2730">
          <cell r="A2730" t="str">
            <v>Current</v>
          </cell>
        </row>
        <row r="2731">
          <cell r="A2731" t="str">
            <v>New</v>
          </cell>
        </row>
        <row r="2732">
          <cell r="A2732" t="str">
            <v>New</v>
          </cell>
        </row>
        <row r="2733">
          <cell r="A2733" t="str">
            <v>New</v>
          </cell>
        </row>
        <row r="2734">
          <cell r="A2734" t="str">
            <v>New</v>
          </cell>
        </row>
        <row r="2735">
          <cell r="A2735" t="str">
            <v>New</v>
          </cell>
        </row>
        <row r="2736">
          <cell r="A2736" t="str">
            <v>New</v>
          </cell>
        </row>
        <row r="2737">
          <cell r="A2737" t="str">
            <v>Current</v>
          </cell>
        </row>
        <row r="2738">
          <cell r="A2738" t="str">
            <v>Current</v>
          </cell>
        </row>
        <row r="2739">
          <cell r="A2739" t="str">
            <v>Current</v>
          </cell>
        </row>
        <row r="2740">
          <cell r="A2740" t="str">
            <v>New</v>
          </cell>
        </row>
        <row r="2741">
          <cell r="A2741" t="str">
            <v>New</v>
          </cell>
        </row>
        <row r="2742">
          <cell r="A2742" t="str">
            <v>New</v>
          </cell>
        </row>
        <row r="2743">
          <cell r="A2743" t="str">
            <v>New</v>
          </cell>
        </row>
        <row r="2744">
          <cell r="A2744" t="str">
            <v>New</v>
          </cell>
        </row>
        <row r="2745">
          <cell r="A2745" t="str">
            <v>New</v>
          </cell>
        </row>
        <row r="2746">
          <cell r="A2746" t="str">
            <v>New</v>
          </cell>
        </row>
        <row r="2747">
          <cell r="A2747" t="str">
            <v>New</v>
          </cell>
        </row>
        <row r="2748">
          <cell r="A2748" t="str">
            <v>New</v>
          </cell>
        </row>
        <row r="2749">
          <cell r="A2749" t="str">
            <v>New</v>
          </cell>
        </row>
        <row r="2750">
          <cell r="A2750" t="str">
            <v>New</v>
          </cell>
        </row>
        <row r="2751">
          <cell r="A2751" t="str">
            <v>New</v>
          </cell>
        </row>
        <row r="2752">
          <cell r="A2752" t="str">
            <v>Current</v>
          </cell>
        </row>
        <row r="2753">
          <cell r="A2753" t="str">
            <v>New</v>
          </cell>
        </row>
        <row r="2754">
          <cell r="A2754" t="str">
            <v>Current</v>
          </cell>
        </row>
        <row r="2755">
          <cell r="A2755" t="str">
            <v>New</v>
          </cell>
        </row>
        <row r="2756">
          <cell r="A2756" t="str">
            <v>Current</v>
          </cell>
        </row>
        <row r="2757">
          <cell r="A2757" t="str">
            <v>New</v>
          </cell>
        </row>
        <row r="2758">
          <cell r="A2758" t="str">
            <v>Current</v>
          </cell>
        </row>
        <row r="2759">
          <cell r="A2759" t="str">
            <v>Current</v>
          </cell>
        </row>
        <row r="2760">
          <cell r="A2760" t="str">
            <v>New</v>
          </cell>
        </row>
        <row r="2761">
          <cell r="A2761" t="str">
            <v>Current</v>
          </cell>
        </row>
        <row r="2762">
          <cell r="A2762" t="str">
            <v>Current</v>
          </cell>
        </row>
        <row r="2763">
          <cell r="A2763" t="str">
            <v>Current</v>
          </cell>
        </row>
        <row r="2764">
          <cell r="A2764" t="str">
            <v>Current</v>
          </cell>
        </row>
        <row r="2765">
          <cell r="A2765" t="str">
            <v>EOL</v>
          </cell>
        </row>
        <row r="2766">
          <cell r="A2766" t="str">
            <v>EOL</v>
          </cell>
        </row>
        <row r="2767">
          <cell r="A2767" t="str">
            <v>EOL</v>
          </cell>
        </row>
        <row r="2768">
          <cell r="A2768" t="str">
            <v>Current</v>
          </cell>
        </row>
        <row r="2769">
          <cell r="A2769" t="str">
            <v>New</v>
          </cell>
        </row>
        <row r="2770">
          <cell r="A2770" t="str">
            <v>Current</v>
          </cell>
        </row>
        <row r="2771">
          <cell r="A2771" t="str">
            <v>New</v>
          </cell>
        </row>
        <row r="2772">
          <cell r="A2772" t="str">
            <v>New</v>
          </cell>
        </row>
        <row r="2773">
          <cell r="A2773" t="str">
            <v>New</v>
          </cell>
        </row>
        <row r="2774">
          <cell r="A2774" t="str">
            <v>Current</v>
          </cell>
        </row>
        <row r="2775">
          <cell r="A2775" t="str">
            <v>Current</v>
          </cell>
        </row>
        <row r="2776">
          <cell r="A2776" t="str">
            <v>Current</v>
          </cell>
        </row>
        <row r="2777">
          <cell r="A2777" t="str">
            <v>New</v>
          </cell>
        </row>
        <row r="2778">
          <cell r="A2778" t="str">
            <v>New</v>
          </cell>
        </row>
        <row r="2779">
          <cell r="A2779" t="str">
            <v>New</v>
          </cell>
        </row>
        <row r="2780">
          <cell r="A2780" t="str">
            <v>New</v>
          </cell>
        </row>
        <row r="2781">
          <cell r="A2781" t="str">
            <v>New</v>
          </cell>
        </row>
        <row r="2782">
          <cell r="A2782" t="str">
            <v>New</v>
          </cell>
        </row>
        <row r="2783">
          <cell r="A2783" t="str">
            <v>New</v>
          </cell>
        </row>
        <row r="2784">
          <cell r="A2784" t="str">
            <v>New</v>
          </cell>
        </row>
        <row r="2785">
          <cell r="A2785" t="str">
            <v>New</v>
          </cell>
        </row>
        <row r="2786">
          <cell r="A2786" t="str">
            <v>New</v>
          </cell>
        </row>
        <row r="2787">
          <cell r="A2787" t="str">
            <v>New</v>
          </cell>
        </row>
        <row r="2788">
          <cell r="A2788" t="str">
            <v>New</v>
          </cell>
        </row>
        <row r="2789">
          <cell r="A2789" t="str">
            <v>New</v>
          </cell>
        </row>
        <row r="2790">
          <cell r="A2790" t="str">
            <v>New</v>
          </cell>
        </row>
        <row r="2791">
          <cell r="A2791" t="str">
            <v>New</v>
          </cell>
        </row>
        <row r="2792">
          <cell r="A2792" t="str">
            <v>New</v>
          </cell>
        </row>
        <row r="2793">
          <cell r="A2793" t="str">
            <v>New</v>
          </cell>
        </row>
        <row r="2794">
          <cell r="A2794" t="str">
            <v>New</v>
          </cell>
        </row>
        <row r="2795">
          <cell r="A2795" t="str">
            <v>New</v>
          </cell>
        </row>
        <row r="2796">
          <cell r="A2796" t="str">
            <v>New</v>
          </cell>
        </row>
        <row r="2797">
          <cell r="A2797" t="str">
            <v>New</v>
          </cell>
        </row>
        <row r="2798">
          <cell r="A2798" t="str">
            <v>Current</v>
          </cell>
        </row>
        <row r="2799">
          <cell r="A2799" t="str">
            <v>Current</v>
          </cell>
        </row>
        <row r="2800">
          <cell r="A2800" t="str">
            <v>Current</v>
          </cell>
        </row>
        <row r="2801">
          <cell r="A2801" t="str">
            <v>EOL</v>
          </cell>
        </row>
        <row r="2802">
          <cell r="A2802" t="str">
            <v>New</v>
          </cell>
        </row>
        <row r="2803">
          <cell r="A2803" t="str">
            <v>New</v>
          </cell>
        </row>
        <row r="2804">
          <cell r="A2804" t="str">
            <v>New</v>
          </cell>
        </row>
        <row r="2805">
          <cell r="A2805" t="str">
            <v>New</v>
          </cell>
        </row>
        <row r="2806">
          <cell r="A2806" t="str">
            <v>New</v>
          </cell>
        </row>
        <row r="2807">
          <cell r="A2807" t="str">
            <v>New</v>
          </cell>
        </row>
        <row r="2808">
          <cell r="A2808" t="str">
            <v>Current</v>
          </cell>
        </row>
        <row r="2809">
          <cell r="A2809" t="str">
            <v>Current</v>
          </cell>
        </row>
        <row r="2810">
          <cell r="A2810" t="str">
            <v>Current</v>
          </cell>
        </row>
        <row r="2811">
          <cell r="A2811" t="str">
            <v>Current</v>
          </cell>
        </row>
        <row r="2812">
          <cell r="A2812" t="str">
            <v>New</v>
          </cell>
        </row>
        <row r="2813">
          <cell r="A2813" t="str">
            <v>Current</v>
          </cell>
        </row>
        <row r="2814">
          <cell r="A2814" t="str">
            <v>EOL</v>
          </cell>
        </row>
        <row r="2815">
          <cell r="A2815" t="str">
            <v>New</v>
          </cell>
        </row>
        <row r="2816">
          <cell r="A2816" t="str">
            <v>New</v>
          </cell>
        </row>
        <row r="2817">
          <cell r="A2817" t="str">
            <v>New</v>
          </cell>
        </row>
        <row r="2818">
          <cell r="A2818" t="str">
            <v>New</v>
          </cell>
        </row>
        <row r="2819">
          <cell r="A2819" t="str">
            <v>EOL</v>
          </cell>
        </row>
        <row r="2820">
          <cell r="A2820" t="str">
            <v>EOL</v>
          </cell>
        </row>
        <row r="2821">
          <cell r="A2821" t="str">
            <v>New</v>
          </cell>
        </row>
        <row r="2822">
          <cell r="A2822" t="str">
            <v>New</v>
          </cell>
        </row>
        <row r="2823">
          <cell r="A2823" t="str">
            <v>New</v>
          </cell>
        </row>
        <row r="2824">
          <cell r="A2824" t="str">
            <v>New</v>
          </cell>
        </row>
        <row r="2825">
          <cell r="A2825" t="str">
            <v>New</v>
          </cell>
        </row>
        <row r="2826">
          <cell r="A2826" t="str">
            <v>New</v>
          </cell>
        </row>
        <row r="2827">
          <cell r="A2827" t="str">
            <v>New</v>
          </cell>
        </row>
        <row r="2828">
          <cell r="A2828" t="str">
            <v>New</v>
          </cell>
        </row>
        <row r="2829">
          <cell r="A2829" t="str">
            <v>New</v>
          </cell>
        </row>
        <row r="2830">
          <cell r="A2830" t="str">
            <v>New</v>
          </cell>
        </row>
        <row r="2831">
          <cell r="A2831" t="str">
            <v>New</v>
          </cell>
        </row>
        <row r="2832">
          <cell r="A2832" t="str">
            <v>New</v>
          </cell>
        </row>
        <row r="2833">
          <cell r="A2833" t="str">
            <v>EOL</v>
          </cell>
        </row>
        <row r="2834">
          <cell r="A2834" t="str">
            <v>New</v>
          </cell>
        </row>
        <row r="2835">
          <cell r="A2835" t="str">
            <v>New</v>
          </cell>
        </row>
        <row r="2836">
          <cell r="A2836" t="str">
            <v>Current</v>
          </cell>
        </row>
        <row r="2837">
          <cell r="A2837" t="str">
            <v>Current</v>
          </cell>
        </row>
        <row r="2838">
          <cell r="A2838" t="str">
            <v>Current</v>
          </cell>
        </row>
        <row r="2839">
          <cell r="A2839" t="str">
            <v>New</v>
          </cell>
        </row>
        <row r="2840">
          <cell r="A2840" t="str">
            <v>Current</v>
          </cell>
        </row>
        <row r="2841">
          <cell r="A2841" t="str">
            <v>Current</v>
          </cell>
        </row>
        <row r="2842">
          <cell r="A2842" t="str">
            <v>Current</v>
          </cell>
        </row>
        <row r="2843">
          <cell r="A2843" t="str">
            <v>Current</v>
          </cell>
        </row>
        <row r="2844">
          <cell r="A2844" t="str">
            <v>Current</v>
          </cell>
        </row>
        <row r="2845">
          <cell r="A2845" t="str">
            <v>New</v>
          </cell>
        </row>
        <row r="2846">
          <cell r="A2846" t="str">
            <v>New</v>
          </cell>
        </row>
        <row r="2847">
          <cell r="A2847" t="str">
            <v>New</v>
          </cell>
        </row>
        <row r="2848">
          <cell r="A2848" t="str">
            <v>New</v>
          </cell>
        </row>
        <row r="2849">
          <cell r="A2849" t="str">
            <v>New</v>
          </cell>
        </row>
        <row r="2850">
          <cell r="A2850" t="str">
            <v>New</v>
          </cell>
        </row>
        <row r="2851">
          <cell r="A2851" t="str">
            <v>New</v>
          </cell>
        </row>
        <row r="2852">
          <cell r="A2852" t="str">
            <v>New</v>
          </cell>
        </row>
        <row r="2853">
          <cell r="A2853" t="str">
            <v>New</v>
          </cell>
        </row>
        <row r="2854">
          <cell r="A2854" t="str">
            <v>New</v>
          </cell>
        </row>
        <row r="2855">
          <cell r="A2855" t="str">
            <v>New</v>
          </cell>
        </row>
        <row r="2856">
          <cell r="A2856" t="str">
            <v>New</v>
          </cell>
        </row>
        <row r="2857">
          <cell r="A2857" t="str">
            <v>New</v>
          </cell>
        </row>
        <row r="2858">
          <cell r="A2858" t="str">
            <v>New</v>
          </cell>
        </row>
        <row r="2859">
          <cell r="A2859" t="str">
            <v>New</v>
          </cell>
        </row>
        <row r="2860">
          <cell r="A2860" t="str">
            <v>New</v>
          </cell>
        </row>
        <row r="2861">
          <cell r="A2861" t="str">
            <v>New</v>
          </cell>
        </row>
        <row r="2862">
          <cell r="A2862" t="str">
            <v>New</v>
          </cell>
        </row>
        <row r="2863">
          <cell r="A2863" t="str">
            <v>New</v>
          </cell>
        </row>
        <row r="2864">
          <cell r="A2864" t="str">
            <v>New</v>
          </cell>
        </row>
        <row r="2865">
          <cell r="A2865" t="str">
            <v>New</v>
          </cell>
        </row>
        <row r="2866">
          <cell r="A2866" t="str">
            <v>New</v>
          </cell>
        </row>
        <row r="2867">
          <cell r="A2867" t="str">
            <v>New</v>
          </cell>
        </row>
        <row r="2868">
          <cell r="A2868" t="str">
            <v>New</v>
          </cell>
        </row>
        <row r="2869">
          <cell r="A2869" t="str">
            <v>New</v>
          </cell>
        </row>
        <row r="2870">
          <cell r="A2870" t="str">
            <v>New</v>
          </cell>
        </row>
        <row r="2871">
          <cell r="A2871" t="str">
            <v>New</v>
          </cell>
        </row>
        <row r="2872">
          <cell r="A2872" t="str">
            <v>New</v>
          </cell>
        </row>
        <row r="2873">
          <cell r="A2873" t="str">
            <v>New</v>
          </cell>
        </row>
        <row r="2874">
          <cell r="A2874" t="str">
            <v>New</v>
          </cell>
        </row>
        <row r="2875">
          <cell r="A2875" t="str">
            <v>New</v>
          </cell>
        </row>
        <row r="2876">
          <cell r="A2876" t="str">
            <v>New</v>
          </cell>
        </row>
        <row r="2877">
          <cell r="A2877" t="str">
            <v>New</v>
          </cell>
        </row>
        <row r="2878">
          <cell r="A2878" t="str">
            <v>New</v>
          </cell>
        </row>
        <row r="2879">
          <cell r="A2879" t="str">
            <v>New</v>
          </cell>
        </row>
        <row r="2880">
          <cell r="A2880" t="str">
            <v>New</v>
          </cell>
        </row>
        <row r="2881">
          <cell r="A2881" t="str">
            <v>New</v>
          </cell>
        </row>
        <row r="2882">
          <cell r="A2882" t="str">
            <v>New</v>
          </cell>
        </row>
        <row r="2883">
          <cell r="A2883" t="str">
            <v>EOL</v>
          </cell>
        </row>
        <row r="2884">
          <cell r="A2884" t="str">
            <v>EOL</v>
          </cell>
        </row>
        <row r="2885">
          <cell r="A2885" t="str">
            <v>EOL</v>
          </cell>
        </row>
        <row r="2886">
          <cell r="A2886" t="str">
            <v>New</v>
          </cell>
        </row>
        <row r="2887">
          <cell r="A2887" t="str">
            <v>New</v>
          </cell>
        </row>
        <row r="2888">
          <cell r="A2888" t="str">
            <v>New</v>
          </cell>
        </row>
        <row r="2889">
          <cell r="A2889" t="str">
            <v>New</v>
          </cell>
        </row>
        <row r="2890">
          <cell r="A2890" t="str">
            <v>New</v>
          </cell>
        </row>
        <row r="2891">
          <cell r="A2891" t="str">
            <v>New</v>
          </cell>
        </row>
        <row r="2892">
          <cell r="A2892" t="str">
            <v>Current</v>
          </cell>
        </row>
        <row r="2893">
          <cell r="A2893" t="str">
            <v>Current</v>
          </cell>
        </row>
        <row r="2894">
          <cell r="A2894" t="str">
            <v>Current</v>
          </cell>
        </row>
        <row r="2895">
          <cell r="A2895" t="str">
            <v>New</v>
          </cell>
        </row>
        <row r="2896">
          <cell r="A2896" t="str">
            <v>New</v>
          </cell>
        </row>
        <row r="2897">
          <cell r="A2897" t="str">
            <v>New</v>
          </cell>
        </row>
        <row r="2898">
          <cell r="A2898" t="str">
            <v>New</v>
          </cell>
        </row>
        <row r="2899">
          <cell r="A2899" t="str">
            <v>New</v>
          </cell>
        </row>
        <row r="2900">
          <cell r="A2900" t="str">
            <v>New</v>
          </cell>
        </row>
        <row r="2901">
          <cell r="A2901" t="str">
            <v>New</v>
          </cell>
        </row>
        <row r="2902">
          <cell r="A2902" t="str">
            <v>EOL</v>
          </cell>
        </row>
        <row r="2903">
          <cell r="A2903" t="str">
            <v>EOL</v>
          </cell>
        </row>
        <row r="2904">
          <cell r="A2904" t="str">
            <v>EOL</v>
          </cell>
        </row>
        <row r="2905">
          <cell r="A2905" t="str">
            <v>Current</v>
          </cell>
        </row>
        <row r="2906">
          <cell r="A2906" t="str">
            <v>Current</v>
          </cell>
        </row>
        <row r="2907">
          <cell r="A2907" t="str">
            <v>Current</v>
          </cell>
        </row>
        <row r="2908">
          <cell r="A2908" t="str">
            <v>New</v>
          </cell>
        </row>
        <row r="2909">
          <cell r="A2909" t="str">
            <v>New</v>
          </cell>
        </row>
        <row r="2910">
          <cell r="A2910" t="str">
            <v>New</v>
          </cell>
        </row>
        <row r="2911">
          <cell r="A2911" t="str">
            <v>New</v>
          </cell>
        </row>
        <row r="2912">
          <cell r="A2912" t="str">
            <v>New</v>
          </cell>
        </row>
        <row r="2913">
          <cell r="A2913" t="str">
            <v>New</v>
          </cell>
        </row>
        <row r="2914">
          <cell r="A2914" t="str">
            <v>New</v>
          </cell>
        </row>
        <row r="2915">
          <cell r="A2915" t="str">
            <v>New</v>
          </cell>
        </row>
        <row r="2916">
          <cell r="A2916" t="str">
            <v>New</v>
          </cell>
        </row>
        <row r="2917">
          <cell r="A2917" t="str">
            <v>New</v>
          </cell>
        </row>
        <row r="2918">
          <cell r="A2918" t="str">
            <v>New</v>
          </cell>
        </row>
        <row r="2919">
          <cell r="A2919" t="str">
            <v>New</v>
          </cell>
        </row>
        <row r="2920">
          <cell r="A2920" t="str">
            <v>EOL</v>
          </cell>
        </row>
        <row r="2921">
          <cell r="A2921" t="str">
            <v>EOL</v>
          </cell>
        </row>
        <row r="2922">
          <cell r="A2922" t="str">
            <v>EOL</v>
          </cell>
        </row>
        <row r="2923">
          <cell r="A2923" t="str">
            <v>New</v>
          </cell>
        </row>
        <row r="2924">
          <cell r="A2924" t="str">
            <v>New</v>
          </cell>
        </row>
        <row r="2925">
          <cell r="A2925" t="str">
            <v>New</v>
          </cell>
        </row>
        <row r="2926">
          <cell r="A2926" t="str">
            <v>New</v>
          </cell>
        </row>
        <row r="2927">
          <cell r="A2927" t="str">
            <v>New</v>
          </cell>
        </row>
        <row r="2928">
          <cell r="A2928" t="str">
            <v>New</v>
          </cell>
        </row>
        <row r="2929">
          <cell r="A2929" t="str">
            <v>Current</v>
          </cell>
        </row>
        <row r="2930">
          <cell r="A2930" t="str">
            <v>Current</v>
          </cell>
        </row>
        <row r="2931">
          <cell r="A2931" t="str">
            <v>Current</v>
          </cell>
        </row>
        <row r="2932">
          <cell r="A2932" t="str">
            <v>New</v>
          </cell>
        </row>
        <row r="2933">
          <cell r="A2933" t="str">
            <v>New</v>
          </cell>
        </row>
        <row r="2934">
          <cell r="A2934" t="str">
            <v>New</v>
          </cell>
        </row>
        <row r="2935">
          <cell r="A2935" t="str">
            <v>New</v>
          </cell>
        </row>
        <row r="2936">
          <cell r="A2936" t="str">
            <v>New</v>
          </cell>
        </row>
        <row r="2937">
          <cell r="A2937" t="str">
            <v>New</v>
          </cell>
        </row>
        <row r="2938">
          <cell r="A2938" t="str">
            <v>New</v>
          </cell>
        </row>
        <row r="2939">
          <cell r="A2939" t="str">
            <v>New</v>
          </cell>
        </row>
        <row r="2940">
          <cell r="A2940" t="str">
            <v>New</v>
          </cell>
        </row>
        <row r="2941">
          <cell r="A2941" t="str">
            <v>Current</v>
          </cell>
        </row>
        <row r="2942">
          <cell r="A2942" t="str">
            <v>Current</v>
          </cell>
        </row>
        <row r="2943">
          <cell r="A2943" t="str">
            <v>Current</v>
          </cell>
        </row>
        <row r="2944">
          <cell r="A2944" t="str">
            <v>New</v>
          </cell>
        </row>
        <row r="2945">
          <cell r="A2945" t="str">
            <v>New</v>
          </cell>
        </row>
        <row r="2946">
          <cell r="A2946" t="str">
            <v>New</v>
          </cell>
        </row>
        <row r="2947">
          <cell r="A2947" t="str">
            <v>New</v>
          </cell>
        </row>
        <row r="2948">
          <cell r="A2948" t="str">
            <v>New</v>
          </cell>
        </row>
        <row r="2949">
          <cell r="A2949" t="str">
            <v>New</v>
          </cell>
        </row>
        <row r="2950">
          <cell r="A2950" t="str">
            <v>EOL</v>
          </cell>
        </row>
        <row r="2951">
          <cell r="A2951" t="str">
            <v>Current</v>
          </cell>
        </row>
        <row r="2952">
          <cell r="A2952" t="str">
            <v>EOL</v>
          </cell>
        </row>
        <row r="2953">
          <cell r="A2953" t="str">
            <v>New</v>
          </cell>
        </row>
        <row r="2954">
          <cell r="A2954" t="str">
            <v>New</v>
          </cell>
        </row>
        <row r="2955">
          <cell r="A2955" t="str">
            <v>New</v>
          </cell>
        </row>
        <row r="2956">
          <cell r="A2956" t="str">
            <v>EOL</v>
          </cell>
        </row>
        <row r="2957">
          <cell r="A2957" t="str">
            <v>EOL</v>
          </cell>
        </row>
        <row r="2958">
          <cell r="A2958" t="str">
            <v>EOL</v>
          </cell>
        </row>
        <row r="2959">
          <cell r="A2959" t="str">
            <v>EOL</v>
          </cell>
        </row>
        <row r="2960">
          <cell r="A2960" t="str">
            <v>New</v>
          </cell>
        </row>
        <row r="2961">
          <cell r="A2961" t="str">
            <v>New</v>
          </cell>
        </row>
        <row r="2962">
          <cell r="A2962" t="str">
            <v>New</v>
          </cell>
        </row>
        <row r="2963">
          <cell r="A2963" t="str">
            <v>EOL</v>
          </cell>
        </row>
        <row r="2964">
          <cell r="A2964" t="str">
            <v>EOL</v>
          </cell>
        </row>
        <row r="2965">
          <cell r="A2965" t="str">
            <v>EOL</v>
          </cell>
        </row>
        <row r="2966">
          <cell r="A2966" t="str">
            <v>New</v>
          </cell>
        </row>
        <row r="2967">
          <cell r="A2967" t="str">
            <v>New</v>
          </cell>
        </row>
        <row r="2968">
          <cell r="A2968" t="str">
            <v>New</v>
          </cell>
        </row>
        <row r="2969">
          <cell r="A2969" t="str">
            <v>EOL</v>
          </cell>
        </row>
        <row r="2970">
          <cell r="A2970" t="str">
            <v>EOL</v>
          </cell>
        </row>
        <row r="2971">
          <cell r="A2971" t="str">
            <v>EOL</v>
          </cell>
        </row>
        <row r="2972">
          <cell r="A2972" t="str">
            <v>New</v>
          </cell>
        </row>
        <row r="2973">
          <cell r="A2973" t="str">
            <v>New</v>
          </cell>
        </row>
        <row r="2974">
          <cell r="A2974" t="str">
            <v>New</v>
          </cell>
        </row>
        <row r="2975">
          <cell r="A2975" t="str">
            <v>New</v>
          </cell>
        </row>
        <row r="2976">
          <cell r="A2976" t="str">
            <v>New</v>
          </cell>
        </row>
        <row r="2977">
          <cell r="A2977" t="str">
            <v>New</v>
          </cell>
        </row>
        <row r="2978">
          <cell r="A2978" t="str">
            <v>EOL</v>
          </cell>
        </row>
        <row r="2979">
          <cell r="A2979" t="str">
            <v>EOL</v>
          </cell>
        </row>
        <row r="2980">
          <cell r="A2980" t="str">
            <v>EOL</v>
          </cell>
        </row>
        <row r="2981">
          <cell r="A2981" t="str">
            <v>New</v>
          </cell>
        </row>
        <row r="2982">
          <cell r="A2982" t="str">
            <v>New</v>
          </cell>
        </row>
        <row r="2983">
          <cell r="A2983" t="str">
            <v>New</v>
          </cell>
        </row>
        <row r="2984">
          <cell r="A2984" t="str">
            <v>EOL</v>
          </cell>
        </row>
        <row r="2985">
          <cell r="A2985" t="str">
            <v>EOL</v>
          </cell>
        </row>
        <row r="2986">
          <cell r="A2986" t="str">
            <v>EOL</v>
          </cell>
        </row>
        <row r="2987">
          <cell r="A2987" t="str">
            <v>EOL</v>
          </cell>
        </row>
        <row r="2988">
          <cell r="A2988" t="str">
            <v>EOL</v>
          </cell>
        </row>
        <row r="2989">
          <cell r="A2989" t="str">
            <v>EOL</v>
          </cell>
        </row>
        <row r="2990">
          <cell r="A2990" t="str">
            <v>New</v>
          </cell>
        </row>
        <row r="2991">
          <cell r="A2991" t="str">
            <v>New</v>
          </cell>
        </row>
        <row r="2992">
          <cell r="A2992" t="str">
            <v>New</v>
          </cell>
        </row>
        <row r="2993">
          <cell r="A2993" t="str">
            <v>EOL</v>
          </cell>
        </row>
        <row r="2994">
          <cell r="A2994" t="str">
            <v>EOL</v>
          </cell>
        </row>
        <row r="2995">
          <cell r="A2995" t="str">
            <v>EOL</v>
          </cell>
        </row>
        <row r="2996">
          <cell r="A2996" t="str">
            <v>EOL</v>
          </cell>
        </row>
        <row r="2997">
          <cell r="A2997" t="str">
            <v>Current</v>
          </cell>
        </row>
        <row r="2998">
          <cell r="A2998" t="str">
            <v>Current</v>
          </cell>
        </row>
        <row r="2999">
          <cell r="A2999" t="str">
            <v>Current</v>
          </cell>
        </row>
        <row r="3000">
          <cell r="A3000" t="str">
            <v>Current</v>
          </cell>
        </row>
        <row r="3001">
          <cell r="A3001" t="str">
            <v>Current</v>
          </cell>
        </row>
        <row r="3002">
          <cell r="A3002" t="str">
            <v>Current</v>
          </cell>
        </row>
        <row r="3003">
          <cell r="A3003" t="str">
            <v>EOL</v>
          </cell>
        </row>
        <row r="3004">
          <cell r="A3004" t="str">
            <v>EOL</v>
          </cell>
        </row>
        <row r="3005">
          <cell r="A3005" t="str">
            <v>EOL</v>
          </cell>
        </row>
        <row r="3006">
          <cell r="A3006" t="str">
            <v>Current</v>
          </cell>
        </row>
        <row r="3007">
          <cell r="A3007" t="str">
            <v>Current</v>
          </cell>
        </row>
        <row r="3008">
          <cell r="A3008" t="str">
            <v>Current</v>
          </cell>
        </row>
        <row r="3009">
          <cell r="A3009" t="str">
            <v>Current</v>
          </cell>
        </row>
        <row r="3010">
          <cell r="A3010" t="str">
            <v>Current</v>
          </cell>
        </row>
        <row r="3011">
          <cell r="A3011" t="str">
            <v>Current</v>
          </cell>
        </row>
        <row r="3012">
          <cell r="A3012" t="str">
            <v>EOL</v>
          </cell>
        </row>
        <row r="3013">
          <cell r="A3013" t="str">
            <v>EOL</v>
          </cell>
        </row>
        <row r="3014">
          <cell r="A3014" t="str">
            <v>EOL</v>
          </cell>
        </row>
        <row r="3015">
          <cell r="A3015" t="str">
            <v>Current</v>
          </cell>
        </row>
        <row r="3016">
          <cell r="A3016" t="str">
            <v>Current</v>
          </cell>
        </row>
        <row r="3017">
          <cell r="A3017" t="str">
            <v>Current</v>
          </cell>
        </row>
        <row r="3018">
          <cell r="A3018" t="str">
            <v>Current</v>
          </cell>
        </row>
        <row r="3019">
          <cell r="A3019" t="str">
            <v>New</v>
          </cell>
        </row>
        <row r="3020">
          <cell r="A3020" t="str">
            <v>New</v>
          </cell>
        </row>
        <row r="3021">
          <cell r="A3021" t="str">
            <v>New</v>
          </cell>
        </row>
        <row r="3022">
          <cell r="A3022" t="str">
            <v>New</v>
          </cell>
        </row>
        <row r="3023">
          <cell r="A3023" t="str">
            <v>New</v>
          </cell>
        </row>
        <row r="3024">
          <cell r="A3024" t="str">
            <v>New</v>
          </cell>
        </row>
        <row r="3025">
          <cell r="A3025" t="str">
            <v>New</v>
          </cell>
        </row>
        <row r="3026">
          <cell r="A3026" t="str">
            <v>New</v>
          </cell>
        </row>
        <row r="3027">
          <cell r="A3027" t="str">
            <v>New</v>
          </cell>
        </row>
        <row r="3028">
          <cell r="A3028" t="str">
            <v>New</v>
          </cell>
        </row>
        <row r="3029">
          <cell r="A3029" t="str">
            <v>New</v>
          </cell>
        </row>
        <row r="3030">
          <cell r="A3030" t="str">
            <v>New</v>
          </cell>
        </row>
        <row r="3031">
          <cell r="A3031" t="str">
            <v>New</v>
          </cell>
        </row>
        <row r="3032">
          <cell r="A3032" t="str">
            <v>New</v>
          </cell>
        </row>
        <row r="3033">
          <cell r="A3033" t="str">
            <v>New</v>
          </cell>
        </row>
        <row r="3034">
          <cell r="A3034" t="str">
            <v>New</v>
          </cell>
        </row>
        <row r="3035">
          <cell r="A3035" t="str">
            <v>New</v>
          </cell>
        </row>
        <row r="3036">
          <cell r="A3036" t="str">
            <v>New</v>
          </cell>
        </row>
        <row r="3037">
          <cell r="A3037" t="str">
            <v>New</v>
          </cell>
        </row>
        <row r="3038">
          <cell r="A3038" t="str">
            <v>New</v>
          </cell>
        </row>
        <row r="3039">
          <cell r="A3039" t="str">
            <v>New</v>
          </cell>
        </row>
        <row r="3040">
          <cell r="A3040" t="str">
            <v>New</v>
          </cell>
        </row>
        <row r="3041">
          <cell r="A3041" t="str">
            <v>New</v>
          </cell>
        </row>
        <row r="3042">
          <cell r="A3042" t="str">
            <v>Current</v>
          </cell>
        </row>
        <row r="3043">
          <cell r="A3043" t="str">
            <v>Current</v>
          </cell>
        </row>
        <row r="3044">
          <cell r="A3044" t="str">
            <v>Current</v>
          </cell>
        </row>
        <row r="3045">
          <cell r="A3045" t="str">
            <v>Current</v>
          </cell>
        </row>
        <row r="3046">
          <cell r="A3046" t="str">
            <v>New</v>
          </cell>
        </row>
        <row r="3047">
          <cell r="A3047" t="str">
            <v>New</v>
          </cell>
        </row>
        <row r="3048">
          <cell r="A3048" t="str">
            <v>New</v>
          </cell>
        </row>
        <row r="3049">
          <cell r="A3049" t="str">
            <v>New</v>
          </cell>
        </row>
        <row r="3050">
          <cell r="A3050" t="str">
            <v>New</v>
          </cell>
        </row>
        <row r="3051">
          <cell r="A3051" t="str">
            <v>New</v>
          </cell>
        </row>
        <row r="3052">
          <cell r="A3052" t="str">
            <v>New</v>
          </cell>
        </row>
        <row r="3053">
          <cell r="A3053" t="str">
            <v>New</v>
          </cell>
        </row>
        <row r="3054">
          <cell r="A3054" t="str">
            <v>New</v>
          </cell>
        </row>
        <row r="3055">
          <cell r="A3055" t="str">
            <v>New</v>
          </cell>
        </row>
        <row r="3056">
          <cell r="A3056" t="str">
            <v>New</v>
          </cell>
        </row>
        <row r="3057">
          <cell r="A3057" t="str">
            <v>New</v>
          </cell>
        </row>
        <row r="3058">
          <cell r="A3058" t="str">
            <v>New</v>
          </cell>
        </row>
        <row r="3059">
          <cell r="A3059" t="str">
            <v>New</v>
          </cell>
        </row>
        <row r="3060">
          <cell r="A3060" t="str">
            <v>New</v>
          </cell>
        </row>
        <row r="3061">
          <cell r="A3061" t="str">
            <v>New</v>
          </cell>
        </row>
        <row r="3062">
          <cell r="A3062" t="str">
            <v>New</v>
          </cell>
        </row>
        <row r="3063">
          <cell r="A3063" t="str">
            <v>Current</v>
          </cell>
        </row>
        <row r="3064">
          <cell r="A3064" t="str">
            <v>Current</v>
          </cell>
        </row>
        <row r="3065">
          <cell r="A3065" t="str">
            <v>Current</v>
          </cell>
        </row>
        <row r="3066">
          <cell r="A3066" t="str">
            <v>Current</v>
          </cell>
        </row>
        <row r="3067">
          <cell r="A3067" t="str">
            <v>Current</v>
          </cell>
        </row>
        <row r="3068">
          <cell r="A3068" t="str">
            <v>Current</v>
          </cell>
        </row>
        <row r="3069">
          <cell r="A3069" t="str">
            <v>Current</v>
          </cell>
        </row>
        <row r="3070">
          <cell r="A3070" t="str">
            <v>Current</v>
          </cell>
        </row>
        <row r="3071">
          <cell r="A3071" t="str">
            <v>Current</v>
          </cell>
        </row>
        <row r="3072">
          <cell r="A3072" t="str">
            <v>New</v>
          </cell>
        </row>
        <row r="3073">
          <cell r="A3073" t="str">
            <v>New</v>
          </cell>
        </row>
        <row r="3074">
          <cell r="A3074" t="str">
            <v>New</v>
          </cell>
        </row>
        <row r="3075">
          <cell r="A3075" t="str">
            <v>New</v>
          </cell>
        </row>
        <row r="3076">
          <cell r="A3076" t="str">
            <v>New</v>
          </cell>
        </row>
        <row r="3077">
          <cell r="A3077" t="str">
            <v>New</v>
          </cell>
        </row>
        <row r="3078">
          <cell r="A3078" t="str">
            <v>Current</v>
          </cell>
        </row>
        <row r="3079">
          <cell r="A3079" t="str">
            <v>Current</v>
          </cell>
        </row>
        <row r="3080">
          <cell r="A3080" t="str">
            <v>Current</v>
          </cell>
        </row>
        <row r="3081">
          <cell r="A3081" t="str">
            <v>Current</v>
          </cell>
        </row>
        <row r="3082">
          <cell r="A3082" t="str">
            <v>Current</v>
          </cell>
        </row>
        <row r="3083">
          <cell r="A3083" t="str">
            <v>Current</v>
          </cell>
        </row>
        <row r="3084">
          <cell r="A3084" t="str">
            <v>Current</v>
          </cell>
        </row>
        <row r="3085">
          <cell r="A3085" t="str">
            <v>Current</v>
          </cell>
        </row>
        <row r="3086">
          <cell r="A3086" t="str">
            <v>Current</v>
          </cell>
        </row>
        <row r="3087">
          <cell r="A3087" t="str">
            <v>Current</v>
          </cell>
        </row>
        <row r="3088">
          <cell r="A3088" t="str">
            <v>Current</v>
          </cell>
        </row>
        <row r="3089">
          <cell r="A3089" t="str">
            <v>Current</v>
          </cell>
        </row>
        <row r="3090">
          <cell r="A3090" t="str">
            <v>Current</v>
          </cell>
        </row>
        <row r="3091">
          <cell r="A3091" t="str">
            <v>EOL</v>
          </cell>
        </row>
        <row r="3092">
          <cell r="A3092" t="str">
            <v>EOL</v>
          </cell>
        </row>
        <row r="3093">
          <cell r="A3093" t="str">
            <v>EOL</v>
          </cell>
        </row>
        <row r="3094">
          <cell r="A3094" t="str">
            <v>EOL</v>
          </cell>
        </row>
        <row r="3095">
          <cell r="A3095" t="str">
            <v>EOL</v>
          </cell>
        </row>
        <row r="3096">
          <cell r="A3096" t="str">
            <v>EOL</v>
          </cell>
        </row>
        <row r="3097">
          <cell r="A3097" t="str">
            <v>Current</v>
          </cell>
        </row>
        <row r="3098">
          <cell r="A3098" t="str">
            <v>Current</v>
          </cell>
        </row>
        <row r="3099">
          <cell r="A3099" t="str">
            <v>Current</v>
          </cell>
        </row>
        <row r="3100">
          <cell r="A3100" t="str">
            <v>New</v>
          </cell>
        </row>
        <row r="3101">
          <cell r="A3101" t="str">
            <v>New</v>
          </cell>
        </row>
        <row r="3102">
          <cell r="A3102" t="str">
            <v>New</v>
          </cell>
        </row>
        <row r="3103">
          <cell r="A3103" t="str">
            <v>New</v>
          </cell>
        </row>
        <row r="3104">
          <cell r="A3104" t="str">
            <v>New</v>
          </cell>
        </row>
        <row r="3105">
          <cell r="A3105" t="str">
            <v>New</v>
          </cell>
        </row>
        <row r="3106">
          <cell r="A3106" t="str">
            <v>New</v>
          </cell>
        </row>
        <row r="3107">
          <cell r="A3107" t="str">
            <v>EOL</v>
          </cell>
        </row>
        <row r="3108">
          <cell r="A3108" t="str">
            <v>EOL</v>
          </cell>
        </row>
        <row r="3109">
          <cell r="A3109" t="str">
            <v>EOL</v>
          </cell>
        </row>
        <row r="3110">
          <cell r="A3110" t="str">
            <v>EOL</v>
          </cell>
        </row>
        <row r="3111">
          <cell r="A3111" t="str">
            <v>EOL</v>
          </cell>
        </row>
        <row r="3112">
          <cell r="A3112" t="str">
            <v>EOL</v>
          </cell>
        </row>
        <row r="3113">
          <cell r="A3113" t="str">
            <v>New</v>
          </cell>
        </row>
        <row r="3114">
          <cell r="A3114" t="str">
            <v>EOL</v>
          </cell>
        </row>
        <row r="3115">
          <cell r="A3115" t="str">
            <v>EOL</v>
          </cell>
        </row>
        <row r="3116">
          <cell r="A3116" t="str">
            <v>EOL</v>
          </cell>
        </row>
        <row r="3117">
          <cell r="A3117" t="str">
            <v>Current</v>
          </cell>
        </row>
        <row r="3118">
          <cell r="A3118" t="str">
            <v>Current</v>
          </cell>
        </row>
        <row r="3119">
          <cell r="A3119" t="str">
            <v>Current</v>
          </cell>
        </row>
        <row r="3120">
          <cell r="A3120" t="str">
            <v>EOL</v>
          </cell>
        </row>
        <row r="3121">
          <cell r="A3121" t="str">
            <v>EOL</v>
          </cell>
        </row>
        <row r="3122">
          <cell r="A3122" t="str">
            <v>New</v>
          </cell>
        </row>
        <row r="3123">
          <cell r="A3123" t="str">
            <v>New</v>
          </cell>
        </row>
        <row r="3124">
          <cell r="A3124" t="str">
            <v>New</v>
          </cell>
        </row>
        <row r="3125">
          <cell r="A3125" t="str">
            <v>New</v>
          </cell>
        </row>
        <row r="3126">
          <cell r="A3126" t="str">
            <v>New</v>
          </cell>
        </row>
        <row r="3127">
          <cell r="A3127" t="str">
            <v>New</v>
          </cell>
        </row>
        <row r="3128">
          <cell r="A3128" t="str">
            <v>New</v>
          </cell>
        </row>
        <row r="3129">
          <cell r="A3129" t="str">
            <v>New</v>
          </cell>
        </row>
        <row r="3130">
          <cell r="A3130" t="str">
            <v>New</v>
          </cell>
        </row>
        <row r="3131">
          <cell r="A3131" t="str">
            <v>New</v>
          </cell>
        </row>
        <row r="3132">
          <cell r="A3132" t="str">
            <v>New</v>
          </cell>
        </row>
        <row r="3133">
          <cell r="A3133" t="str">
            <v>New</v>
          </cell>
        </row>
        <row r="3134">
          <cell r="A3134" t="str">
            <v>New</v>
          </cell>
        </row>
        <row r="3135">
          <cell r="A3135" t="str">
            <v>New</v>
          </cell>
        </row>
        <row r="3136">
          <cell r="A3136" t="str">
            <v>New</v>
          </cell>
        </row>
        <row r="3137">
          <cell r="A3137" t="str">
            <v>New</v>
          </cell>
        </row>
        <row r="3138">
          <cell r="A3138" t="str">
            <v>New</v>
          </cell>
        </row>
        <row r="3139">
          <cell r="A3139" t="str">
            <v>New</v>
          </cell>
        </row>
        <row r="3140">
          <cell r="A3140" t="str">
            <v>New</v>
          </cell>
        </row>
        <row r="3141">
          <cell r="A3141" t="str">
            <v>New</v>
          </cell>
        </row>
        <row r="3142">
          <cell r="A3142" t="str">
            <v>New</v>
          </cell>
        </row>
        <row r="3143">
          <cell r="A3143" t="str">
            <v>New</v>
          </cell>
        </row>
        <row r="3144">
          <cell r="A3144" t="str">
            <v>New</v>
          </cell>
        </row>
        <row r="3145">
          <cell r="A3145" t="str">
            <v>New</v>
          </cell>
        </row>
        <row r="3146">
          <cell r="A3146" t="str">
            <v>New</v>
          </cell>
        </row>
        <row r="3147">
          <cell r="A3147" t="str">
            <v>New</v>
          </cell>
        </row>
        <row r="3148">
          <cell r="A3148" t="str">
            <v>New</v>
          </cell>
        </row>
        <row r="3149">
          <cell r="A3149" t="str">
            <v>New</v>
          </cell>
        </row>
        <row r="3150">
          <cell r="A3150" t="str">
            <v>New</v>
          </cell>
        </row>
        <row r="3151">
          <cell r="A3151" t="str">
            <v>New</v>
          </cell>
        </row>
        <row r="3152">
          <cell r="A3152" t="str">
            <v>New</v>
          </cell>
        </row>
        <row r="3153">
          <cell r="A3153" t="str">
            <v>New</v>
          </cell>
        </row>
        <row r="3154">
          <cell r="A3154" t="str">
            <v>New</v>
          </cell>
        </row>
        <row r="3155">
          <cell r="A3155" t="str">
            <v>EOL</v>
          </cell>
        </row>
        <row r="3156">
          <cell r="A3156" t="str">
            <v>New</v>
          </cell>
        </row>
        <row r="3157">
          <cell r="A3157" t="str">
            <v>New</v>
          </cell>
        </row>
        <row r="3158">
          <cell r="A3158" t="str">
            <v>New</v>
          </cell>
        </row>
        <row r="3159">
          <cell r="A3159" t="str">
            <v>New</v>
          </cell>
        </row>
        <row r="3160">
          <cell r="A3160" t="str">
            <v>New</v>
          </cell>
        </row>
        <row r="3161">
          <cell r="A3161" t="str">
            <v>New</v>
          </cell>
        </row>
        <row r="3162">
          <cell r="A3162" t="str">
            <v>New</v>
          </cell>
        </row>
        <row r="3163">
          <cell r="A3163" t="str">
            <v>Current</v>
          </cell>
        </row>
        <row r="3164">
          <cell r="A3164" t="str">
            <v>Current</v>
          </cell>
        </row>
        <row r="3165">
          <cell r="A3165" t="str">
            <v>Current</v>
          </cell>
        </row>
        <row r="3166">
          <cell r="A3166" t="str">
            <v>EOL</v>
          </cell>
        </row>
        <row r="3167">
          <cell r="A3167" t="str">
            <v>EOL</v>
          </cell>
        </row>
        <row r="3168">
          <cell r="A3168" t="str">
            <v>EOL</v>
          </cell>
        </row>
        <row r="3169">
          <cell r="A3169" t="str">
            <v>New</v>
          </cell>
        </row>
        <row r="3170">
          <cell r="A3170" t="str">
            <v>New</v>
          </cell>
        </row>
        <row r="3171">
          <cell r="A3171" t="str">
            <v>New</v>
          </cell>
        </row>
        <row r="3172">
          <cell r="A3172" t="str">
            <v>Current</v>
          </cell>
        </row>
        <row r="3173">
          <cell r="A3173" t="str">
            <v>New</v>
          </cell>
        </row>
        <row r="3174">
          <cell r="A3174" t="str">
            <v>New</v>
          </cell>
        </row>
        <row r="3175">
          <cell r="A3175" t="str">
            <v>New</v>
          </cell>
        </row>
        <row r="3176">
          <cell r="A3176" t="str">
            <v>New</v>
          </cell>
        </row>
        <row r="3177">
          <cell r="A3177" t="str">
            <v>New</v>
          </cell>
        </row>
        <row r="3178">
          <cell r="A3178" t="str">
            <v>New</v>
          </cell>
        </row>
        <row r="3179">
          <cell r="A3179" t="str">
            <v>New</v>
          </cell>
        </row>
        <row r="3180">
          <cell r="A3180" t="str">
            <v>Current</v>
          </cell>
        </row>
        <row r="3181">
          <cell r="A3181" t="str">
            <v>Current</v>
          </cell>
        </row>
        <row r="3182">
          <cell r="A3182" t="str">
            <v>Current</v>
          </cell>
        </row>
        <row r="3183">
          <cell r="A3183" t="str">
            <v>Current</v>
          </cell>
        </row>
        <row r="3184">
          <cell r="A3184" t="str">
            <v>Current</v>
          </cell>
        </row>
        <row r="3185">
          <cell r="A3185" t="str">
            <v>Current</v>
          </cell>
        </row>
        <row r="3186">
          <cell r="A3186" t="str">
            <v>Current</v>
          </cell>
        </row>
        <row r="3187">
          <cell r="A3187" t="str">
            <v>New</v>
          </cell>
        </row>
        <row r="3188">
          <cell r="A3188" t="str">
            <v>Current</v>
          </cell>
        </row>
        <row r="3189">
          <cell r="A3189" t="str">
            <v>Current</v>
          </cell>
        </row>
        <row r="3190">
          <cell r="A3190" t="str">
            <v>Current</v>
          </cell>
        </row>
        <row r="3191">
          <cell r="A3191" t="str">
            <v>Current</v>
          </cell>
        </row>
        <row r="3192">
          <cell r="A3192" t="str">
            <v>Current</v>
          </cell>
        </row>
        <row r="3193">
          <cell r="A3193" t="str">
            <v>Current</v>
          </cell>
        </row>
        <row r="3194">
          <cell r="A3194" t="str">
            <v>Current</v>
          </cell>
        </row>
        <row r="3195">
          <cell r="A3195" t="str">
            <v>Current</v>
          </cell>
        </row>
        <row r="3196">
          <cell r="A3196" t="str">
            <v>Current</v>
          </cell>
        </row>
        <row r="3197">
          <cell r="A3197" t="str">
            <v>Current</v>
          </cell>
        </row>
        <row r="3198">
          <cell r="A3198" t="str">
            <v>Current</v>
          </cell>
        </row>
        <row r="3199">
          <cell r="A3199" t="str">
            <v>Current</v>
          </cell>
        </row>
        <row r="3200">
          <cell r="A3200" t="str">
            <v>EOL</v>
          </cell>
        </row>
        <row r="3201">
          <cell r="A3201" t="str">
            <v>EOL</v>
          </cell>
        </row>
        <row r="3202">
          <cell r="A3202" t="str">
            <v>EOL</v>
          </cell>
        </row>
        <row r="3203">
          <cell r="A3203" t="str">
            <v>Current</v>
          </cell>
        </row>
        <row r="3204">
          <cell r="A3204" t="str">
            <v>Current</v>
          </cell>
        </row>
        <row r="3205">
          <cell r="A3205" t="str">
            <v>Current</v>
          </cell>
        </row>
        <row r="3206">
          <cell r="A3206" t="str">
            <v>New</v>
          </cell>
        </row>
        <row r="3207">
          <cell r="A3207" t="str">
            <v>EOL</v>
          </cell>
        </row>
        <row r="3208">
          <cell r="A3208" t="str">
            <v>EOL</v>
          </cell>
        </row>
        <row r="3209">
          <cell r="A3209" t="str">
            <v>EOL</v>
          </cell>
        </row>
        <row r="3210">
          <cell r="A3210" t="str">
            <v>EOL</v>
          </cell>
        </row>
        <row r="3211">
          <cell r="A3211" t="str">
            <v>New</v>
          </cell>
        </row>
        <row r="3212">
          <cell r="A3212" t="str">
            <v>New</v>
          </cell>
        </row>
        <row r="3213">
          <cell r="A3213" t="str">
            <v>EOL</v>
          </cell>
        </row>
        <row r="3214">
          <cell r="A3214" t="str">
            <v>Current</v>
          </cell>
        </row>
        <row r="3215">
          <cell r="A3215" t="str">
            <v>Current</v>
          </cell>
        </row>
        <row r="3216">
          <cell r="A3216" t="str">
            <v>Current</v>
          </cell>
        </row>
        <row r="3217">
          <cell r="A3217" t="str">
            <v>New</v>
          </cell>
        </row>
        <row r="3218">
          <cell r="A3218" t="str">
            <v>New</v>
          </cell>
        </row>
        <row r="3219">
          <cell r="A3219" t="str">
            <v>New</v>
          </cell>
        </row>
        <row r="3220">
          <cell r="A3220" t="str">
            <v>New</v>
          </cell>
        </row>
        <row r="3221">
          <cell r="A3221" t="str">
            <v>New</v>
          </cell>
        </row>
        <row r="3222">
          <cell r="A3222" t="str">
            <v>New</v>
          </cell>
        </row>
        <row r="3223">
          <cell r="A3223" t="str">
            <v>New</v>
          </cell>
        </row>
        <row r="3224">
          <cell r="A3224" t="str">
            <v>New</v>
          </cell>
        </row>
        <row r="3225">
          <cell r="A3225" t="str">
            <v>New</v>
          </cell>
        </row>
        <row r="3226">
          <cell r="A3226" t="str">
            <v>Current</v>
          </cell>
        </row>
        <row r="3227">
          <cell r="A3227" t="str">
            <v>Current</v>
          </cell>
        </row>
        <row r="3228">
          <cell r="A3228" t="str">
            <v>Current</v>
          </cell>
        </row>
        <row r="3229">
          <cell r="A3229" t="str">
            <v>EOL</v>
          </cell>
        </row>
        <row r="3230">
          <cell r="A3230" t="str">
            <v>EOL</v>
          </cell>
        </row>
        <row r="3231">
          <cell r="A3231" t="str">
            <v>EOL</v>
          </cell>
        </row>
        <row r="3232">
          <cell r="A3232" t="str">
            <v>New</v>
          </cell>
        </row>
        <row r="3233">
          <cell r="A3233" t="str">
            <v>New</v>
          </cell>
        </row>
        <row r="3234">
          <cell r="A3234" t="str">
            <v>New</v>
          </cell>
        </row>
        <row r="3235">
          <cell r="A3235" t="str">
            <v>Current</v>
          </cell>
        </row>
        <row r="3236">
          <cell r="A3236" t="str">
            <v>New</v>
          </cell>
        </row>
        <row r="3237">
          <cell r="A3237" t="str">
            <v>Current</v>
          </cell>
        </row>
        <row r="3238">
          <cell r="A3238" t="str">
            <v>Current</v>
          </cell>
        </row>
        <row r="3239">
          <cell r="A3239" t="str">
            <v>Current</v>
          </cell>
        </row>
        <row r="3240">
          <cell r="A3240" t="str">
            <v>Current</v>
          </cell>
        </row>
        <row r="3241">
          <cell r="A3241" t="str">
            <v>New</v>
          </cell>
        </row>
        <row r="3242">
          <cell r="A3242" t="str">
            <v>New</v>
          </cell>
        </row>
        <row r="3243">
          <cell r="A3243" t="str">
            <v>New</v>
          </cell>
        </row>
        <row r="3244">
          <cell r="A3244" t="str">
            <v>New</v>
          </cell>
        </row>
        <row r="3245">
          <cell r="A3245" t="str">
            <v>EOL</v>
          </cell>
        </row>
        <row r="3246">
          <cell r="A3246" t="str">
            <v>EOL</v>
          </cell>
        </row>
        <row r="3247">
          <cell r="A3247" t="str">
            <v>Current</v>
          </cell>
        </row>
        <row r="3248">
          <cell r="A3248" t="str">
            <v>Current</v>
          </cell>
        </row>
        <row r="3249">
          <cell r="A3249" t="str">
            <v>Current</v>
          </cell>
        </row>
        <row r="3250">
          <cell r="A3250" t="str">
            <v>Current</v>
          </cell>
        </row>
        <row r="3251">
          <cell r="A3251" t="str">
            <v>Current</v>
          </cell>
        </row>
        <row r="3252">
          <cell r="A3252" t="str">
            <v>Current</v>
          </cell>
        </row>
        <row r="3253">
          <cell r="A3253" t="str">
            <v>New</v>
          </cell>
        </row>
        <row r="3254">
          <cell r="A3254" t="str">
            <v>EOL</v>
          </cell>
        </row>
        <row r="3255">
          <cell r="A3255" t="str">
            <v>EOL</v>
          </cell>
        </row>
        <row r="3256">
          <cell r="A3256" t="str">
            <v>EOL</v>
          </cell>
        </row>
        <row r="3257">
          <cell r="A3257" t="str">
            <v>EOL</v>
          </cell>
        </row>
        <row r="3258">
          <cell r="A3258" t="str">
            <v>EOL</v>
          </cell>
        </row>
        <row r="3259">
          <cell r="A3259" t="str">
            <v>Current</v>
          </cell>
        </row>
        <row r="3260">
          <cell r="A3260" t="str">
            <v>Current</v>
          </cell>
        </row>
        <row r="3261">
          <cell r="A3261" t="str">
            <v>Current</v>
          </cell>
        </row>
        <row r="3262">
          <cell r="A3262" t="str">
            <v>Current</v>
          </cell>
        </row>
        <row r="3263">
          <cell r="A3263" t="str">
            <v>Current</v>
          </cell>
        </row>
        <row r="3264">
          <cell r="A3264" t="str">
            <v>Current</v>
          </cell>
        </row>
        <row r="3265">
          <cell r="A3265" t="str">
            <v>New</v>
          </cell>
        </row>
        <row r="3266">
          <cell r="A3266" t="str">
            <v>New</v>
          </cell>
        </row>
        <row r="3267">
          <cell r="A3267" t="str">
            <v>New</v>
          </cell>
        </row>
        <row r="3268">
          <cell r="A3268" t="str">
            <v>New</v>
          </cell>
        </row>
        <row r="3269">
          <cell r="A3269" t="str">
            <v>New</v>
          </cell>
        </row>
        <row r="3270">
          <cell r="A3270" t="str">
            <v>New</v>
          </cell>
        </row>
        <row r="3271">
          <cell r="A3271" t="str">
            <v>New</v>
          </cell>
        </row>
        <row r="3272">
          <cell r="A3272" t="str">
            <v>New</v>
          </cell>
        </row>
        <row r="3273">
          <cell r="A3273" t="str">
            <v>New</v>
          </cell>
        </row>
        <row r="3274">
          <cell r="A3274" t="str">
            <v>New</v>
          </cell>
        </row>
        <row r="3275">
          <cell r="A3275" t="str">
            <v>New</v>
          </cell>
        </row>
        <row r="3276">
          <cell r="A3276" t="str">
            <v>New</v>
          </cell>
        </row>
        <row r="3277">
          <cell r="A3277" t="str">
            <v>EOL</v>
          </cell>
        </row>
        <row r="3278">
          <cell r="A3278" t="str">
            <v>EOL</v>
          </cell>
        </row>
        <row r="3279">
          <cell r="A3279" t="str">
            <v>EOL</v>
          </cell>
        </row>
        <row r="3280">
          <cell r="A3280" t="str">
            <v>New</v>
          </cell>
        </row>
        <row r="3281">
          <cell r="A3281" t="str">
            <v>New</v>
          </cell>
        </row>
        <row r="3282">
          <cell r="A3282" t="str">
            <v>New</v>
          </cell>
        </row>
        <row r="3283">
          <cell r="A3283" t="str">
            <v>Current</v>
          </cell>
        </row>
        <row r="3284">
          <cell r="A3284" t="str">
            <v>Current</v>
          </cell>
        </row>
        <row r="3285">
          <cell r="A3285" t="str">
            <v>Current</v>
          </cell>
        </row>
        <row r="3286">
          <cell r="A3286" t="str">
            <v>New</v>
          </cell>
        </row>
        <row r="3287">
          <cell r="A3287" t="str">
            <v>New</v>
          </cell>
        </row>
        <row r="3288">
          <cell r="A3288" t="str">
            <v>New</v>
          </cell>
        </row>
        <row r="3289">
          <cell r="A3289" t="str">
            <v>New</v>
          </cell>
        </row>
        <row r="3290">
          <cell r="A3290" t="str">
            <v>New</v>
          </cell>
        </row>
        <row r="3291">
          <cell r="A3291" t="str">
            <v>New</v>
          </cell>
        </row>
        <row r="3292">
          <cell r="A3292" t="str">
            <v>EOL</v>
          </cell>
        </row>
        <row r="3293">
          <cell r="A3293" t="str">
            <v>EOL</v>
          </cell>
        </row>
        <row r="3294">
          <cell r="A3294" t="str">
            <v>EOL</v>
          </cell>
        </row>
        <row r="3295">
          <cell r="A3295" t="str">
            <v>New</v>
          </cell>
        </row>
        <row r="3296">
          <cell r="A3296" t="str">
            <v>New</v>
          </cell>
        </row>
        <row r="3297">
          <cell r="A3297" t="str">
            <v>New</v>
          </cell>
        </row>
        <row r="3298">
          <cell r="A3298" t="str">
            <v>New</v>
          </cell>
        </row>
        <row r="3299">
          <cell r="A3299" t="str">
            <v>New</v>
          </cell>
        </row>
        <row r="3300">
          <cell r="A3300" t="str">
            <v>New</v>
          </cell>
        </row>
        <row r="3301">
          <cell r="A3301" t="str">
            <v>Current</v>
          </cell>
        </row>
        <row r="3302">
          <cell r="A3302" t="str">
            <v>Current</v>
          </cell>
        </row>
        <row r="3303">
          <cell r="A3303" t="str">
            <v>Current</v>
          </cell>
        </row>
        <row r="3304">
          <cell r="A3304" t="str">
            <v>EOL</v>
          </cell>
        </row>
        <row r="3305">
          <cell r="A3305" t="str">
            <v>New</v>
          </cell>
        </row>
        <row r="3306">
          <cell r="A3306" t="str">
            <v>New</v>
          </cell>
        </row>
        <row r="3307">
          <cell r="A3307" t="str">
            <v>New</v>
          </cell>
        </row>
        <row r="3308">
          <cell r="A3308" t="str">
            <v>EOL</v>
          </cell>
        </row>
        <row r="3309">
          <cell r="A3309" t="str">
            <v>EOL</v>
          </cell>
        </row>
        <row r="3310">
          <cell r="A3310" t="str">
            <v>EOL</v>
          </cell>
        </row>
        <row r="3311">
          <cell r="A3311" t="str">
            <v>Current</v>
          </cell>
        </row>
        <row r="3312">
          <cell r="A3312" t="str">
            <v>Current</v>
          </cell>
        </row>
        <row r="3313">
          <cell r="A3313" t="str">
            <v>Current</v>
          </cell>
        </row>
        <row r="3314">
          <cell r="A3314" t="str">
            <v>Current</v>
          </cell>
        </row>
        <row r="3315">
          <cell r="A3315" t="str">
            <v>Current</v>
          </cell>
        </row>
        <row r="3316">
          <cell r="A3316" t="str">
            <v>Current</v>
          </cell>
        </row>
        <row r="3317">
          <cell r="A3317" t="str">
            <v>Current</v>
          </cell>
        </row>
        <row r="3318">
          <cell r="A3318" t="str">
            <v>Current</v>
          </cell>
        </row>
        <row r="3319">
          <cell r="A3319" t="str">
            <v>Current</v>
          </cell>
        </row>
        <row r="3320">
          <cell r="A3320" t="str">
            <v>Current</v>
          </cell>
        </row>
        <row r="3321">
          <cell r="A3321" t="str">
            <v>Current</v>
          </cell>
        </row>
        <row r="3322">
          <cell r="A3322" t="str">
            <v>Current</v>
          </cell>
        </row>
        <row r="3323">
          <cell r="A3323" t="str">
            <v>Current</v>
          </cell>
        </row>
        <row r="3324">
          <cell r="A3324" t="str">
            <v>Current</v>
          </cell>
        </row>
        <row r="3325">
          <cell r="A3325" t="str">
            <v>New</v>
          </cell>
        </row>
        <row r="3326">
          <cell r="A3326" t="str">
            <v>New</v>
          </cell>
        </row>
        <row r="3327">
          <cell r="A3327" t="str">
            <v>New</v>
          </cell>
        </row>
        <row r="3328">
          <cell r="A3328" t="str">
            <v>New</v>
          </cell>
        </row>
        <row r="3329">
          <cell r="A3329" t="str">
            <v>New</v>
          </cell>
        </row>
        <row r="3330">
          <cell r="A3330" t="str">
            <v>New</v>
          </cell>
        </row>
        <row r="3331">
          <cell r="A3331" t="str">
            <v>New</v>
          </cell>
        </row>
        <row r="3332">
          <cell r="A3332" t="str">
            <v>New</v>
          </cell>
        </row>
        <row r="3333">
          <cell r="A3333" t="str">
            <v>Current</v>
          </cell>
        </row>
        <row r="3334">
          <cell r="A3334" t="str">
            <v>Current</v>
          </cell>
        </row>
        <row r="3335">
          <cell r="A3335" t="str">
            <v>Current</v>
          </cell>
        </row>
        <row r="3336">
          <cell r="A3336" t="str">
            <v>New</v>
          </cell>
        </row>
        <row r="3337">
          <cell r="A3337" t="str">
            <v>New</v>
          </cell>
        </row>
        <row r="3338">
          <cell r="A3338" t="str">
            <v>New</v>
          </cell>
        </row>
        <row r="3339">
          <cell r="A3339" t="str">
            <v>New</v>
          </cell>
        </row>
        <row r="3340">
          <cell r="A3340" t="str">
            <v>New</v>
          </cell>
        </row>
        <row r="3341">
          <cell r="A3341" t="str">
            <v>Current</v>
          </cell>
        </row>
        <row r="3342">
          <cell r="A3342" t="str">
            <v>Current</v>
          </cell>
        </row>
        <row r="3343">
          <cell r="A3343" t="str">
            <v>Current</v>
          </cell>
        </row>
        <row r="3344">
          <cell r="A3344" t="str">
            <v>Current</v>
          </cell>
        </row>
        <row r="3345">
          <cell r="A3345" t="str">
            <v>Current</v>
          </cell>
        </row>
        <row r="3346">
          <cell r="A3346" t="str">
            <v>Current</v>
          </cell>
        </row>
        <row r="3347">
          <cell r="A3347" t="str">
            <v>Current</v>
          </cell>
        </row>
        <row r="3348">
          <cell r="A3348" t="str">
            <v>Current</v>
          </cell>
        </row>
        <row r="3349">
          <cell r="A3349" t="str">
            <v>Current</v>
          </cell>
        </row>
        <row r="3350">
          <cell r="A3350" t="str">
            <v>EOL</v>
          </cell>
        </row>
        <row r="3351">
          <cell r="A3351" t="str">
            <v>EOL</v>
          </cell>
        </row>
        <row r="3352">
          <cell r="A3352" t="str">
            <v>EOL</v>
          </cell>
        </row>
        <row r="3353">
          <cell r="A3353" t="str">
            <v>New</v>
          </cell>
        </row>
        <row r="3354">
          <cell r="A3354" t="str">
            <v>New</v>
          </cell>
        </row>
        <row r="3355">
          <cell r="A3355" t="str">
            <v>New</v>
          </cell>
        </row>
        <row r="3356">
          <cell r="A3356" t="str">
            <v>EOL</v>
          </cell>
        </row>
        <row r="3357">
          <cell r="A3357" t="str">
            <v>EOL</v>
          </cell>
        </row>
        <row r="3358">
          <cell r="A3358" t="str">
            <v>EOL</v>
          </cell>
        </row>
        <row r="3359">
          <cell r="A3359" t="str">
            <v>EOL</v>
          </cell>
        </row>
        <row r="3360">
          <cell r="A3360" t="str">
            <v>EOL</v>
          </cell>
        </row>
        <row r="3361">
          <cell r="A3361" t="str">
            <v>EOL</v>
          </cell>
        </row>
        <row r="3362">
          <cell r="A3362" t="str">
            <v>EOL</v>
          </cell>
        </row>
        <row r="3363">
          <cell r="A3363" t="str">
            <v>EOL</v>
          </cell>
        </row>
        <row r="3364">
          <cell r="A3364" t="str">
            <v>EOL</v>
          </cell>
        </row>
        <row r="3365">
          <cell r="A3365" t="str">
            <v>EOL</v>
          </cell>
        </row>
        <row r="3366">
          <cell r="A3366" t="str">
            <v>EOL</v>
          </cell>
        </row>
        <row r="3367">
          <cell r="A3367" t="str">
            <v>EOL</v>
          </cell>
        </row>
        <row r="3368">
          <cell r="A3368" t="str">
            <v>Current</v>
          </cell>
        </row>
        <row r="3369">
          <cell r="A3369" t="str">
            <v>Current</v>
          </cell>
        </row>
        <row r="3370">
          <cell r="A3370" t="str">
            <v>Current</v>
          </cell>
        </row>
        <row r="3371">
          <cell r="A3371" t="str">
            <v>EOL</v>
          </cell>
        </row>
        <row r="3372">
          <cell r="A3372" t="str">
            <v>EOL</v>
          </cell>
        </row>
        <row r="3373">
          <cell r="A3373" t="str">
            <v>EOL</v>
          </cell>
        </row>
        <row r="3374">
          <cell r="A3374" t="str">
            <v>New</v>
          </cell>
        </row>
        <row r="3375">
          <cell r="A3375" t="str">
            <v>New</v>
          </cell>
        </row>
        <row r="3376">
          <cell r="A3376" t="str">
            <v>New</v>
          </cell>
        </row>
        <row r="3377">
          <cell r="A3377" t="str">
            <v>New</v>
          </cell>
        </row>
        <row r="3378">
          <cell r="A3378" t="str">
            <v>New</v>
          </cell>
        </row>
        <row r="3379">
          <cell r="A3379" t="str">
            <v>New</v>
          </cell>
        </row>
        <row r="3380">
          <cell r="A3380" t="str">
            <v>EOL</v>
          </cell>
        </row>
        <row r="3381">
          <cell r="A3381" t="str">
            <v>EOL</v>
          </cell>
        </row>
        <row r="3382">
          <cell r="A3382" t="str">
            <v>EOL</v>
          </cell>
        </row>
        <row r="3383">
          <cell r="A3383" t="str">
            <v>EOL</v>
          </cell>
        </row>
        <row r="3384">
          <cell r="A3384" t="str">
            <v>EOL</v>
          </cell>
        </row>
        <row r="3385">
          <cell r="A3385" t="str">
            <v>EOL</v>
          </cell>
        </row>
        <row r="3386">
          <cell r="A3386" t="str">
            <v>EOL</v>
          </cell>
        </row>
        <row r="3387">
          <cell r="A3387" t="str">
            <v>EOL</v>
          </cell>
        </row>
        <row r="3388">
          <cell r="A3388" t="str">
            <v>EOL</v>
          </cell>
        </row>
        <row r="3389">
          <cell r="A3389" t="str">
            <v>EOL</v>
          </cell>
        </row>
        <row r="3390">
          <cell r="A3390" t="str">
            <v>EOL</v>
          </cell>
        </row>
        <row r="3391">
          <cell r="A3391" t="str">
            <v>EOL</v>
          </cell>
        </row>
        <row r="3392">
          <cell r="A3392" t="str">
            <v>New</v>
          </cell>
        </row>
        <row r="3393">
          <cell r="A3393" t="str">
            <v>New</v>
          </cell>
        </row>
        <row r="3394">
          <cell r="A3394" t="str">
            <v>New</v>
          </cell>
        </row>
        <row r="3395">
          <cell r="A3395" t="str">
            <v>New</v>
          </cell>
        </row>
        <row r="3396">
          <cell r="A3396" t="str">
            <v>New</v>
          </cell>
        </row>
        <row r="3397">
          <cell r="A3397" t="str">
            <v>New</v>
          </cell>
        </row>
        <row r="3398">
          <cell r="A3398" t="str">
            <v>New</v>
          </cell>
        </row>
        <row r="3399">
          <cell r="A3399" t="str">
            <v>New</v>
          </cell>
        </row>
        <row r="3400">
          <cell r="A3400" t="str">
            <v>New</v>
          </cell>
        </row>
        <row r="3401">
          <cell r="A3401" t="str">
            <v>Current</v>
          </cell>
        </row>
        <row r="3402">
          <cell r="A3402" t="str">
            <v>Current</v>
          </cell>
        </row>
        <row r="3403">
          <cell r="A3403" t="str">
            <v>Current</v>
          </cell>
        </row>
        <row r="3404">
          <cell r="A3404" t="str">
            <v>New</v>
          </cell>
        </row>
        <row r="3405">
          <cell r="A3405" t="str">
            <v>New</v>
          </cell>
        </row>
        <row r="3406">
          <cell r="A3406" t="str">
            <v>New</v>
          </cell>
        </row>
        <row r="3407">
          <cell r="A3407" t="str">
            <v>New</v>
          </cell>
        </row>
        <row r="3408">
          <cell r="A3408" t="str">
            <v>New</v>
          </cell>
        </row>
        <row r="3409">
          <cell r="A3409" t="str">
            <v>New</v>
          </cell>
        </row>
        <row r="3410">
          <cell r="A3410" t="str">
            <v>New</v>
          </cell>
        </row>
        <row r="3411">
          <cell r="A3411" t="str">
            <v>New</v>
          </cell>
        </row>
        <row r="3412">
          <cell r="A3412" t="str">
            <v>Current</v>
          </cell>
        </row>
        <row r="3413">
          <cell r="A3413" t="str">
            <v>Current</v>
          </cell>
        </row>
        <row r="3414">
          <cell r="A3414" t="str">
            <v>Current</v>
          </cell>
        </row>
        <row r="3415">
          <cell r="A3415" t="str">
            <v>New</v>
          </cell>
        </row>
        <row r="3416">
          <cell r="A3416" t="str">
            <v>New</v>
          </cell>
        </row>
        <row r="3417">
          <cell r="A3417" t="str">
            <v>New</v>
          </cell>
        </row>
        <row r="3418">
          <cell r="A3418" t="str">
            <v>New</v>
          </cell>
        </row>
        <row r="3419">
          <cell r="A3419" t="str">
            <v>New</v>
          </cell>
        </row>
        <row r="3420">
          <cell r="A3420" t="str">
            <v>New</v>
          </cell>
        </row>
        <row r="3421">
          <cell r="A3421" t="str">
            <v>Current</v>
          </cell>
        </row>
        <row r="3422">
          <cell r="A3422" t="str">
            <v>Current</v>
          </cell>
        </row>
        <row r="3423">
          <cell r="A3423" t="str">
            <v>Current</v>
          </cell>
        </row>
        <row r="3424">
          <cell r="A3424" t="str">
            <v>Current</v>
          </cell>
        </row>
        <row r="3425">
          <cell r="A3425" t="str">
            <v>Current</v>
          </cell>
        </row>
        <row r="3426">
          <cell r="A3426" t="str">
            <v>Current</v>
          </cell>
        </row>
        <row r="3427">
          <cell r="A3427" t="str">
            <v>EOL</v>
          </cell>
        </row>
        <row r="3428">
          <cell r="A3428" t="str">
            <v>EOL</v>
          </cell>
        </row>
        <row r="3429">
          <cell r="A3429" t="str">
            <v>EOL</v>
          </cell>
        </row>
        <row r="3430">
          <cell r="A3430" t="str">
            <v>EOL</v>
          </cell>
        </row>
        <row r="3431">
          <cell r="A3431" t="str">
            <v>EOL</v>
          </cell>
        </row>
        <row r="3432">
          <cell r="A3432" t="str">
            <v>EOL</v>
          </cell>
        </row>
        <row r="3433">
          <cell r="A3433" t="str">
            <v>EOL</v>
          </cell>
        </row>
        <row r="3434">
          <cell r="A3434" t="str">
            <v>EOL</v>
          </cell>
        </row>
        <row r="3435">
          <cell r="A3435" t="str">
            <v>EOL</v>
          </cell>
        </row>
        <row r="3436">
          <cell r="A3436" t="str">
            <v>New</v>
          </cell>
        </row>
        <row r="3437">
          <cell r="A3437" t="str">
            <v>New</v>
          </cell>
        </row>
        <row r="3438">
          <cell r="A3438" t="str">
            <v>New</v>
          </cell>
        </row>
        <row r="3439">
          <cell r="A3439" t="str">
            <v>New</v>
          </cell>
        </row>
        <row r="3440">
          <cell r="A3440" t="str">
            <v>New</v>
          </cell>
        </row>
        <row r="3441">
          <cell r="A3441" t="str">
            <v>New</v>
          </cell>
        </row>
        <row r="3442">
          <cell r="A3442" t="str">
            <v>New</v>
          </cell>
        </row>
        <row r="3443">
          <cell r="A3443" t="str">
            <v>New</v>
          </cell>
        </row>
        <row r="3444">
          <cell r="A3444" t="str">
            <v>New</v>
          </cell>
        </row>
        <row r="3445">
          <cell r="A3445" t="str">
            <v>New</v>
          </cell>
        </row>
        <row r="3446">
          <cell r="A3446" t="str">
            <v>Current</v>
          </cell>
        </row>
        <row r="3447">
          <cell r="A3447" t="str">
            <v>Current</v>
          </cell>
        </row>
        <row r="3448">
          <cell r="A3448" t="str">
            <v>Current</v>
          </cell>
        </row>
        <row r="3449">
          <cell r="A3449" t="str">
            <v>EOL</v>
          </cell>
        </row>
        <row r="3450">
          <cell r="A3450" t="str">
            <v>EOL</v>
          </cell>
        </row>
        <row r="3451">
          <cell r="A3451" t="str">
            <v>EOL</v>
          </cell>
        </row>
        <row r="3452">
          <cell r="A3452" t="str">
            <v>New</v>
          </cell>
        </row>
        <row r="3453">
          <cell r="A3453" t="str">
            <v>New</v>
          </cell>
        </row>
        <row r="3454">
          <cell r="A3454" t="str">
            <v>New</v>
          </cell>
        </row>
        <row r="3455">
          <cell r="A3455" t="str">
            <v>Current</v>
          </cell>
        </row>
        <row r="3456">
          <cell r="A3456" t="str">
            <v>Current</v>
          </cell>
        </row>
        <row r="3457">
          <cell r="A3457" t="str">
            <v>Current</v>
          </cell>
        </row>
        <row r="3458">
          <cell r="A3458" t="str">
            <v>New</v>
          </cell>
        </row>
        <row r="3459">
          <cell r="A3459" t="str">
            <v>New</v>
          </cell>
        </row>
        <row r="3460">
          <cell r="A3460" t="str">
            <v>New</v>
          </cell>
        </row>
        <row r="3461">
          <cell r="A3461" t="str">
            <v>Current</v>
          </cell>
        </row>
        <row r="3462">
          <cell r="A3462" t="str">
            <v>New</v>
          </cell>
        </row>
        <row r="3463">
          <cell r="A3463" t="str">
            <v>New</v>
          </cell>
        </row>
        <row r="3464">
          <cell r="A3464" t="str">
            <v>EOL</v>
          </cell>
        </row>
        <row r="3465">
          <cell r="A3465" t="str">
            <v>EOL</v>
          </cell>
        </row>
        <row r="3466">
          <cell r="A3466" t="str">
            <v>EOL</v>
          </cell>
        </row>
        <row r="3467">
          <cell r="A3467" t="str">
            <v>New</v>
          </cell>
        </row>
        <row r="3468">
          <cell r="A3468" t="str">
            <v>Current</v>
          </cell>
        </row>
        <row r="3469">
          <cell r="A3469" t="str">
            <v>Current</v>
          </cell>
        </row>
        <row r="3470">
          <cell r="A3470" t="str">
            <v>Current</v>
          </cell>
        </row>
        <row r="3471">
          <cell r="A3471" t="str">
            <v>New</v>
          </cell>
        </row>
        <row r="3472">
          <cell r="A3472" t="str">
            <v>New</v>
          </cell>
        </row>
        <row r="3473">
          <cell r="A3473" t="str">
            <v>New</v>
          </cell>
        </row>
        <row r="3474">
          <cell r="A3474" t="str">
            <v>New</v>
          </cell>
        </row>
        <row r="3475">
          <cell r="A3475" t="str">
            <v>New</v>
          </cell>
        </row>
        <row r="3476">
          <cell r="A3476" t="str">
            <v>New</v>
          </cell>
        </row>
        <row r="3477">
          <cell r="A3477" t="str">
            <v>New</v>
          </cell>
        </row>
        <row r="3478">
          <cell r="A3478" t="str">
            <v>New</v>
          </cell>
        </row>
        <row r="3479">
          <cell r="A3479" t="str">
            <v>New</v>
          </cell>
        </row>
        <row r="3480">
          <cell r="A3480" t="str">
            <v>New</v>
          </cell>
        </row>
        <row r="3481">
          <cell r="A3481" t="str">
            <v>New</v>
          </cell>
        </row>
        <row r="3482">
          <cell r="A3482" t="str">
            <v>New</v>
          </cell>
        </row>
        <row r="3483">
          <cell r="A3483" t="str">
            <v>New</v>
          </cell>
        </row>
        <row r="3484">
          <cell r="A3484" t="str">
            <v>New</v>
          </cell>
        </row>
        <row r="3485">
          <cell r="A3485" t="str">
            <v>Current</v>
          </cell>
        </row>
        <row r="3486">
          <cell r="A3486" t="str">
            <v>New</v>
          </cell>
        </row>
        <row r="3487">
          <cell r="A3487" t="str">
            <v>New</v>
          </cell>
        </row>
        <row r="3488">
          <cell r="A3488" t="str">
            <v>New</v>
          </cell>
        </row>
        <row r="3489">
          <cell r="A3489" t="str">
            <v>New</v>
          </cell>
        </row>
        <row r="3490">
          <cell r="A3490" t="str">
            <v>New</v>
          </cell>
        </row>
        <row r="3491">
          <cell r="A3491" t="str">
            <v>New</v>
          </cell>
        </row>
        <row r="3492">
          <cell r="A3492" t="str">
            <v>New</v>
          </cell>
        </row>
        <row r="3493">
          <cell r="A3493" t="str">
            <v>New</v>
          </cell>
        </row>
        <row r="3494">
          <cell r="A3494" t="str">
            <v>New</v>
          </cell>
        </row>
        <row r="3495">
          <cell r="A3495" t="str">
            <v>New</v>
          </cell>
        </row>
        <row r="3496">
          <cell r="A3496" t="str">
            <v>New</v>
          </cell>
        </row>
        <row r="3497">
          <cell r="A3497" t="str">
            <v>New</v>
          </cell>
        </row>
        <row r="3498">
          <cell r="A3498" t="str">
            <v>New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art list"/>
      <sheetName val="Setup"/>
      <sheetName val="Mg frame Summary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amp-up Prod KLf pro Woche "/>
      <sheetName val="Szenario mit 1+1 fach Werkzeug"/>
      <sheetName val="Tabelle3"/>
      <sheetName val="Toolplan"/>
      <sheetName val="Accounting Only"/>
      <sheetName val="BOM_Master"/>
      <sheetName val="StringMaster"/>
      <sheetName val="Project"/>
      <sheetName val="RATE"/>
      <sheetName val="Ramp_up Prod KLf pro Woche "/>
      <sheetName val="Ramp-up_Prod_KLf_pro_Woche_"/>
      <sheetName val="Szenario_mit_1+1_fach_Werkzeug"/>
      <sheetName val="Ramp_up_Prod_KLf_pro_Woche_"/>
      <sheetName val="Data lists"/>
      <sheetName val="Top SubAss+FG"/>
      <sheetName val="Prediction Clearquest Client"/>
      <sheetName val="Instructions"/>
      <sheetName val="Part list"/>
      <sheetName val="Global - PRD Level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AI Data"/>
      <sheetName val="Cp Cpk 15"/>
      <sheetName val="Cp Cpk 35.2"/>
      <sheetName val="Cp Cpk 80.57"/>
      <sheetName val="Cp Cpk 10"/>
      <sheetName val="Cp Cpk 25.8"/>
      <sheetName val="List"/>
      <sheetName val="Scenario1-Fixture"/>
      <sheetName val="Ramp-up Prod KLf pro Woche "/>
      <sheetName val="TABLES"/>
      <sheetName val="Toolplan"/>
      <sheetName val="Equipment List (CBD format)"/>
      <sheetName val="Initial Input"/>
      <sheetName val="Demand Details"/>
    </sheetNames>
    <sheetDataSet>
      <sheetData sheetId="0" refreshError="1"/>
      <sheetData sheetId="1" refreshError="1">
        <row r="17">
          <cell r="O17" t="b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81"/>
  <sheetViews>
    <sheetView showGridLines="0" zoomScale="85" zoomScaleNormal="85" workbookViewId="0">
      <pane ySplit="6" topLeftCell="A64" activePane="bottomLeft" state="frozen"/>
      <selection pane="bottomLeft" activeCell="B1" sqref="B1:H1"/>
    </sheetView>
  </sheetViews>
  <sheetFormatPr defaultRowHeight="20.100000000000001" customHeight="1"/>
  <cols>
    <col min="1" max="1" width="1.5703125" style="200" customWidth="1"/>
    <col min="2" max="2" width="13.7109375" style="200" bestFit="1" customWidth="1"/>
    <col min="3" max="3" width="61.7109375" style="201" bestFit="1" customWidth="1"/>
    <col min="4" max="4" width="11.140625" style="200" bestFit="1" customWidth="1"/>
    <col min="5" max="5" width="11.140625" style="200" customWidth="1"/>
    <col min="6" max="6" width="10.140625" style="200" customWidth="1"/>
    <col min="7" max="7" width="10.5703125" style="200" bestFit="1" customWidth="1"/>
    <col min="8" max="8" width="20.5703125" style="202" bestFit="1" customWidth="1"/>
    <col min="9" max="16384" width="9.140625" style="200"/>
  </cols>
  <sheetData>
    <row r="1" spans="1:8" s="172" customFormat="1" ht="21">
      <c r="B1" s="490" t="s">
        <v>361</v>
      </c>
      <c r="C1" s="490"/>
      <c r="D1" s="490"/>
      <c r="E1" s="490"/>
      <c r="F1" s="490"/>
      <c r="G1" s="490"/>
      <c r="H1" s="490"/>
    </row>
    <row r="2" spans="1:8" s="173" customFormat="1" ht="9" customHeight="1">
      <c r="B2" s="174"/>
      <c r="C2" s="175"/>
      <c r="D2" s="174"/>
      <c r="E2" s="174"/>
      <c r="F2" s="174"/>
      <c r="G2" s="174"/>
      <c r="H2" s="174"/>
    </row>
    <row r="3" spans="1:8" s="173" customFormat="1" ht="18.75" customHeight="1">
      <c r="B3" s="176" t="s">
        <v>362</v>
      </c>
      <c r="C3" s="177">
        <f>'Flowchart (Sparrow28,F14)'!G13</f>
        <v>27684.810739424705</v>
      </c>
      <c r="D3" s="176" t="s">
        <v>363</v>
      </c>
      <c r="E3" s="491">
        <f>'Flowchart (Sparrow28,F14)'!J13</f>
        <v>0.90302224693913524</v>
      </c>
      <c r="F3" s="491"/>
      <c r="G3" s="491"/>
      <c r="H3" s="178"/>
    </row>
    <row r="4" spans="1:8" s="173" customFormat="1" ht="9" customHeight="1">
      <c r="A4" s="179"/>
      <c r="B4" s="180"/>
      <c r="C4" s="181"/>
      <c r="D4" s="180"/>
      <c r="E4" s="179"/>
      <c r="F4" s="179"/>
      <c r="G4" s="179"/>
      <c r="H4" s="178"/>
    </row>
    <row r="5" spans="1:8" s="173" customFormat="1" ht="18.75" customHeight="1">
      <c r="B5" s="492" t="s">
        <v>364</v>
      </c>
      <c r="C5" s="492"/>
      <c r="D5" s="182"/>
      <c r="E5" s="182"/>
      <c r="F5" s="175"/>
      <c r="G5" s="175"/>
      <c r="H5" s="178"/>
    </row>
    <row r="6" spans="1:8" s="173" customFormat="1" ht="18.75" customHeight="1">
      <c r="B6" s="183" t="s">
        <v>365</v>
      </c>
      <c r="C6" s="183" t="s">
        <v>366</v>
      </c>
      <c r="D6" s="183" t="s">
        <v>367</v>
      </c>
      <c r="E6" s="183" t="s">
        <v>368</v>
      </c>
      <c r="F6" s="183" t="s">
        <v>369</v>
      </c>
      <c r="G6" s="184" t="s">
        <v>370</v>
      </c>
      <c r="H6" s="183" t="s">
        <v>294</v>
      </c>
    </row>
    <row r="7" spans="1:8" s="173" customFormat="1" ht="18.75" customHeight="1">
      <c r="B7" s="185" t="str">
        <f>设备需求!L3</f>
        <v>DDG1</v>
      </c>
      <c r="C7" s="186" t="str">
        <f>设备需求!M3</f>
        <v>DDG(宇环)</v>
      </c>
      <c r="D7" s="185"/>
      <c r="E7" s="187">
        <f>设备需求!O3</f>
        <v>4</v>
      </c>
      <c r="F7" s="185"/>
      <c r="G7" s="187">
        <f>+E7+F7</f>
        <v>4</v>
      </c>
      <c r="H7" s="185"/>
    </row>
    <row r="8" spans="1:8" s="173" customFormat="1" ht="18.75" customHeight="1">
      <c r="B8" s="185" t="str">
        <f>设备需求!L4</f>
        <v>DDG2</v>
      </c>
      <c r="C8" s="186" t="str">
        <f>设备需求!M4</f>
        <v>DDG(西部)</v>
      </c>
      <c r="D8" s="185"/>
      <c r="E8" s="187">
        <f>设备需求!O4</f>
        <v>2</v>
      </c>
      <c r="F8" s="185"/>
      <c r="G8" s="187">
        <f t="shared" ref="G8:G49" si="0">+E8+F8</f>
        <v>2</v>
      </c>
      <c r="H8" s="185"/>
    </row>
    <row r="9" spans="1:8" s="173" customFormat="1" ht="18.75" customHeight="1">
      <c r="B9" s="185" t="str">
        <f>设备需求!L5</f>
        <v>CNC1-1</v>
      </c>
      <c r="C9" s="186" t="str">
        <f>设备需求!M5</f>
        <v>Fanuc 4axis</v>
      </c>
      <c r="D9" s="185"/>
      <c r="E9" s="187">
        <f>设备需求!O5</f>
        <v>289</v>
      </c>
      <c r="F9" s="185"/>
      <c r="G9" s="187">
        <f t="shared" si="0"/>
        <v>289</v>
      </c>
      <c r="H9" s="185"/>
    </row>
    <row r="10" spans="1:8" s="173" customFormat="1" ht="18.75" customHeight="1">
      <c r="B10" s="185" t="str">
        <f>设备需求!L6</f>
        <v>CNC1-2</v>
      </c>
      <c r="C10" s="186" t="str">
        <f>设备需求!M6</f>
        <v>Fanuc 4axis</v>
      </c>
      <c r="D10" s="185"/>
      <c r="E10" s="187">
        <f>设备需求!O6</f>
        <v>73</v>
      </c>
      <c r="F10" s="185"/>
      <c r="G10" s="187">
        <f t="shared" si="0"/>
        <v>73</v>
      </c>
      <c r="H10" s="185"/>
    </row>
    <row r="11" spans="1:8" s="173" customFormat="1" ht="18.75" customHeight="1">
      <c r="B11" s="185" t="str">
        <f>设备需求!L7</f>
        <v>CNC1-3</v>
      </c>
      <c r="C11" s="186" t="str">
        <f>设备需求!M7</f>
        <v>Fanuc 3axis</v>
      </c>
      <c r="D11" s="357"/>
      <c r="E11" s="187">
        <f>设备需求!O7</f>
        <v>8</v>
      </c>
      <c r="F11" s="185"/>
      <c r="G11" s="187">
        <f t="shared" si="0"/>
        <v>8</v>
      </c>
      <c r="H11" s="357"/>
    </row>
    <row r="12" spans="1:8" s="173" customFormat="1" ht="18.75" customHeight="1">
      <c r="B12" s="185" t="str">
        <f>设备需求!L8</f>
        <v>CNC2</v>
      </c>
      <c r="C12" s="186" t="str">
        <f>设备需求!M8</f>
        <v>Fanuc 4axis</v>
      </c>
      <c r="D12" s="185"/>
      <c r="E12" s="187">
        <f>设备需求!O8</f>
        <v>108</v>
      </c>
      <c r="F12" s="185"/>
      <c r="G12" s="187">
        <f t="shared" si="0"/>
        <v>108</v>
      </c>
      <c r="H12" s="185"/>
    </row>
    <row r="13" spans="1:8" s="173" customFormat="1" ht="18.75" customHeight="1">
      <c r="B13" s="185" t="str">
        <f>设备需求!L9</f>
        <v>CNC3</v>
      </c>
      <c r="C13" s="186" t="str">
        <f>设备需求!M9</f>
        <v>Fanuc 3axis</v>
      </c>
      <c r="D13" s="185"/>
      <c r="E13" s="187">
        <f>设备需求!O9</f>
        <v>104</v>
      </c>
      <c r="F13" s="185"/>
      <c r="G13" s="187">
        <f t="shared" si="0"/>
        <v>104</v>
      </c>
      <c r="H13" s="185"/>
    </row>
    <row r="14" spans="1:8" s="173" customFormat="1" ht="18.75" customHeight="1">
      <c r="B14" s="185" t="str">
        <f>设备需求!L10</f>
        <v>CNC4-1</v>
      </c>
      <c r="C14" s="186" t="str">
        <f>设备需求!M10</f>
        <v>Fanuc 4axis</v>
      </c>
      <c r="D14" s="185"/>
      <c r="E14" s="187">
        <f>设备需求!O10</f>
        <v>282</v>
      </c>
      <c r="F14" s="185"/>
      <c r="G14" s="187">
        <f t="shared" si="0"/>
        <v>282</v>
      </c>
      <c r="H14" s="185"/>
    </row>
    <row r="15" spans="1:8" s="173" customFormat="1" ht="18.75" customHeight="1">
      <c r="B15" s="185" t="str">
        <f>设备需求!L11</f>
        <v>CNC4-2</v>
      </c>
      <c r="C15" s="186" t="str">
        <f>设备需求!M11</f>
        <v>Fanuc 4axis</v>
      </c>
      <c r="D15" s="185"/>
      <c r="E15" s="187">
        <f>设备需求!O11</f>
        <v>84</v>
      </c>
      <c r="F15" s="185"/>
      <c r="G15" s="187">
        <f t="shared" si="0"/>
        <v>84</v>
      </c>
      <c r="H15" s="185"/>
    </row>
    <row r="16" spans="1:8" s="173" customFormat="1" ht="18.75" customHeight="1">
      <c r="B16" s="185" t="str">
        <f>设备需求!L12</f>
        <v>CNC5</v>
      </c>
      <c r="C16" s="186" t="str">
        <f>设备需求!M12</f>
        <v>JD 600</v>
      </c>
      <c r="D16" s="194"/>
      <c r="E16" s="187">
        <f>设备需求!O12</f>
        <v>117</v>
      </c>
      <c r="F16" s="185"/>
      <c r="G16" s="187">
        <f t="shared" si="0"/>
        <v>117</v>
      </c>
      <c r="H16" s="194"/>
    </row>
    <row r="17" spans="2:13" s="173" customFormat="1" ht="18.75" customHeight="1">
      <c r="B17" s="185" t="str">
        <f>设备需求!L13</f>
        <v>CNC</v>
      </c>
      <c r="C17" s="186" t="str">
        <f>设备需求!M13</f>
        <v>5段小喷淋(CNC)</v>
      </c>
      <c r="D17" s="185"/>
      <c r="E17" s="187">
        <f>设备需求!O13</f>
        <v>1</v>
      </c>
      <c r="F17" s="185"/>
      <c r="G17" s="187">
        <f t="shared" si="0"/>
        <v>1</v>
      </c>
      <c r="H17" s="185"/>
    </row>
    <row r="18" spans="2:13" s="173" customFormat="1" ht="18.75" customHeight="1">
      <c r="B18" s="185" t="str">
        <f>设备需求!L14</f>
        <v>CNC</v>
      </c>
      <c r="C18" s="186" t="str">
        <f>设备需求!M14</f>
        <v>机械手(CNC)</v>
      </c>
      <c r="D18" s="185"/>
      <c r="E18" s="187">
        <f>设备需求!O14</f>
        <v>16</v>
      </c>
      <c r="F18" s="185"/>
      <c r="G18" s="187">
        <f t="shared" si="0"/>
        <v>16</v>
      </c>
      <c r="H18" s="185"/>
    </row>
    <row r="19" spans="2:13" s="173" customFormat="1" ht="18.75" customHeight="1">
      <c r="B19" s="185" t="str">
        <f>设备需求!L15</f>
        <v>CNC</v>
      </c>
      <c r="C19" s="186" t="str">
        <f>设备需求!M15</f>
        <v>贴膜机</v>
      </c>
      <c r="D19" s="185"/>
      <c r="E19" s="187">
        <f>设备需求!O15</f>
        <v>14</v>
      </c>
      <c r="F19" s="185"/>
      <c r="G19" s="187">
        <f t="shared" si="0"/>
        <v>14</v>
      </c>
      <c r="H19" s="185"/>
    </row>
    <row r="20" spans="2:13" s="173" customFormat="1" ht="18.75" customHeight="1">
      <c r="B20" s="185" t="str">
        <f>设备需求!L16</f>
        <v>二加</v>
      </c>
      <c r="C20" s="186" t="str">
        <f>设备需求!M16</f>
        <v>龙门9槽</v>
      </c>
      <c r="D20" s="185"/>
      <c r="E20" s="187">
        <f>设备需求!O16</f>
        <v>5</v>
      </c>
      <c r="F20" s="185"/>
      <c r="G20" s="187">
        <f t="shared" si="0"/>
        <v>5</v>
      </c>
      <c r="H20" s="185"/>
    </row>
    <row r="21" spans="2:13" s="173" customFormat="1" ht="18.75" customHeight="1">
      <c r="B21" s="185" t="str">
        <f>设备需求!L17</f>
        <v>二加</v>
      </c>
      <c r="C21" s="186" t="str">
        <f>设备需求!M17</f>
        <v>喷淋烘干12槽(5段)</v>
      </c>
      <c r="D21" s="185"/>
      <c r="E21" s="187">
        <f>设备需求!O17</f>
        <v>18</v>
      </c>
      <c r="F21" s="185"/>
      <c r="G21" s="187">
        <f t="shared" si="0"/>
        <v>18</v>
      </c>
      <c r="H21" s="185"/>
    </row>
    <row r="22" spans="2:13" s="173" customFormat="1" ht="18.75" customHeight="1">
      <c r="B22" s="457" t="str">
        <f>设备需求!L18</f>
        <v>二加</v>
      </c>
      <c r="C22" s="458" t="str">
        <f>设备需求!M18</f>
        <v>机械手(二加)</v>
      </c>
      <c r="D22" s="457"/>
      <c r="E22" s="459">
        <f>设备需求!O18</f>
        <v>20</v>
      </c>
      <c r="F22" s="460">
        <v>4</v>
      </c>
      <c r="G22" s="460">
        <f t="shared" si="0"/>
        <v>24</v>
      </c>
      <c r="H22" s="457" t="s">
        <v>735</v>
      </c>
    </row>
    <row r="23" spans="2:13" s="173" customFormat="1" ht="18.75" customHeight="1">
      <c r="B23" s="185" t="str">
        <f>设备需求!L19</f>
        <v>二加</v>
      </c>
      <c r="C23" s="186" t="str">
        <f>设备需求!M19</f>
        <v>SPM机</v>
      </c>
      <c r="D23" s="185"/>
      <c r="E23" s="187">
        <f>设备需求!O19</f>
        <v>21</v>
      </c>
      <c r="F23" s="185"/>
      <c r="G23" s="187">
        <f t="shared" si="0"/>
        <v>21</v>
      </c>
      <c r="H23" s="185"/>
    </row>
    <row r="24" spans="2:13" s="173" customFormat="1" ht="18.75" customHeight="1">
      <c r="B24" s="185" t="str">
        <f>设备需求!L20</f>
        <v>二加</v>
      </c>
      <c r="C24" s="186" t="str">
        <f>设备需求!M20</f>
        <v>5段小喷淋(二加)</v>
      </c>
      <c r="D24" s="185"/>
      <c r="E24" s="187">
        <f>设备需求!O20</f>
        <v>1</v>
      </c>
      <c r="F24" s="185"/>
      <c r="G24" s="187">
        <f t="shared" si="0"/>
        <v>1</v>
      </c>
      <c r="H24" s="185"/>
      <c r="M24" s="420"/>
    </row>
    <row r="25" spans="2:13" s="173" customFormat="1" ht="18.75" customHeight="1">
      <c r="B25" s="185" t="str">
        <f>设备需求!L21</f>
        <v>二加</v>
      </c>
      <c r="C25" s="186" t="str">
        <f>设备需求!M21</f>
        <v>百通喷砂机</v>
      </c>
      <c r="D25" s="185"/>
      <c r="E25" s="187">
        <f>设备需求!O21</f>
        <v>17</v>
      </c>
      <c r="F25" s="185"/>
      <c r="G25" s="187">
        <f t="shared" si="0"/>
        <v>17</v>
      </c>
      <c r="H25" s="185"/>
    </row>
    <row r="26" spans="2:13" s="173" customFormat="1" ht="18.75" customHeight="1">
      <c r="B26" s="185" t="str">
        <f>设备需求!L22</f>
        <v>阳极</v>
      </c>
      <c r="C26" s="186" t="str">
        <f>设备需求!M22</f>
        <v>阳极自动线</v>
      </c>
      <c r="D26" s="188"/>
      <c r="E26" s="187">
        <f>设备需求!O22</f>
        <v>1</v>
      </c>
      <c r="F26" s="185"/>
      <c r="G26" s="187">
        <f t="shared" si="0"/>
        <v>1</v>
      </c>
      <c r="H26" s="185"/>
    </row>
    <row r="27" spans="2:13" s="173" customFormat="1" ht="18.75" customHeight="1">
      <c r="B27" s="367" t="str">
        <f>设备需求!L23</f>
        <v>PVD</v>
      </c>
      <c r="C27" s="368" t="str">
        <f>设备需求!M23</f>
        <v>PVD设备</v>
      </c>
      <c r="D27" s="369"/>
      <c r="E27" s="370">
        <f>设备需求!O23</f>
        <v>9</v>
      </c>
      <c r="F27" s="367"/>
      <c r="G27" s="370">
        <f t="shared" si="0"/>
        <v>9</v>
      </c>
      <c r="H27" s="367" t="s">
        <v>735</v>
      </c>
      <c r="M27" s="420"/>
    </row>
    <row r="28" spans="2:13" s="173" customFormat="1" ht="18.75" customHeight="1">
      <c r="B28" s="367" t="str">
        <f>设备需求!L24</f>
        <v>PVD</v>
      </c>
      <c r="C28" s="368" t="str">
        <f>设备需求!M24</f>
        <v>立式烤箱</v>
      </c>
      <c r="D28" s="367"/>
      <c r="E28" s="370">
        <f>设备需求!O24</f>
        <v>4</v>
      </c>
      <c r="F28" s="367"/>
      <c r="G28" s="370">
        <f t="shared" si="0"/>
        <v>4</v>
      </c>
      <c r="H28" s="367" t="s">
        <v>735</v>
      </c>
    </row>
    <row r="29" spans="2:13" s="173" customFormat="1" ht="18.75" customHeight="1">
      <c r="B29" s="367" t="str">
        <f>设备需求!L25</f>
        <v>PVD</v>
      </c>
      <c r="C29" s="368" t="str">
        <f>设备需求!M25</f>
        <v>龙门9槽(Ano)</v>
      </c>
      <c r="D29" s="367"/>
      <c r="E29" s="370">
        <f>设备需求!O25</f>
        <v>2</v>
      </c>
      <c r="F29" s="367"/>
      <c r="G29" s="370">
        <f t="shared" si="0"/>
        <v>2</v>
      </c>
      <c r="H29" s="367" t="s">
        <v>735</v>
      </c>
    </row>
    <row r="30" spans="2:13" s="173" customFormat="1" ht="18.75" customHeight="1">
      <c r="B30" s="367" t="str">
        <f>设备需求!L26</f>
        <v>PVD</v>
      </c>
      <c r="C30" s="368" t="str">
        <f>设备需求!M26</f>
        <v>喷淋烘干12槽(5段)（Ano）</v>
      </c>
      <c r="D30" s="367"/>
      <c r="E30" s="370">
        <f>设备需求!O26</f>
        <v>2</v>
      </c>
      <c r="F30" s="367"/>
      <c r="G30" s="370">
        <f t="shared" si="0"/>
        <v>2</v>
      </c>
      <c r="H30" s="367" t="s">
        <v>735</v>
      </c>
    </row>
    <row r="31" spans="2:13" s="173" customFormat="1" ht="18.75" customHeight="1">
      <c r="B31" s="367" t="str">
        <f>设备需求!L27</f>
        <v>PVD</v>
      </c>
      <c r="C31" s="368" t="str">
        <f>设备需求!M27</f>
        <v>荟凝烤箱</v>
      </c>
      <c r="D31" s="367"/>
      <c r="E31" s="370">
        <f>设备需求!O27</f>
        <v>2</v>
      </c>
      <c r="F31" s="367"/>
      <c r="G31" s="370">
        <f t="shared" ref="G31" si="1">+E31+F31</f>
        <v>2</v>
      </c>
      <c r="H31" s="367" t="s">
        <v>735</v>
      </c>
    </row>
    <row r="32" spans="2:13" s="173" customFormat="1" ht="18.75" customHeight="1">
      <c r="B32" s="185" t="str">
        <f>设备需求!L28</f>
        <v>组装</v>
      </c>
      <c r="C32" s="186" t="str">
        <f>设备需求!M28</f>
        <v>CO2镭雕机</v>
      </c>
      <c r="D32" s="185"/>
      <c r="E32" s="187">
        <f>设备需求!O28</f>
        <v>11</v>
      </c>
      <c r="F32" s="185"/>
      <c r="G32" s="187">
        <f t="shared" si="0"/>
        <v>11</v>
      </c>
      <c r="H32" s="185"/>
    </row>
    <row r="33" spans="2:8" s="173" customFormat="1" ht="18.75" customHeight="1">
      <c r="B33" s="185" t="str">
        <f>设备需求!L29</f>
        <v>组装</v>
      </c>
      <c r="C33" s="186" t="str">
        <f>设备需求!M29</f>
        <v>乐泰点胶机</v>
      </c>
      <c r="D33" s="185"/>
      <c r="E33" s="187">
        <f>设备需求!O29</f>
        <v>15</v>
      </c>
      <c r="F33" s="185"/>
      <c r="G33" s="187">
        <f t="shared" si="0"/>
        <v>15</v>
      </c>
      <c r="H33" s="185"/>
    </row>
    <row r="34" spans="2:8" s="173" customFormat="1" ht="18.75" customHeight="1">
      <c r="B34" s="185" t="str">
        <f>设备需求!L30</f>
        <v>组装</v>
      </c>
      <c r="C34" s="186" t="str">
        <f>设备需求!M30</f>
        <v>Box烤箱</v>
      </c>
      <c r="D34" s="185"/>
      <c r="E34" s="187">
        <f>设备需求!O30</f>
        <v>7</v>
      </c>
      <c r="F34" s="185"/>
      <c r="G34" s="187">
        <f t="shared" si="0"/>
        <v>7</v>
      </c>
      <c r="H34" s="185"/>
    </row>
    <row r="35" spans="2:8" s="173" customFormat="1" ht="18.75" customHeight="1">
      <c r="B35" s="185" t="str">
        <f>设备需求!L31</f>
        <v>组装</v>
      </c>
      <c r="C35" s="186" t="str">
        <f>设备需求!M31</f>
        <v>冲床金丰(协议) 80T</v>
      </c>
      <c r="D35" s="185"/>
      <c r="E35" s="187">
        <f>设备需求!O31</f>
        <v>4</v>
      </c>
      <c r="F35" s="185"/>
      <c r="G35" s="187">
        <f t="shared" si="0"/>
        <v>4</v>
      </c>
      <c r="H35" s="185"/>
    </row>
    <row r="36" spans="2:8" s="173" customFormat="1" ht="18.75" customHeight="1">
      <c r="B36" s="185" t="str">
        <f>设备需求!L32</f>
        <v>组装</v>
      </c>
      <c r="C36" s="186" t="str">
        <f>设备需求!M32</f>
        <v>立式成型机120T</v>
      </c>
      <c r="D36" s="185"/>
      <c r="E36" s="187">
        <f>设备需求!O32</f>
        <v>10</v>
      </c>
      <c r="F36" s="185"/>
      <c r="G36" s="187">
        <f t="shared" si="0"/>
        <v>10</v>
      </c>
      <c r="H36" s="185"/>
    </row>
    <row r="37" spans="2:8" s="173" customFormat="1" ht="18.75" customHeight="1">
      <c r="B37" s="185" t="str">
        <f>设备需求!L33</f>
        <v>组装</v>
      </c>
      <c r="C37" s="186" t="str">
        <f>设备需求!M33</f>
        <v>SIM Pocket Depth 量测机</v>
      </c>
      <c r="D37" s="185"/>
      <c r="E37" s="187">
        <f>设备需求!O33</f>
        <v>4</v>
      </c>
      <c r="F37" s="185"/>
      <c r="G37" s="187">
        <f t="shared" si="0"/>
        <v>4</v>
      </c>
      <c r="H37" s="185"/>
    </row>
    <row r="38" spans="2:8" s="173" customFormat="1" ht="18.75" customHeight="1">
      <c r="B38" s="185" t="str">
        <f>设备需求!L34</f>
        <v>组装</v>
      </c>
      <c r="C38" s="186" t="str">
        <f>设备需求!M34</f>
        <v>瀚华E688  贴膜机</v>
      </c>
      <c r="D38" s="185"/>
      <c r="E38" s="187">
        <f>设备需求!O34</f>
        <v>5</v>
      </c>
      <c r="F38" s="185"/>
      <c r="G38" s="187">
        <f t="shared" si="0"/>
        <v>5</v>
      </c>
      <c r="H38" s="185"/>
    </row>
    <row r="39" spans="2:8" s="173" customFormat="1" ht="18.75" customHeight="1">
      <c r="B39" s="185" t="str">
        <f>设备需求!L35</f>
        <v>组装</v>
      </c>
      <c r="C39" s="186" t="str">
        <f>设备需求!M35</f>
        <v>钝化机(SJR-3351X3S)</v>
      </c>
      <c r="D39" s="185"/>
      <c r="E39" s="187">
        <f>设备需求!O35</f>
        <v>4</v>
      </c>
      <c r="F39" s="185"/>
      <c r="G39" s="187">
        <f t="shared" si="0"/>
        <v>4</v>
      </c>
      <c r="H39" s="185"/>
    </row>
    <row r="40" spans="2:8" s="173" customFormat="1" ht="18.75" customHeight="1">
      <c r="B40" s="185" t="str">
        <f>设备需求!L36</f>
        <v>组装</v>
      </c>
      <c r="C40" s="186" t="str">
        <f>设备需求!M36</f>
        <v>钝化机(SJR-303A01)</v>
      </c>
      <c r="D40" s="185"/>
      <c r="E40" s="187">
        <f>设备需求!O36</f>
        <v>2</v>
      </c>
      <c r="F40" s="185"/>
      <c r="G40" s="187">
        <f t="shared" si="0"/>
        <v>2</v>
      </c>
      <c r="H40" s="185"/>
    </row>
    <row r="41" spans="2:8" s="173" customFormat="1" ht="18.75" customHeight="1">
      <c r="B41" s="185" t="str">
        <f>设备需求!L37</f>
        <v>组装</v>
      </c>
      <c r="C41" s="186" t="str">
        <f>设备需求!M37</f>
        <v>大族YNS_X200镭雕机</v>
      </c>
      <c r="D41" s="185"/>
      <c r="E41" s="187">
        <f>设备需求!O37</f>
        <v>5</v>
      </c>
      <c r="F41" s="185"/>
      <c r="G41" s="187">
        <f t="shared" si="0"/>
        <v>5</v>
      </c>
      <c r="H41" s="185"/>
    </row>
    <row r="42" spans="2:8" s="173" customFormat="1" ht="18.75" customHeight="1">
      <c r="B42" s="185" t="str">
        <f>设备需求!L38</f>
        <v>组装</v>
      </c>
      <c r="C42" s="186" t="str">
        <f>设备需求!M38</f>
        <v>大族YNS_X200镭雕机(含CCD防呆)</v>
      </c>
      <c r="D42" s="185"/>
      <c r="E42" s="187">
        <f>设备需求!O38</f>
        <v>6</v>
      </c>
      <c r="F42" s="185"/>
      <c r="G42" s="187">
        <f t="shared" si="0"/>
        <v>6</v>
      </c>
      <c r="H42" s="185"/>
    </row>
    <row r="43" spans="2:8" s="173" customFormat="1" ht="18.75" customHeight="1">
      <c r="B43" s="185" t="str">
        <f>设备需求!L39</f>
        <v>组装</v>
      </c>
      <c r="C43" s="186" t="str">
        <f>设备需求!M39</f>
        <v>大族YNS_X200镭雕机(含CCD)</v>
      </c>
      <c r="D43" s="251"/>
      <c r="E43" s="187">
        <f>设备需求!O39</f>
        <v>16</v>
      </c>
      <c r="F43" s="185"/>
      <c r="G43" s="187">
        <f t="shared" si="0"/>
        <v>16</v>
      </c>
      <c r="H43" s="252" t="s">
        <v>647</v>
      </c>
    </row>
    <row r="44" spans="2:8" s="173" customFormat="1" ht="18.75" customHeight="1">
      <c r="B44" s="367" t="str">
        <f>设备需求!L40</f>
        <v>组装</v>
      </c>
      <c r="C44" s="368" t="str">
        <f>设备需求!M40</f>
        <v>大族UV纳秒镭雕机(含CCD矫正)</v>
      </c>
      <c r="D44" s="369"/>
      <c r="E44" s="370">
        <f>设备需求!O40</f>
        <v>6</v>
      </c>
      <c r="F44" s="367"/>
      <c r="G44" s="370">
        <f t="shared" si="0"/>
        <v>6</v>
      </c>
      <c r="H44" s="371" t="s">
        <v>734</v>
      </c>
    </row>
    <row r="45" spans="2:8" s="173" customFormat="1" ht="18.75" customHeight="1">
      <c r="B45" s="185" t="str">
        <f>设备需求!L41</f>
        <v>组装</v>
      </c>
      <c r="C45" s="186" t="str">
        <f>设备需求!M41</f>
        <v>镭雕机(YLP-G50L)</v>
      </c>
      <c r="D45" s="185"/>
      <c r="E45" s="187">
        <f>设备需求!O41</f>
        <v>20</v>
      </c>
      <c r="F45" s="185"/>
      <c r="G45" s="187">
        <f t="shared" si="0"/>
        <v>20</v>
      </c>
      <c r="H45" s="185"/>
    </row>
    <row r="46" spans="2:8" s="173" customFormat="1" ht="18.75" customHeight="1">
      <c r="B46" s="185" t="str">
        <f>设备需求!L42</f>
        <v>组装</v>
      </c>
      <c r="C46" s="186" t="str">
        <f>设备需求!M42</f>
        <v>fanuc-LR-Mate-200id</v>
      </c>
      <c r="D46" s="185"/>
      <c r="E46" s="187">
        <f>设备需求!O42</f>
        <v>20</v>
      </c>
      <c r="F46" s="185"/>
      <c r="G46" s="187">
        <f t="shared" si="0"/>
        <v>20</v>
      </c>
      <c r="H46" s="185"/>
    </row>
    <row r="47" spans="2:8" s="173" customFormat="1" ht="18.75" customHeight="1">
      <c r="B47" s="185" t="str">
        <f>设备需求!L43</f>
        <v>组装</v>
      </c>
      <c r="C47" s="186" t="str">
        <f>设备需求!M43</f>
        <v>世宗喷涂机</v>
      </c>
      <c r="D47" s="188"/>
      <c r="E47" s="187">
        <f>设备需求!O43</f>
        <v>2</v>
      </c>
      <c r="F47" s="185"/>
      <c r="G47" s="187">
        <f t="shared" si="0"/>
        <v>2</v>
      </c>
      <c r="H47" s="185"/>
    </row>
    <row r="48" spans="2:8" s="173" customFormat="1" ht="18.75" customHeight="1">
      <c r="B48" s="185" t="str">
        <f>设备需求!L44</f>
        <v>组装</v>
      </c>
      <c r="C48" s="186" t="str">
        <f>设备需求!M44</f>
        <v>隧道式烘烤线</v>
      </c>
      <c r="D48" s="188"/>
      <c r="E48" s="187">
        <f>设备需求!O44</f>
        <v>0</v>
      </c>
      <c r="F48" s="185"/>
      <c r="G48" s="187">
        <f t="shared" si="0"/>
        <v>0</v>
      </c>
      <c r="H48" s="185"/>
    </row>
    <row r="49" spans="2:8" s="173" customFormat="1" ht="18.75" customHeight="1">
      <c r="B49" s="102" t="s">
        <v>717</v>
      </c>
      <c r="C49" s="356" t="s">
        <v>755</v>
      </c>
      <c r="D49" s="188"/>
      <c r="E49" s="187">
        <f>设备需求!O45</f>
        <v>4</v>
      </c>
      <c r="F49" s="185"/>
      <c r="G49" s="187">
        <f t="shared" si="0"/>
        <v>4</v>
      </c>
      <c r="H49" s="185"/>
    </row>
    <row r="50" spans="2:8" s="173" customFormat="1" ht="9" customHeight="1">
      <c r="B50" s="189"/>
      <c r="C50" s="190"/>
      <c r="D50" s="191"/>
      <c r="E50" s="192"/>
      <c r="F50" s="191"/>
      <c r="G50" s="191"/>
      <c r="H50" s="191"/>
    </row>
    <row r="51" spans="2:8" s="173" customFormat="1" ht="18.75" customHeight="1">
      <c r="B51" s="492" t="s">
        <v>372</v>
      </c>
      <c r="C51" s="492"/>
      <c r="D51" s="182"/>
      <c r="E51" s="182"/>
      <c r="F51" s="175"/>
      <c r="G51" s="175"/>
      <c r="H51" s="178"/>
    </row>
    <row r="52" spans="2:8" s="173" customFormat="1" ht="18.75" customHeight="1">
      <c r="B52" s="183" t="s">
        <v>365</v>
      </c>
      <c r="C52" s="183" t="s">
        <v>366</v>
      </c>
      <c r="D52" s="183" t="s">
        <v>367</v>
      </c>
      <c r="E52" s="183" t="s">
        <v>368</v>
      </c>
      <c r="F52" s="183" t="s">
        <v>369</v>
      </c>
      <c r="G52" s="184" t="s">
        <v>370</v>
      </c>
      <c r="H52" s="183" t="s">
        <v>373</v>
      </c>
    </row>
    <row r="53" spans="2:8" s="173" customFormat="1" ht="18.75" customHeight="1">
      <c r="B53" s="185" t="s">
        <v>99</v>
      </c>
      <c r="C53" s="186" t="s">
        <v>374</v>
      </c>
      <c r="D53" s="185"/>
      <c r="E53" s="185">
        <f>SUMIF(自動化設備需求!E3:E113,设备需求汇总!C53,自動化設備需求!H3:H114)</f>
        <v>4</v>
      </c>
      <c r="F53" s="185"/>
      <c r="G53" s="185">
        <f>+E53+F53</f>
        <v>4</v>
      </c>
      <c r="H53" s="186"/>
    </row>
    <row r="54" spans="2:8" s="173" customFormat="1" ht="18.75" customHeight="1">
      <c r="B54" s="185" t="s">
        <v>6</v>
      </c>
      <c r="C54" s="186" t="s">
        <v>217</v>
      </c>
      <c r="D54" s="185"/>
      <c r="E54" s="185">
        <f>SUMIF(自動化設備需求!E4:E114,设备需求汇总!C54,自動化設備需求!H4:H115)</f>
        <v>4</v>
      </c>
      <c r="F54" s="185"/>
      <c r="G54" s="185">
        <f t="shared" ref="G54:G71" si="2">+E54+F54</f>
        <v>4</v>
      </c>
      <c r="H54" s="186"/>
    </row>
    <row r="55" spans="2:8" s="173" customFormat="1" ht="18.75" customHeight="1">
      <c r="B55" s="185" t="s">
        <v>6</v>
      </c>
      <c r="C55" s="193" t="s">
        <v>220</v>
      </c>
      <c r="D55" s="185"/>
      <c r="E55" s="185">
        <f>SUMIF(自動化設備需求!E5:E115,设备需求汇总!C55,自動化設備需求!H5:H116)</f>
        <v>4</v>
      </c>
      <c r="F55" s="185"/>
      <c r="G55" s="185">
        <f t="shared" si="2"/>
        <v>4</v>
      </c>
      <c r="H55" s="186"/>
    </row>
    <row r="56" spans="2:8" s="173" customFormat="1" ht="18.75" customHeight="1">
      <c r="B56" s="185" t="s">
        <v>6</v>
      </c>
      <c r="C56" s="186" t="s">
        <v>233</v>
      </c>
      <c r="D56" s="194"/>
      <c r="E56" s="185">
        <f>SUMIF(自動化設備需求!E6:E116,设备需求汇总!C56,自動化設備需求!H6:H117)</f>
        <v>4</v>
      </c>
      <c r="F56" s="185"/>
      <c r="G56" s="185">
        <f t="shared" si="2"/>
        <v>4</v>
      </c>
      <c r="H56" s="186"/>
    </row>
    <row r="57" spans="2:8" s="173" customFormat="1" ht="18.75" customHeight="1">
      <c r="B57" s="185" t="s">
        <v>12</v>
      </c>
      <c r="C57" s="186" t="s">
        <v>241</v>
      </c>
      <c r="D57" s="194"/>
      <c r="E57" s="185">
        <f>SUMIF(自動化設備需求!E7:E117,设备需求汇总!C57,自動化設備需求!H7:H118)</f>
        <v>4</v>
      </c>
      <c r="F57" s="185"/>
      <c r="G57" s="185">
        <f t="shared" si="2"/>
        <v>4</v>
      </c>
      <c r="H57" s="186"/>
    </row>
    <row r="58" spans="2:8" s="173" customFormat="1" ht="18.75" customHeight="1">
      <c r="B58" s="185" t="s">
        <v>6</v>
      </c>
      <c r="C58" s="186" t="s">
        <v>247</v>
      </c>
      <c r="D58" s="194"/>
      <c r="E58" s="185">
        <f>SUMIF(自動化設備需求!E8:E118,设备需求汇总!C58,自動化設備需求!H8:H119)</f>
        <v>3</v>
      </c>
      <c r="F58" s="185"/>
      <c r="G58" s="185">
        <f t="shared" si="2"/>
        <v>3</v>
      </c>
      <c r="H58" s="186"/>
    </row>
    <row r="59" spans="2:8" s="173" customFormat="1" ht="18.75" customHeight="1">
      <c r="B59" s="185" t="s">
        <v>6</v>
      </c>
      <c r="C59" s="186" t="s">
        <v>249</v>
      </c>
      <c r="D59" s="194"/>
      <c r="E59" s="185">
        <f>SUMIF(自動化設備需求!E9:E119,设备需求汇总!C59,自動化設備需求!H9:H120)</f>
        <v>3</v>
      </c>
      <c r="F59" s="185"/>
      <c r="G59" s="185">
        <f t="shared" si="2"/>
        <v>3</v>
      </c>
      <c r="H59" s="186"/>
    </row>
    <row r="60" spans="2:8" s="173" customFormat="1" ht="18.75" customHeight="1">
      <c r="B60" s="185" t="s">
        <v>12</v>
      </c>
      <c r="C60" s="186" t="s">
        <v>259</v>
      </c>
      <c r="D60" s="194"/>
      <c r="E60" s="185">
        <f>SUMIF(自動化設備需求!E10:E120,设备需求汇总!C60,自動化設備需求!H10:H121)</f>
        <v>10</v>
      </c>
      <c r="F60" s="185"/>
      <c r="G60" s="185">
        <f t="shared" si="2"/>
        <v>10</v>
      </c>
      <c r="H60" s="186"/>
    </row>
    <row r="61" spans="2:8" s="173" customFormat="1" ht="18.75" customHeight="1">
      <c r="B61" s="185" t="s">
        <v>6</v>
      </c>
      <c r="C61" s="186" t="s">
        <v>262</v>
      </c>
      <c r="D61" s="194"/>
      <c r="E61" s="185">
        <f>SUMIF(自動化設備需求!E11:E121,设备需求汇总!C61,自動化設備需求!H11:H122)</f>
        <v>3</v>
      </c>
      <c r="F61" s="185"/>
      <c r="G61" s="185">
        <f t="shared" si="2"/>
        <v>3</v>
      </c>
      <c r="H61" s="186"/>
    </row>
    <row r="62" spans="2:8" s="173" customFormat="1" ht="18.75" customHeight="1">
      <c r="B62" s="185" t="s">
        <v>6</v>
      </c>
      <c r="C62" s="186" t="s">
        <v>263</v>
      </c>
      <c r="D62" s="194"/>
      <c r="E62" s="185">
        <f>SUMIF(自動化設備需求!E12:E122,设备需求汇总!C62,自動化設備需求!H12:H122)</f>
        <v>3</v>
      </c>
      <c r="F62" s="185"/>
      <c r="G62" s="185">
        <f t="shared" si="2"/>
        <v>3</v>
      </c>
      <c r="H62" s="186"/>
    </row>
    <row r="63" spans="2:8" s="173" customFormat="1" ht="18.75" customHeight="1">
      <c r="B63" s="185" t="s">
        <v>99</v>
      </c>
      <c r="C63" s="186" t="s">
        <v>719</v>
      </c>
      <c r="D63" s="194"/>
      <c r="E63" s="185">
        <f>SUMIF(自動化設備需求!E13:E122,设备需求汇总!C63,自動化設備需求!H13:H122)</f>
        <v>0</v>
      </c>
      <c r="F63" s="185"/>
      <c r="G63" s="185">
        <f t="shared" si="2"/>
        <v>0</v>
      </c>
      <c r="H63" s="186"/>
    </row>
    <row r="64" spans="2:8" s="173" customFormat="1" ht="18.75" customHeight="1">
      <c r="B64" s="185" t="s">
        <v>99</v>
      </c>
      <c r="C64" s="186" t="s">
        <v>272</v>
      </c>
      <c r="D64" s="194"/>
      <c r="E64" s="185">
        <f>SUMIF(自動化設備需求!E14:E122,设备需求汇总!C64,自動化設備需求!H14:H122)</f>
        <v>3</v>
      </c>
      <c r="F64" s="185"/>
      <c r="G64" s="185">
        <f t="shared" si="2"/>
        <v>3</v>
      </c>
      <c r="H64" s="186"/>
    </row>
    <row r="65" spans="2:8" s="173" customFormat="1" ht="18.75" customHeight="1">
      <c r="B65" s="185" t="s">
        <v>99</v>
      </c>
      <c r="C65" s="186" t="s">
        <v>273</v>
      </c>
      <c r="D65" s="194"/>
      <c r="E65" s="185">
        <f>SUMIF(自動化設備需求!E15:E122,设备需求汇总!C65,自動化設備需求!H15:H122)</f>
        <v>4</v>
      </c>
      <c r="F65" s="185"/>
      <c r="G65" s="185">
        <f t="shared" si="2"/>
        <v>4</v>
      </c>
      <c r="H65" s="186"/>
    </row>
    <row r="66" spans="2:8" s="173" customFormat="1" ht="18.75" customHeight="1">
      <c r="B66" s="185" t="s">
        <v>99</v>
      </c>
      <c r="C66" s="186" t="s">
        <v>274</v>
      </c>
      <c r="D66" s="194"/>
      <c r="E66" s="185">
        <f>SUMIF(自動化設備需求!E16:E122,设备需求汇总!C66,自動化設備需求!H16:H122)</f>
        <v>4</v>
      </c>
      <c r="F66" s="185"/>
      <c r="G66" s="185">
        <f t="shared" si="2"/>
        <v>4</v>
      </c>
      <c r="H66" s="186"/>
    </row>
    <row r="67" spans="2:8" s="173" customFormat="1" ht="18.75" customHeight="1">
      <c r="B67" s="185" t="s">
        <v>99</v>
      </c>
      <c r="C67" s="186" t="s">
        <v>275</v>
      </c>
      <c r="D67" s="194"/>
      <c r="E67" s="185">
        <f>SUMIF(自動化設備需求!E17:E122,设备需求汇总!C67,自動化設備需求!H17:H122)</f>
        <v>1</v>
      </c>
      <c r="F67" s="185"/>
      <c r="G67" s="185">
        <f t="shared" si="2"/>
        <v>1</v>
      </c>
      <c r="H67" s="186"/>
    </row>
    <row r="68" spans="2:8" s="173" customFormat="1" ht="18.75" customHeight="1">
      <c r="B68" s="185" t="s">
        <v>99</v>
      </c>
      <c r="C68" s="186" t="s">
        <v>277</v>
      </c>
      <c r="D68" s="194"/>
      <c r="E68" s="185">
        <f>SUMIF(自動化設備需求!E18:E122,设备需求汇总!C68,自動化設備需求!H18:H123)</f>
        <v>3</v>
      </c>
      <c r="F68" s="185"/>
      <c r="G68" s="185">
        <f t="shared" si="2"/>
        <v>3</v>
      </c>
      <c r="H68" s="186"/>
    </row>
    <row r="69" spans="2:8" s="173" customFormat="1" ht="18.75" customHeight="1">
      <c r="B69" s="185" t="s">
        <v>99</v>
      </c>
      <c r="C69" s="186" t="s">
        <v>278</v>
      </c>
      <c r="D69" s="194"/>
      <c r="E69" s="185">
        <f>SUMIF(自動化設備需求!E19:E123,设备需求汇总!C69,自動化設備需求!H19:H124)</f>
        <v>1</v>
      </c>
      <c r="F69" s="185"/>
      <c r="G69" s="185">
        <f t="shared" si="2"/>
        <v>1</v>
      </c>
      <c r="H69" s="186"/>
    </row>
    <row r="70" spans="2:8" s="173" customFormat="1" ht="18.75" customHeight="1">
      <c r="B70" s="185" t="s">
        <v>99</v>
      </c>
      <c r="C70" s="186" t="s">
        <v>280</v>
      </c>
      <c r="D70" s="194"/>
      <c r="E70" s="185">
        <f>SUMIF(自動化設備需求!E20:E124,设备需求汇总!C70,自動化設備需求!H20:H125)</f>
        <v>1</v>
      </c>
      <c r="F70" s="185"/>
      <c r="G70" s="185">
        <f t="shared" si="2"/>
        <v>1</v>
      </c>
      <c r="H70" s="186"/>
    </row>
    <row r="71" spans="2:8" ht="18.75" customHeight="1">
      <c r="B71" s="185" t="s">
        <v>99</v>
      </c>
      <c r="C71" s="186" t="s">
        <v>281</v>
      </c>
      <c r="D71" s="194"/>
      <c r="E71" s="185">
        <f>SUMIF(自動化設備需求!E21:E125,设备需求汇总!C71,自動化設備需求!H21:H126)</f>
        <v>5</v>
      </c>
      <c r="F71" s="185"/>
      <c r="G71" s="185">
        <f t="shared" si="2"/>
        <v>5</v>
      </c>
      <c r="H71" s="186"/>
    </row>
    <row r="72" spans="2:8" ht="9" customHeight="1">
      <c r="B72" s="179"/>
      <c r="C72" s="195"/>
      <c r="D72" s="179"/>
      <c r="E72" s="179"/>
      <c r="F72" s="179"/>
      <c r="G72" s="196"/>
      <c r="H72" s="178"/>
    </row>
    <row r="73" spans="2:8" ht="18.75" customHeight="1">
      <c r="B73" s="492" t="s">
        <v>375</v>
      </c>
      <c r="C73" s="492"/>
      <c r="D73" s="182"/>
      <c r="E73" s="182"/>
      <c r="F73" s="175"/>
      <c r="G73" s="175"/>
      <c r="H73" s="178"/>
    </row>
    <row r="74" spans="2:8" ht="20.100000000000001" customHeight="1">
      <c r="B74" s="183" t="s">
        <v>365</v>
      </c>
      <c r="C74" s="183" t="s">
        <v>366</v>
      </c>
      <c r="D74" s="183" t="s">
        <v>367</v>
      </c>
      <c r="E74" s="183" t="s">
        <v>368</v>
      </c>
      <c r="F74" s="183" t="s">
        <v>369</v>
      </c>
      <c r="G74" s="184" t="s">
        <v>370</v>
      </c>
      <c r="H74" s="183" t="s">
        <v>373</v>
      </c>
    </row>
    <row r="75" spans="2:8" ht="20.100000000000001" customHeight="1">
      <c r="B75" s="197" t="s">
        <v>376</v>
      </c>
      <c r="C75" s="198" t="s">
        <v>216</v>
      </c>
      <c r="D75" s="185"/>
      <c r="E75" s="199">
        <f>SUMIF('輔助設備需求 (SP28)'!$E$3:$E$127,$C75,'輔助設備需求 (SP28)'!$H$3:$H$127)</f>
        <v>5</v>
      </c>
      <c r="F75" s="199"/>
      <c r="G75" s="199"/>
      <c r="H75" s="186" t="s">
        <v>377</v>
      </c>
    </row>
    <row r="76" spans="2:8" ht="20.100000000000001" customHeight="1">
      <c r="B76" s="197" t="s">
        <v>376</v>
      </c>
      <c r="C76" s="198" t="s">
        <v>229</v>
      </c>
      <c r="D76" s="185"/>
      <c r="E76" s="199">
        <f>SUMIF('輔助設備需求 (SP28)'!$E$3:$E$127,$C76,'輔助設備需求 (SP28)'!$H$3:$H$127)</f>
        <v>5</v>
      </c>
      <c r="F76" s="199"/>
      <c r="G76" s="199"/>
      <c r="H76" s="186" t="s">
        <v>378</v>
      </c>
    </row>
    <row r="77" spans="2:8" ht="20.100000000000001" customHeight="1">
      <c r="B77" s="197" t="s">
        <v>376</v>
      </c>
      <c r="C77" s="198" t="s">
        <v>257</v>
      </c>
      <c r="D77" s="185"/>
      <c r="E77" s="199">
        <f>SUMIF('輔助設備需求 (SP28)'!$E$3:$E$127,$C77,'輔助設備需求 (SP28)'!$H$3:$H$127)</f>
        <v>4</v>
      </c>
      <c r="F77" s="199"/>
      <c r="G77" s="199"/>
      <c r="H77" s="186" t="s">
        <v>379</v>
      </c>
    </row>
    <row r="78" spans="2:8" ht="20.100000000000001" customHeight="1">
      <c r="B78" s="339" t="s">
        <v>592</v>
      </c>
      <c r="C78" s="464" t="s">
        <v>843</v>
      </c>
      <c r="D78" s="185"/>
      <c r="E78" s="199">
        <f>SUMIF('輔助設備需求 (SP28)'!$E$3:$E$127,$C78,'輔助設備需求 (SP28)'!$H$3:$H$127)</f>
        <v>73</v>
      </c>
      <c r="F78" s="199"/>
      <c r="G78" s="199"/>
      <c r="H78" s="186" t="s">
        <v>853</v>
      </c>
    </row>
    <row r="79" spans="2:8" ht="20.100000000000001" customHeight="1">
      <c r="B79" s="446" t="s">
        <v>502</v>
      </c>
      <c r="C79" s="435" t="s">
        <v>863</v>
      </c>
      <c r="D79" s="185"/>
      <c r="E79" s="199">
        <f>SUMIF('輔助設備需求 (SP28)'!$E$3:$E$127,$C79,'輔助設備需求 (SP28)'!$H$3:$H$127)</f>
        <v>20</v>
      </c>
      <c r="F79" s="199"/>
      <c r="G79" s="199"/>
      <c r="H79" s="186" t="s">
        <v>852</v>
      </c>
    </row>
    <row r="80" spans="2:8" ht="20.100000000000001" customHeight="1">
      <c r="B80" s="465" t="s">
        <v>862</v>
      </c>
      <c r="C80" s="453" t="s">
        <v>864</v>
      </c>
      <c r="D80" s="433"/>
      <c r="E80" s="454">
        <v>1</v>
      </c>
      <c r="F80" s="454"/>
      <c r="G80" s="454"/>
      <c r="H80" s="434" t="s">
        <v>865</v>
      </c>
    </row>
    <row r="81" spans="2:8" ht="20.100000000000001" customHeight="1">
      <c r="B81" s="465" t="s">
        <v>862</v>
      </c>
      <c r="C81" s="453" t="s">
        <v>869</v>
      </c>
      <c r="D81" s="433"/>
      <c r="E81" s="454">
        <v>1</v>
      </c>
      <c r="F81" s="454"/>
      <c r="G81" s="454"/>
      <c r="H81" s="434" t="s">
        <v>865</v>
      </c>
    </row>
  </sheetData>
  <mergeCells count="5">
    <mergeCell ref="B1:H1"/>
    <mergeCell ref="E3:G3"/>
    <mergeCell ref="B5:C5"/>
    <mergeCell ref="B51:C51"/>
    <mergeCell ref="B73:C73"/>
  </mergeCells>
  <phoneticPr fontId="14" type="noConversion"/>
  <printOptions horizontalCentered="1"/>
  <pageMargins left="0" right="0" top="0.39370078740157483" bottom="0" header="0" footer="0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10"/>
  </sheetPr>
  <dimension ref="A1:H132"/>
  <sheetViews>
    <sheetView showGridLines="0" zoomScale="85" zoomScaleNormal="85" workbookViewId="0">
      <pane ySplit="2" topLeftCell="A96" activePane="bottomLeft" state="frozen"/>
      <selection activeCell="D46" sqref="D46:F47"/>
      <selection pane="bottomLeft" activeCell="H119" sqref="H119"/>
    </sheetView>
  </sheetViews>
  <sheetFormatPr defaultRowHeight="20.100000000000001" customHeight="1"/>
  <cols>
    <col min="1" max="1" width="2.42578125" style="1" customWidth="1"/>
    <col min="2" max="2" width="8.7109375" style="1" customWidth="1"/>
    <col min="3" max="3" width="16.5703125" style="1" customWidth="1"/>
    <col min="4" max="4" width="9.85546875" style="1" customWidth="1"/>
    <col min="5" max="5" width="39.7109375" style="9" customWidth="1"/>
    <col min="6" max="6" width="44" style="9" customWidth="1"/>
    <col min="7" max="7" width="38.28515625" style="9" hidden="1" customWidth="1"/>
    <col min="8" max="16384" width="9.140625" style="1"/>
  </cols>
  <sheetData>
    <row r="1" spans="2:8" ht="23.25" customHeight="1" thickBot="1">
      <c r="B1" s="493" t="s">
        <v>0</v>
      </c>
      <c r="C1" s="493"/>
      <c r="D1" s="493"/>
      <c r="E1" s="493"/>
      <c r="F1" s="493"/>
    </row>
    <row r="2" spans="2:8" ht="19.5" customHeight="1" thickBot="1">
      <c r="B2" s="2" t="s">
        <v>1</v>
      </c>
      <c r="C2" s="2" t="s">
        <v>2</v>
      </c>
      <c r="D2" s="466" t="s">
        <v>870</v>
      </c>
      <c r="E2" s="2" t="s">
        <v>3</v>
      </c>
      <c r="F2" s="2" t="s">
        <v>4</v>
      </c>
      <c r="H2" s="472" t="s">
        <v>880</v>
      </c>
    </row>
    <row r="3" spans="2:8" ht="19.5" customHeight="1">
      <c r="B3" s="3">
        <v>1</v>
      </c>
      <c r="C3" s="487" t="s">
        <v>5</v>
      </c>
      <c r="D3" s="467" t="s">
        <v>871</v>
      </c>
      <c r="E3" s="4" t="s">
        <v>7</v>
      </c>
      <c r="F3" s="5" t="s">
        <v>8</v>
      </c>
      <c r="H3" s="473" t="s">
        <v>6</v>
      </c>
    </row>
    <row r="4" spans="2:8" ht="19.5" customHeight="1">
      <c r="B4" s="3">
        <v>2</v>
      </c>
      <c r="C4" s="487" t="s">
        <v>5</v>
      </c>
      <c r="D4" s="467" t="s">
        <v>871</v>
      </c>
      <c r="E4" s="4" t="s">
        <v>9</v>
      </c>
      <c r="F4" s="5" t="s">
        <v>10</v>
      </c>
      <c r="H4" s="467" t="s">
        <v>6</v>
      </c>
    </row>
    <row r="5" spans="2:8" ht="19.5" customHeight="1">
      <c r="B5" s="3">
        <v>3</v>
      </c>
      <c r="C5" s="487" t="s">
        <v>11</v>
      </c>
      <c r="D5" s="467" t="s">
        <v>6</v>
      </c>
      <c r="E5" s="4" t="s">
        <v>11</v>
      </c>
      <c r="F5" s="5" t="s">
        <v>13</v>
      </c>
      <c r="H5" s="467" t="s">
        <v>6</v>
      </c>
    </row>
    <row r="6" spans="2:8" ht="19.5" customHeight="1">
      <c r="B6" s="3">
        <v>4</v>
      </c>
      <c r="C6" s="487" t="s">
        <v>14</v>
      </c>
      <c r="D6" s="467" t="s">
        <v>6</v>
      </c>
      <c r="E6" s="4" t="s">
        <v>15</v>
      </c>
      <c r="F6" s="5" t="s">
        <v>16</v>
      </c>
      <c r="H6" s="467" t="s">
        <v>6</v>
      </c>
    </row>
    <row r="7" spans="2:8" ht="19.5" customHeight="1">
      <c r="B7" s="3">
        <v>5</v>
      </c>
      <c r="C7" s="487" t="s">
        <v>14</v>
      </c>
      <c r="D7" s="467" t="s">
        <v>6</v>
      </c>
      <c r="E7" s="7" t="s">
        <v>17</v>
      </c>
      <c r="F7" s="8" t="s">
        <v>18</v>
      </c>
      <c r="H7" s="467" t="s">
        <v>6</v>
      </c>
    </row>
    <row r="8" spans="2:8" ht="19.5" customHeight="1">
      <c r="B8" s="3">
        <v>6</v>
      </c>
      <c r="C8" s="487" t="s">
        <v>14</v>
      </c>
      <c r="D8" s="467" t="s">
        <v>6</v>
      </c>
      <c r="E8" s="7" t="s">
        <v>19</v>
      </c>
      <c r="F8" s="8" t="s">
        <v>18</v>
      </c>
      <c r="H8" s="467" t="s">
        <v>6</v>
      </c>
    </row>
    <row r="9" spans="2:8" s="9" customFormat="1" ht="19.5" customHeight="1">
      <c r="B9" s="3">
        <v>7</v>
      </c>
      <c r="C9" s="487" t="s">
        <v>14</v>
      </c>
      <c r="D9" s="467" t="s">
        <v>6</v>
      </c>
      <c r="E9" s="4" t="s">
        <v>20</v>
      </c>
      <c r="F9" s="5" t="s">
        <v>21</v>
      </c>
      <c r="H9" s="467" t="s">
        <v>6</v>
      </c>
    </row>
    <row r="10" spans="2:8" s="9" customFormat="1" ht="19.5" customHeight="1">
      <c r="B10" s="3">
        <v>8</v>
      </c>
      <c r="C10" s="487" t="s">
        <v>14</v>
      </c>
      <c r="D10" s="467" t="s">
        <v>6</v>
      </c>
      <c r="E10" s="383" t="s">
        <v>728</v>
      </c>
      <c r="F10" s="384" t="s">
        <v>729</v>
      </c>
      <c r="G10" s="346"/>
      <c r="H10" s="467" t="s">
        <v>6</v>
      </c>
    </row>
    <row r="11" spans="2:8" ht="19.5" customHeight="1">
      <c r="B11" s="3">
        <v>9</v>
      </c>
      <c r="C11" s="487" t="s">
        <v>14</v>
      </c>
      <c r="D11" s="467" t="s">
        <v>6</v>
      </c>
      <c r="E11" s="7" t="s">
        <v>22</v>
      </c>
      <c r="F11" s="8" t="s">
        <v>23</v>
      </c>
      <c r="H11" s="467" t="s">
        <v>6</v>
      </c>
    </row>
    <row r="12" spans="2:8" ht="19.5" customHeight="1">
      <c r="B12" s="3">
        <v>10</v>
      </c>
      <c r="C12" s="487" t="s">
        <v>24</v>
      </c>
      <c r="D12" s="467" t="s">
        <v>6</v>
      </c>
      <c r="E12" s="4" t="s">
        <v>25</v>
      </c>
      <c r="F12" s="5" t="s">
        <v>26</v>
      </c>
      <c r="H12" s="467" t="s">
        <v>6</v>
      </c>
    </row>
    <row r="13" spans="2:8" ht="19.5" customHeight="1">
      <c r="B13" s="3">
        <v>11</v>
      </c>
      <c r="C13" s="487" t="s">
        <v>24</v>
      </c>
      <c r="D13" s="467" t="s">
        <v>6</v>
      </c>
      <c r="E13" s="4" t="s">
        <v>27</v>
      </c>
      <c r="F13" s="5" t="s">
        <v>28</v>
      </c>
      <c r="H13" s="467" t="s">
        <v>6</v>
      </c>
    </row>
    <row r="14" spans="2:8" ht="19.5" customHeight="1">
      <c r="B14" s="3">
        <v>12</v>
      </c>
      <c r="C14" s="487" t="s">
        <v>24</v>
      </c>
      <c r="D14" s="467" t="s">
        <v>6</v>
      </c>
      <c r="E14" s="4" t="s">
        <v>29</v>
      </c>
      <c r="F14" s="5" t="s">
        <v>30</v>
      </c>
      <c r="H14" s="467" t="s">
        <v>6</v>
      </c>
    </row>
    <row r="15" spans="2:8" s="9" customFormat="1" ht="19.5" customHeight="1">
      <c r="B15" s="3">
        <v>13</v>
      </c>
      <c r="C15" s="487" t="s">
        <v>31</v>
      </c>
      <c r="D15" s="467" t="s">
        <v>6</v>
      </c>
      <c r="E15" s="4" t="s">
        <v>31</v>
      </c>
      <c r="F15" s="5" t="s">
        <v>32</v>
      </c>
      <c r="H15" s="470" t="s">
        <v>881</v>
      </c>
    </row>
    <row r="16" spans="2:8" s="9" customFormat="1" ht="19.5" customHeight="1">
      <c r="B16" s="3">
        <v>14</v>
      </c>
      <c r="C16" s="487" t="s">
        <v>31</v>
      </c>
      <c r="D16" s="467" t="s">
        <v>6</v>
      </c>
      <c r="E16" s="451" t="s">
        <v>757</v>
      </c>
      <c r="F16" s="452" t="s">
        <v>748</v>
      </c>
      <c r="G16" s="346"/>
      <c r="H16" s="474" t="s">
        <v>756</v>
      </c>
    </row>
    <row r="17" spans="2:8" s="9" customFormat="1" ht="19.5" customHeight="1">
      <c r="B17" s="3">
        <v>15</v>
      </c>
      <c r="C17" s="487" t="s">
        <v>33</v>
      </c>
      <c r="D17" s="467" t="s">
        <v>6</v>
      </c>
      <c r="E17" s="10" t="s">
        <v>33</v>
      </c>
      <c r="F17" s="5" t="s">
        <v>34</v>
      </c>
      <c r="H17" s="470" t="s">
        <v>881</v>
      </c>
    </row>
    <row r="18" spans="2:8" ht="19.5" customHeight="1">
      <c r="B18" s="3">
        <v>16</v>
      </c>
      <c r="C18" s="487" t="s">
        <v>35</v>
      </c>
      <c r="D18" s="467" t="s">
        <v>6</v>
      </c>
      <c r="E18" s="4" t="s">
        <v>36</v>
      </c>
      <c r="F18" s="5" t="s">
        <v>37</v>
      </c>
      <c r="H18" s="467" t="s">
        <v>6</v>
      </c>
    </row>
    <row r="19" spans="2:8" ht="19.5" customHeight="1">
      <c r="B19" s="3">
        <v>17</v>
      </c>
      <c r="C19" s="487" t="s">
        <v>35</v>
      </c>
      <c r="D19" s="467" t="s">
        <v>6</v>
      </c>
      <c r="E19" s="4" t="s">
        <v>35</v>
      </c>
      <c r="F19" s="5" t="s">
        <v>38</v>
      </c>
      <c r="H19" s="467" t="s">
        <v>6</v>
      </c>
    </row>
    <row r="20" spans="2:8" ht="19.5" customHeight="1">
      <c r="B20" s="3">
        <v>18</v>
      </c>
      <c r="C20" s="487" t="s">
        <v>35</v>
      </c>
      <c r="D20" s="467" t="s">
        <v>6</v>
      </c>
      <c r="E20" s="7" t="s">
        <v>39</v>
      </c>
      <c r="F20" s="8" t="s">
        <v>40</v>
      </c>
      <c r="H20" s="467" t="s">
        <v>6</v>
      </c>
    </row>
    <row r="21" spans="2:8" ht="19.5" customHeight="1">
      <c r="B21" s="3">
        <v>19</v>
      </c>
      <c r="C21" s="487" t="s">
        <v>35</v>
      </c>
      <c r="D21" s="467" t="s">
        <v>6</v>
      </c>
      <c r="E21" s="7" t="s">
        <v>41</v>
      </c>
      <c r="F21" s="7" t="s">
        <v>41</v>
      </c>
      <c r="H21" s="467" t="s">
        <v>6</v>
      </c>
    </row>
    <row r="22" spans="2:8" ht="19.5" customHeight="1">
      <c r="B22" s="3">
        <v>20</v>
      </c>
      <c r="C22" s="487" t="s">
        <v>35</v>
      </c>
      <c r="D22" s="467" t="s">
        <v>6</v>
      </c>
      <c r="E22" s="13" t="s">
        <v>42</v>
      </c>
      <c r="F22" s="8" t="s">
        <v>43</v>
      </c>
      <c r="H22" s="467" t="s">
        <v>6</v>
      </c>
    </row>
    <row r="23" spans="2:8" ht="19.5" customHeight="1">
      <c r="B23" s="3">
        <v>21</v>
      </c>
      <c r="C23" s="487" t="s">
        <v>44</v>
      </c>
      <c r="D23" s="467" t="s">
        <v>6</v>
      </c>
      <c r="E23" s="7" t="s">
        <v>758</v>
      </c>
      <c r="F23" s="8" t="s">
        <v>45</v>
      </c>
      <c r="H23" s="467" t="s">
        <v>6</v>
      </c>
    </row>
    <row r="24" spans="2:8" ht="19.5" customHeight="1">
      <c r="B24" s="3">
        <v>22</v>
      </c>
      <c r="C24" s="487" t="s">
        <v>44</v>
      </c>
      <c r="D24" s="467" t="s">
        <v>6</v>
      </c>
      <c r="E24" s="7" t="s">
        <v>46</v>
      </c>
      <c r="F24" s="8" t="s">
        <v>47</v>
      </c>
      <c r="H24" s="467" t="s">
        <v>6</v>
      </c>
    </row>
    <row r="25" spans="2:8" ht="19.5" customHeight="1">
      <c r="B25" s="3">
        <v>23</v>
      </c>
      <c r="C25" s="487" t="s">
        <v>44</v>
      </c>
      <c r="D25" s="467" t="s">
        <v>6</v>
      </c>
      <c r="E25" s="7" t="s">
        <v>48</v>
      </c>
      <c r="F25" s="7" t="s">
        <v>49</v>
      </c>
      <c r="H25" s="467" t="s">
        <v>6</v>
      </c>
    </row>
    <row r="26" spans="2:8" s="9" customFormat="1" ht="19.5" customHeight="1">
      <c r="B26" s="3">
        <v>24</v>
      </c>
      <c r="C26" s="487" t="s">
        <v>50</v>
      </c>
      <c r="D26" s="468" t="s">
        <v>51</v>
      </c>
      <c r="E26" s="7" t="s">
        <v>52</v>
      </c>
      <c r="F26" s="8" t="s">
        <v>53</v>
      </c>
      <c r="H26" s="468" t="s">
        <v>51</v>
      </c>
    </row>
    <row r="27" spans="2:8" s="9" customFormat="1" ht="19.5" customHeight="1">
      <c r="B27" s="3">
        <v>25</v>
      </c>
      <c r="C27" s="487" t="s">
        <v>50</v>
      </c>
      <c r="D27" s="468" t="s">
        <v>51</v>
      </c>
      <c r="E27" s="7" t="s">
        <v>50</v>
      </c>
      <c r="F27" s="8" t="s">
        <v>54</v>
      </c>
      <c r="H27" s="468" t="s">
        <v>51</v>
      </c>
    </row>
    <row r="28" spans="2:8" ht="19.5" customHeight="1">
      <c r="B28" s="3">
        <v>26</v>
      </c>
      <c r="C28" s="487" t="s">
        <v>50</v>
      </c>
      <c r="D28" s="468" t="s">
        <v>51</v>
      </c>
      <c r="E28" s="7" t="s">
        <v>55</v>
      </c>
      <c r="F28" s="8" t="s">
        <v>56</v>
      </c>
      <c r="H28" s="468" t="s">
        <v>51</v>
      </c>
    </row>
    <row r="29" spans="2:8" ht="19.5" customHeight="1">
      <c r="B29" s="3">
        <v>27</v>
      </c>
      <c r="C29" s="487" t="s">
        <v>57</v>
      </c>
      <c r="D29" s="467" t="s">
        <v>6</v>
      </c>
      <c r="E29" s="11" t="s">
        <v>57</v>
      </c>
      <c r="F29" s="11" t="s">
        <v>59</v>
      </c>
      <c r="H29" s="470" t="s">
        <v>58</v>
      </c>
    </row>
    <row r="30" spans="2:8" ht="19.5" customHeight="1">
      <c r="B30" s="3">
        <v>28</v>
      </c>
      <c r="C30" s="487" t="s">
        <v>57</v>
      </c>
      <c r="D30" s="467" t="s">
        <v>6</v>
      </c>
      <c r="E30" s="7" t="s">
        <v>60</v>
      </c>
      <c r="F30" s="8" t="s">
        <v>61</v>
      </c>
      <c r="H30" s="470" t="s">
        <v>58</v>
      </c>
    </row>
    <row r="31" spans="2:8" ht="19.5" customHeight="1">
      <c r="B31" s="3">
        <v>29</v>
      </c>
      <c r="C31" s="487" t="s">
        <v>57</v>
      </c>
      <c r="D31" s="467" t="s">
        <v>6</v>
      </c>
      <c r="E31" s="13" t="s">
        <v>62</v>
      </c>
      <c r="F31" s="14" t="s">
        <v>63</v>
      </c>
      <c r="H31" s="467" t="s">
        <v>6</v>
      </c>
    </row>
    <row r="32" spans="2:8" ht="19.5" customHeight="1">
      <c r="B32" s="3">
        <v>30</v>
      </c>
      <c r="C32" s="487" t="s">
        <v>57</v>
      </c>
      <c r="D32" s="467" t="s">
        <v>6</v>
      </c>
      <c r="E32" s="7" t="s">
        <v>64</v>
      </c>
      <c r="F32" s="8" t="s">
        <v>65</v>
      </c>
      <c r="H32" s="467" t="s">
        <v>6</v>
      </c>
    </row>
    <row r="33" spans="2:8" ht="19.5" customHeight="1">
      <c r="B33" s="3">
        <v>31</v>
      </c>
      <c r="C33" s="487" t="s">
        <v>57</v>
      </c>
      <c r="D33" s="467" t="s">
        <v>6</v>
      </c>
      <c r="E33" s="15" t="s">
        <v>742</v>
      </c>
      <c r="F33" s="11" t="s">
        <v>66</v>
      </c>
      <c r="H33" s="470" t="s">
        <v>58</v>
      </c>
    </row>
    <row r="34" spans="2:8" ht="19.5" customHeight="1">
      <c r="B34" s="3">
        <v>32</v>
      </c>
      <c r="C34" s="487" t="s">
        <v>67</v>
      </c>
      <c r="D34" s="467" t="s">
        <v>6</v>
      </c>
      <c r="E34" s="7" t="s">
        <v>68</v>
      </c>
      <c r="F34" s="8" t="s">
        <v>69</v>
      </c>
      <c r="H34" s="467" t="s">
        <v>6</v>
      </c>
    </row>
    <row r="35" spans="2:8" ht="19.5" customHeight="1">
      <c r="B35" s="3">
        <v>33</v>
      </c>
      <c r="C35" s="487" t="s">
        <v>67</v>
      </c>
      <c r="D35" s="467" t="s">
        <v>6</v>
      </c>
      <c r="E35" s="7" t="s">
        <v>67</v>
      </c>
      <c r="F35" s="8" t="s">
        <v>70</v>
      </c>
      <c r="H35" s="467" t="s">
        <v>6</v>
      </c>
    </row>
    <row r="36" spans="2:8" ht="19.5" customHeight="1">
      <c r="B36" s="3">
        <v>34</v>
      </c>
      <c r="C36" s="487" t="s">
        <v>67</v>
      </c>
      <c r="D36" s="467" t="s">
        <v>6</v>
      </c>
      <c r="E36" s="16" t="s">
        <v>71</v>
      </c>
      <c r="F36" s="7" t="s">
        <v>72</v>
      </c>
      <c r="H36" s="467" t="s">
        <v>6</v>
      </c>
    </row>
    <row r="37" spans="2:8" ht="19.5" customHeight="1">
      <c r="B37" s="3">
        <v>35</v>
      </c>
      <c r="C37" s="487" t="s">
        <v>73</v>
      </c>
      <c r="D37" s="467" t="s">
        <v>6</v>
      </c>
      <c r="E37" s="325" t="s">
        <v>694</v>
      </c>
      <c r="F37" s="325" t="s">
        <v>695</v>
      </c>
      <c r="H37" s="467" t="s">
        <v>6</v>
      </c>
    </row>
    <row r="38" spans="2:8" ht="19.5" customHeight="1">
      <c r="B38" s="3">
        <v>36</v>
      </c>
      <c r="C38" s="487" t="s">
        <v>73</v>
      </c>
      <c r="D38" s="467" t="s">
        <v>6</v>
      </c>
      <c r="E38" s="7" t="s">
        <v>855</v>
      </c>
      <c r="F38" s="8" t="s">
        <v>74</v>
      </c>
      <c r="G38" s="347"/>
      <c r="H38" s="467" t="s">
        <v>6</v>
      </c>
    </row>
    <row r="39" spans="2:8" ht="19.5" customHeight="1">
      <c r="B39" s="3">
        <v>37</v>
      </c>
      <c r="C39" s="487" t="s">
        <v>73</v>
      </c>
      <c r="D39" s="467" t="s">
        <v>6</v>
      </c>
      <c r="E39" s="7" t="s">
        <v>75</v>
      </c>
      <c r="F39" s="8" t="s">
        <v>74</v>
      </c>
      <c r="H39" s="467" t="s">
        <v>6</v>
      </c>
    </row>
    <row r="40" spans="2:8" ht="19.5" customHeight="1">
      <c r="B40" s="3">
        <v>38</v>
      </c>
      <c r="C40" s="487" t="s">
        <v>73</v>
      </c>
      <c r="D40" s="467" t="s">
        <v>6</v>
      </c>
      <c r="E40" s="326" t="s">
        <v>687</v>
      </c>
      <c r="F40" s="327" t="s">
        <v>688</v>
      </c>
      <c r="H40" s="467" t="s">
        <v>6</v>
      </c>
    </row>
    <row r="41" spans="2:8" s="9" customFormat="1" ht="19.5" customHeight="1">
      <c r="B41" s="3">
        <v>39</v>
      </c>
      <c r="C41" s="487" t="s">
        <v>73</v>
      </c>
      <c r="D41" s="467" t="s">
        <v>6</v>
      </c>
      <c r="E41" s="7" t="s">
        <v>76</v>
      </c>
      <c r="F41" s="8" t="s">
        <v>77</v>
      </c>
      <c r="H41" s="467" t="s">
        <v>6</v>
      </c>
    </row>
    <row r="42" spans="2:8" s="9" customFormat="1" ht="19.5" customHeight="1">
      <c r="B42" s="3">
        <v>40</v>
      </c>
      <c r="C42" s="487" t="s">
        <v>73</v>
      </c>
      <c r="D42" s="467" t="s">
        <v>6</v>
      </c>
      <c r="E42" s="7" t="s">
        <v>78</v>
      </c>
      <c r="F42" s="7" t="s">
        <v>79</v>
      </c>
      <c r="H42" s="467" t="s">
        <v>6</v>
      </c>
    </row>
    <row r="43" spans="2:8" ht="19.5" customHeight="1">
      <c r="B43" s="3">
        <v>41</v>
      </c>
      <c r="C43" s="487" t="s">
        <v>73</v>
      </c>
      <c r="D43" s="467" t="s">
        <v>6</v>
      </c>
      <c r="E43" s="16" t="s">
        <v>80</v>
      </c>
      <c r="F43" s="7" t="s">
        <v>81</v>
      </c>
      <c r="H43" s="467" t="s">
        <v>6</v>
      </c>
    </row>
    <row r="44" spans="2:8" ht="19.5" customHeight="1">
      <c r="B44" s="3">
        <v>42</v>
      </c>
      <c r="C44" s="487" t="s">
        <v>82</v>
      </c>
      <c r="D44" s="467" t="s">
        <v>871</v>
      </c>
      <c r="E44" s="7" t="s">
        <v>84</v>
      </c>
      <c r="F44" s="8" t="s">
        <v>85</v>
      </c>
      <c r="H44" s="467" t="s">
        <v>6</v>
      </c>
    </row>
    <row r="45" spans="2:8" ht="19.5" customHeight="1">
      <c r="B45" s="3">
        <v>43</v>
      </c>
      <c r="C45" s="487" t="s">
        <v>82</v>
      </c>
      <c r="D45" s="467" t="s">
        <v>871</v>
      </c>
      <c r="E45" s="325" t="s">
        <v>696</v>
      </c>
      <c r="F45" s="325" t="s">
        <v>696</v>
      </c>
      <c r="H45" s="467" t="s">
        <v>871</v>
      </c>
    </row>
    <row r="46" spans="2:8" ht="19.5" customHeight="1">
      <c r="B46" s="3">
        <v>44</v>
      </c>
      <c r="C46" s="487" t="s">
        <v>82</v>
      </c>
      <c r="D46" s="467" t="s">
        <v>871</v>
      </c>
      <c r="E46" s="7" t="s">
        <v>86</v>
      </c>
      <c r="F46" s="8" t="s">
        <v>87</v>
      </c>
      <c r="H46" s="467" t="s">
        <v>882</v>
      </c>
    </row>
    <row r="47" spans="2:8" s="9" customFormat="1" ht="19.5" customHeight="1">
      <c r="B47" s="3">
        <v>45</v>
      </c>
      <c r="C47" s="487" t="s">
        <v>82</v>
      </c>
      <c r="D47" s="467" t="s">
        <v>872</v>
      </c>
      <c r="E47" s="7" t="s">
        <v>640</v>
      </c>
      <c r="F47" s="328" t="s">
        <v>642</v>
      </c>
      <c r="H47" s="467" t="s">
        <v>882</v>
      </c>
    </row>
    <row r="48" spans="2:8" s="9" customFormat="1" ht="19.5" customHeight="1">
      <c r="B48" s="3">
        <v>46</v>
      </c>
      <c r="C48" s="487" t="s">
        <v>82</v>
      </c>
      <c r="D48" s="467" t="s">
        <v>871</v>
      </c>
      <c r="E48" s="7" t="s">
        <v>641</v>
      </c>
      <c r="F48" s="328" t="s">
        <v>643</v>
      </c>
      <c r="H48" s="467" t="s">
        <v>882</v>
      </c>
    </row>
    <row r="49" spans="2:8" ht="19.5" customHeight="1">
      <c r="B49" s="3">
        <v>47</v>
      </c>
      <c r="C49" s="487" t="s">
        <v>82</v>
      </c>
      <c r="D49" s="467" t="s">
        <v>871</v>
      </c>
      <c r="E49" s="7" t="s">
        <v>88</v>
      </c>
      <c r="F49" s="8" t="s">
        <v>89</v>
      </c>
      <c r="H49" s="467" t="s">
        <v>6</v>
      </c>
    </row>
    <row r="50" spans="2:8" ht="19.5" customHeight="1">
      <c r="B50" s="3">
        <v>48</v>
      </c>
      <c r="C50" s="487" t="s">
        <v>82</v>
      </c>
      <c r="D50" s="467" t="s">
        <v>871</v>
      </c>
      <c r="E50" s="7" t="s">
        <v>90</v>
      </c>
      <c r="F50" s="7" t="s">
        <v>91</v>
      </c>
      <c r="H50" s="467" t="s">
        <v>6</v>
      </c>
    </row>
    <row r="51" spans="2:8" ht="19.5" customHeight="1">
      <c r="B51" s="3">
        <v>49</v>
      </c>
      <c r="C51" s="487" t="s">
        <v>82</v>
      </c>
      <c r="D51" s="467" t="s">
        <v>871</v>
      </c>
      <c r="E51" s="16" t="s">
        <v>92</v>
      </c>
      <c r="F51" s="7" t="s">
        <v>93</v>
      </c>
      <c r="H51" s="467" t="s">
        <v>6</v>
      </c>
    </row>
    <row r="52" spans="2:8" ht="19.5" customHeight="1">
      <c r="B52" s="3">
        <v>50</v>
      </c>
      <c r="C52" s="487" t="s">
        <v>94</v>
      </c>
      <c r="D52" s="469" t="s">
        <v>6</v>
      </c>
      <c r="E52" s="7" t="s">
        <v>94</v>
      </c>
      <c r="F52" s="8" t="s">
        <v>95</v>
      </c>
      <c r="H52" s="467" t="s">
        <v>6</v>
      </c>
    </row>
    <row r="53" spans="2:8" ht="19.5" customHeight="1">
      <c r="B53" s="3">
        <v>51</v>
      </c>
      <c r="C53" s="487" t="s">
        <v>94</v>
      </c>
      <c r="D53" s="469" t="s">
        <v>6</v>
      </c>
      <c r="E53" s="7" t="s">
        <v>96</v>
      </c>
      <c r="F53" s="7" t="s">
        <v>97</v>
      </c>
      <c r="H53" s="467" t="s">
        <v>882</v>
      </c>
    </row>
    <row r="54" spans="2:8" s="9" customFormat="1" ht="19.5" customHeight="1">
      <c r="B54" s="3">
        <v>52</v>
      </c>
      <c r="C54" s="487" t="s">
        <v>841</v>
      </c>
      <c r="D54" s="469" t="s">
        <v>6</v>
      </c>
      <c r="E54" s="7" t="s">
        <v>98</v>
      </c>
      <c r="F54" s="7" t="s">
        <v>100</v>
      </c>
      <c r="H54" s="470" t="s">
        <v>878</v>
      </c>
    </row>
    <row r="55" spans="2:8" ht="19.5" customHeight="1">
      <c r="B55" s="3">
        <v>53</v>
      </c>
      <c r="C55" s="487" t="s">
        <v>841</v>
      </c>
      <c r="D55" s="469" t="s">
        <v>6</v>
      </c>
      <c r="E55" s="7" t="s">
        <v>101</v>
      </c>
      <c r="F55" s="8" t="s">
        <v>102</v>
      </c>
      <c r="H55" s="467" t="s">
        <v>83</v>
      </c>
    </row>
    <row r="56" spans="2:8" ht="19.5" customHeight="1">
      <c r="B56" s="3">
        <v>54</v>
      </c>
      <c r="C56" s="487" t="s">
        <v>841</v>
      </c>
      <c r="D56" s="469" t="s">
        <v>6</v>
      </c>
      <c r="E56" s="16" t="s">
        <v>103</v>
      </c>
      <c r="F56" s="7" t="s">
        <v>104</v>
      </c>
      <c r="H56" s="467" t="s">
        <v>83</v>
      </c>
    </row>
    <row r="57" spans="2:8" ht="19.5" customHeight="1">
      <c r="B57" s="3">
        <v>55</v>
      </c>
      <c r="C57" s="487" t="s">
        <v>105</v>
      </c>
      <c r="D57" s="469" t="s">
        <v>6</v>
      </c>
      <c r="E57" s="7" t="s">
        <v>105</v>
      </c>
      <c r="F57" s="8" t="s">
        <v>106</v>
      </c>
      <c r="H57" s="467" t="s">
        <v>83</v>
      </c>
    </row>
    <row r="58" spans="2:8" ht="19.5" customHeight="1">
      <c r="B58" s="3">
        <v>56</v>
      </c>
      <c r="C58" s="487" t="s">
        <v>105</v>
      </c>
      <c r="D58" s="469" t="s">
        <v>6</v>
      </c>
      <c r="E58" s="16" t="s">
        <v>107</v>
      </c>
      <c r="F58" s="8" t="s">
        <v>108</v>
      </c>
      <c r="H58" s="467" t="s">
        <v>83</v>
      </c>
    </row>
    <row r="59" spans="2:8" ht="19.5" customHeight="1">
      <c r="B59" s="3">
        <v>57</v>
      </c>
      <c r="C59" s="487" t="s">
        <v>105</v>
      </c>
      <c r="D59" s="469" t="s">
        <v>6</v>
      </c>
      <c r="E59" s="447" t="s">
        <v>759</v>
      </c>
      <c r="F59" s="448" t="s">
        <v>753</v>
      </c>
      <c r="G59" s="346"/>
      <c r="H59" s="467" t="s">
        <v>83</v>
      </c>
    </row>
    <row r="60" spans="2:8" ht="19.5" customHeight="1">
      <c r="B60" s="3">
        <v>58</v>
      </c>
      <c r="C60" s="487" t="s">
        <v>109</v>
      </c>
      <c r="D60" s="469" t="s">
        <v>6</v>
      </c>
      <c r="E60" s="7" t="s">
        <v>110</v>
      </c>
      <c r="F60" s="8" t="s">
        <v>111</v>
      </c>
      <c r="H60" s="467" t="s">
        <v>83</v>
      </c>
    </row>
    <row r="61" spans="2:8" ht="19.5" customHeight="1">
      <c r="B61" s="3">
        <v>59</v>
      </c>
      <c r="C61" s="487" t="s">
        <v>109</v>
      </c>
      <c r="D61" s="469" t="s">
        <v>6</v>
      </c>
      <c r="E61" s="7" t="s">
        <v>112</v>
      </c>
      <c r="F61" s="8" t="s">
        <v>113</v>
      </c>
      <c r="H61" s="467" t="s">
        <v>83</v>
      </c>
    </row>
    <row r="62" spans="2:8" ht="19.5" customHeight="1">
      <c r="B62" s="3">
        <v>60</v>
      </c>
      <c r="C62" s="487" t="s">
        <v>109</v>
      </c>
      <c r="D62" s="469" t="s">
        <v>6</v>
      </c>
      <c r="E62" s="7" t="s">
        <v>109</v>
      </c>
      <c r="F62" s="8" t="s">
        <v>114</v>
      </c>
      <c r="H62" s="467" t="s">
        <v>6</v>
      </c>
    </row>
    <row r="63" spans="2:8" ht="19.5" customHeight="1">
      <c r="B63" s="3">
        <v>61</v>
      </c>
      <c r="C63" s="487" t="s">
        <v>109</v>
      </c>
      <c r="D63" s="469" t="s">
        <v>6</v>
      </c>
      <c r="E63" s="7" t="s">
        <v>115</v>
      </c>
      <c r="F63" s="8" t="s">
        <v>116</v>
      </c>
      <c r="H63" s="467" t="s">
        <v>6</v>
      </c>
    </row>
    <row r="64" spans="2:8" ht="19.5" customHeight="1">
      <c r="B64" s="3">
        <v>62</v>
      </c>
      <c r="C64" s="487" t="s">
        <v>109</v>
      </c>
      <c r="D64" s="469" t="s">
        <v>6</v>
      </c>
      <c r="E64" s="7" t="s">
        <v>117</v>
      </c>
      <c r="F64" s="7" t="s">
        <v>118</v>
      </c>
      <c r="H64" s="467" t="s">
        <v>6</v>
      </c>
    </row>
    <row r="65" spans="2:8" ht="19.5" customHeight="1">
      <c r="B65" s="3">
        <v>63</v>
      </c>
      <c r="C65" s="487" t="s">
        <v>109</v>
      </c>
      <c r="D65" s="469" t="s">
        <v>6</v>
      </c>
      <c r="E65" s="16" t="s">
        <v>119</v>
      </c>
      <c r="F65" s="7" t="s">
        <v>120</v>
      </c>
      <c r="H65" s="467" t="s">
        <v>6</v>
      </c>
    </row>
    <row r="66" spans="2:8" ht="19.5" customHeight="1">
      <c r="B66" s="3">
        <v>64</v>
      </c>
      <c r="C66" s="487" t="s">
        <v>109</v>
      </c>
      <c r="D66" s="469" t="s">
        <v>6</v>
      </c>
      <c r="E66" s="7" t="s">
        <v>121</v>
      </c>
      <c r="F66" s="8" t="s">
        <v>122</v>
      </c>
      <c r="H66" s="467" t="s">
        <v>6</v>
      </c>
    </row>
    <row r="67" spans="2:8" s="9" customFormat="1" ht="19.5" customHeight="1">
      <c r="B67" s="3">
        <v>65</v>
      </c>
      <c r="C67" s="487" t="s">
        <v>109</v>
      </c>
      <c r="D67" s="469" t="s">
        <v>6</v>
      </c>
      <c r="E67" s="16" t="s">
        <v>123</v>
      </c>
      <c r="F67" s="7" t="s">
        <v>124</v>
      </c>
      <c r="H67" s="467" t="s">
        <v>6</v>
      </c>
    </row>
    <row r="68" spans="2:8" s="9" customFormat="1" ht="19.5" customHeight="1">
      <c r="B68" s="3">
        <v>66</v>
      </c>
      <c r="C68" s="487" t="s">
        <v>109</v>
      </c>
      <c r="D68" s="469" t="s">
        <v>6</v>
      </c>
      <c r="E68" s="449" t="s">
        <v>760</v>
      </c>
      <c r="F68" s="450" t="s">
        <v>754</v>
      </c>
      <c r="G68" s="346"/>
      <c r="H68" s="467" t="s">
        <v>6</v>
      </c>
    </row>
    <row r="69" spans="2:8" ht="19.5" customHeight="1">
      <c r="B69" s="3">
        <v>67</v>
      </c>
      <c r="C69" s="487" t="s">
        <v>125</v>
      </c>
      <c r="D69" s="468" t="s">
        <v>874</v>
      </c>
      <c r="E69" s="7" t="s">
        <v>126</v>
      </c>
      <c r="F69" s="8" t="s">
        <v>127</v>
      </c>
      <c r="H69" s="468" t="s">
        <v>873</v>
      </c>
    </row>
    <row r="70" spans="2:8" ht="19.5" customHeight="1">
      <c r="B70" s="3">
        <v>68</v>
      </c>
      <c r="C70" s="487" t="s">
        <v>125</v>
      </c>
      <c r="D70" s="468" t="s">
        <v>51</v>
      </c>
      <c r="E70" s="7" t="s">
        <v>128</v>
      </c>
      <c r="F70" s="8" t="s">
        <v>129</v>
      </c>
      <c r="H70" s="468" t="s">
        <v>51</v>
      </c>
    </row>
    <row r="71" spans="2:8" ht="19.5" customHeight="1">
      <c r="B71" s="3">
        <v>69</v>
      </c>
      <c r="C71" s="487" t="s">
        <v>125</v>
      </c>
      <c r="D71" s="468" t="s">
        <v>51</v>
      </c>
      <c r="E71" s="7" t="s">
        <v>55</v>
      </c>
      <c r="F71" s="8" t="s">
        <v>56</v>
      </c>
      <c r="H71" s="468" t="s">
        <v>51</v>
      </c>
    </row>
    <row r="72" spans="2:8" ht="19.5" customHeight="1">
      <c r="B72" s="3">
        <v>70</v>
      </c>
      <c r="C72" s="487" t="s">
        <v>125</v>
      </c>
      <c r="D72" s="468" t="s">
        <v>51</v>
      </c>
      <c r="E72" s="329" t="s">
        <v>691</v>
      </c>
      <c r="F72" s="329" t="s">
        <v>691</v>
      </c>
      <c r="H72" s="468" t="s">
        <v>51</v>
      </c>
    </row>
    <row r="73" spans="2:8" ht="19.5" customHeight="1">
      <c r="B73" s="3">
        <v>71</v>
      </c>
      <c r="C73" s="487" t="s">
        <v>689</v>
      </c>
      <c r="D73" s="468" t="s">
        <v>51</v>
      </c>
      <c r="E73" s="17" t="s">
        <v>689</v>
      </c>
      <c r="F73" s="351" t="s">
        <v>690</v>
      </c>
      <c r="G73" s="350"/>
      <c r="H73" s="468" t="s">
        <v>51</v>
      </c>
    </row>
    <row r="74" spans="2:8" ht="19.5" customHeight="1">
      <c r="B74" s="3">
        <v>72</v>
      </c>
      <c r="C74" s="487" t="s">
        <v>867</v>
      </c>
      <c r="D74" s="468" t="s">
        <v>51</v>
      </c>
      <c r="E74" s="400" t="s">
        <v>761</v>
      </c>
      <c r="F74" s="401" t="s">
        <v>762</v>
      </c>
      <c r="G74" s="494" t="s">
        <v>752</v>
      </c>
      <c r="H74" s="468" t="s">
        <v>51</v>
      </c>
    </row>
    <row r="75" spans="2:8" ht="19.5" customHeight="1">
      <c r="B75" s="3">
        <v>73</v>
      </c>
      <c r="C75" s="487" t="s">
        <v>867</v>
      </c>
      <c r="D75" s="468" t="s">
        <v>51</v>
      </c>
      <c r="E75" s="400" t="s">
        <v>763</v>
      </c>
      <c r="F75" s="400" t="s">
        <v>764</v>
      </c>
      <c r="G75" s="494"/>
      <c r="H75" s="468" t="s">
        <v>51</v>
      </c>
    </row>
    <row r="76" spans="2:8" ht="19.5" customHeight="1">
      <c r="B76" s="3">
        <v>74</v>
      </c>
      <c r="C76" s="487" t="s">
        <v>867</v>
      </c>
      <c r="D76" s="468" t="s">
        <v>51</v>
      </c>
      <c r="E76" s="400" t="s">
        <v>765</v>
      </c>
      <c r="F76" s="401" t="s">
        <v>766</v>
      </c>
      <c r="G76" s="494"/>
      <c r="H76" s="468" t="s">
        <v>51</v>
      </c>
    </row>
    <row r="77" spans="2:8" ht="19.5" customHeight="1">
      <c r="B77" s="3">
        <v>75</v>
      </c>
      <c r="C77" s="487" t="s">
        <v>867</v>
      </c>
      <c r="D77" s="468" t="s">
        <v>51</v>
      </c>
      <c r="E77" s="400" t="s">
        <v>767</v>
      </c>
      <c r="F77" s="401" t="s">
        <v>768</v>
      </c>
      <c r="G77" s="494"/>
      <c r="H77" s="468" t="s">
        <v>51</v>
      </c>
    </row>
    <row r="78" spans="2:8" ht="19.5" customHeight="1">
      <c r="B78" s="3">
        <v>76</v>
      </c>
      <c r="C78" s="487" t="s">
        <v>867</v>
      </c>
      <c r="D78" s="468" t="s">
        <v>51</v>
      </c>
      <c r="E78" s="400" t="s">
        <v>130</v>
      </c>
      <c r="F78" s="400" t="s">
        <v>131</v>
      </c>
      <c r="G78" s="494"/>
      <c r="H78" s="468" t="s">
        <v>51</v>
      </c>
    </row>
    <row r="79" spans="2:8" ht="19.5" customHeight="1">
      <c r="B79" s="3">
        <v>77</v>
      </c>
      <c r="C79" s="487" t="s">
        <v>867</v>
      </c>
      <c r="D79" s="468" t="s">
        <v>51</v>
      </c>
      <c r="E79" s="400" t="s">
        <v>868</v>
      </c>
      <c r="F79" s="401" t="s">
        <v>132</v>
      </c>
      <c r="G79" s="494"/>
      <c r="H79" s="468" t="s">
        <v>51</v>
      </c>
    </row>
    <row r="80" spans="2:8" ht="19.5" customHeight="1">
      <c r="B80" s="3">
        <v>78</v>
      </c>
      <c r="C80" s="487" t="s">
        <v>867</v>
      </c>
      <c r="D80" s="468" t="s">
        <v>51</v>
      </c>
      <c r="E80" s="400" t="s">
        <v>133</v>
      </c>
      <c r="F80" s="401" t="s">
        <v>134</v>
      </c>
      <c r="G80" s="494"/>
      <c r="H80" s="468" t="s">
        <v>51</v>
      </c>
    </row>
    <row r="81" spans="2:8" ht="19.5" customHeight="1">
      <c r="B81" s="3">
        <v>79</v>
      </c>
      <c r="C81" s="487" t="s">
        <v>867</v>
      </c>
      <c r="D81" s="468" t="s">
        <v>51</v>
      </c>
      <c r="E81" s="400" t="s">
        <v>135</v>
      </c>
      <c r="F81" s="401" t="s">
        <v>769</v>
      </c>
      <c r="G81" s="494"/>
      <c r="H81" s="468" t="s">
        <v>51</v>
      </c>
    </row>
    <row r="82" spans="2:8" ht="19.5" customHeight="1">
      <c r="B82" s="3">
        <v>80</v>
      </c>
      <c r="C82" s="487" t="s">
        <v>867</v>
      </c>
      <c r="D82" s="468" t="s">
        <v>51</v>
      </c>
      <c r="E82" s="400" t="s">
        <v>136</v>
      </c>
      <c r="F82" s="401" t="s">
        <v>770</v>
      </c>
      <c r="G82" s="494"/>
      <c r="H82" s="468" t="s">
        <v>51</v>
      </c>
    </row>
    <row r="83" spans="2:8" ht="19.5" customHeight="1">
      <c r="B83" s="3">
        <v>81</v>
      </c>
      <c r="C83" s="487" t="s">
        <v>867</v>
      </c>
      <c r="D83" s="468" t="s">
        <v>51</v>
      </c>
      <c r="E83" s="400" t="s">
        <v>771</v>
      </c>
      <c r="F83" s="400" t="s">
        <v>771</v>
      </c>
      <c r="G83" s="494"/>
      <c r="H83" s="468" t="s">
        <v>51</v>
      </c>
    </row>
    <row r="84" spans="2:8" ht="19.5" customHeight="1">
      <c r="B84" s="3">
        <v>82</v>
      </c>
      <c r="C84" s="487" t="s">
        <v>137</v>
      </c>
      <c r="D84" s="468" t="s">
        <v>51</v>
      </c>
      <c r="E84" s="381" t="s">
        <v>751</v>
      </c>
      <c r="F84" s="382" t="s">
        <v>138</v>
      </c>
      <c r="G84" s="494"/>
      <c r="H84" s="468" t="s">
        <v>51</v>
      </c>
    </row>
    <row r="85" spans="2:8" ht="19.5" customHeight="1">
      <c r="B85" s="3">
        <v>83</v>
      </c>
      <c r="C85" s="487" t="s">
        <v>139</v>
      </c>
      <c r="D85" s="468" t="s">
        <v>51</v>
      </c>
      <c r="E85" s="12" t="s">
        <v>139</v>
      </c>
      <c r="F85" s="12" t="s">
        <v>139</v>
      </c>
      <c r="H85" s="468" t="s">
        <v>51</v>
      </c>
    </row>
    <row r="86" spans="2:8" s="9" customFormat="1" ht="19.5" customHeight="1">
      <c r="B86" s="3">
        <v>84</v>
      </c>
      <c r="C86" s="487" t="s">
        <v>140</v>
      </c>
      <c r="D86" s="470" t="s">
        <v>876</v>
      </c>
      <c r="E86" s="7" t="s">
        <v>141</v>
      </c>
      <c r="F86" s="301" t="s">
        <v>701</v>
      </c>
      <c r="H86" s="470" t="s">
        <v>875</v>
      </c>
    </row>
    <row r="87" spans="2:8" s="9" customFormat="1" ht="19.5" customHeight="1">
      <c r="B87" s="3">
        <v>85</v>
      </c>
      <c r="C87" s="487" t="s">
        <v>371</v>
      </c>
      <c r="D87" s="470" t="s">
        <v>876</v>
      </c>
      <c r="E87" s="330" t="s">
        <v>697</v>
      </c>
      <c r="F87" s="331" t="s">
        <v>697</v>
      </c>
      <c r="H87" s="470" t="s">
        <v>875</v>
      </c>
    </row>
    <row r="88" spans="2:8" s="9" customFormat="1" ht="19.5" customHeight="1">
      <c r="B88" s="3">
        <v>86</v>
      </c>
      <c r="C88" s="487" t="s">
        <v>371</v>
      </c>
      <c r="D88" s="470" t="s">
        <v>876</v>
      </c>
      <c r="E88" s="385" t="s">
        <v>738</v>
      </c>
      <c r="F88" s="386" t="s">
        <v>739</v>
      </c>
      <c r="G88" s="346"/>
      <c r="H88" s="470" t="s">
        <v>875</v>
      </c>
    </row>
    <row r="89" spans="2:8" s="9" customFormat="1" ht="19.5" customHeight="1">
      <c r="B89" s="3">
        <v>87</v>
      </c>
      <c r="C89" s="487" t="s">
        <v>371</v>
      </c>
      <c r="D89" s="470" t="s">
        <v>877</v>
      </c>
      <c r="E89" s="330" t="s">
        <v>724</v>
      </c>
      <c r="F89" s="331" t="s">
        <v>721</v>
      </c>
      <c r="G89" s="346"/>
      <c r="H89" s="470" t="s">
        <v>58</v>
      </c>
    </row>
    <row r="90" spans="2:8" s="9" customFormat="1" ht="19.5" customHeight="1">
      <c r="B90" s="3">
        <v>88</v>
      </c>
      <c r="C90" s="487" t="s">
        <v>371</v>
      </c>
      <c r="D90" s="470" t="s">
        <v>876</v>
      </c>
      <c r="E90" s="17" t="s">
        <v>743</v>
      </c>
      <c r="F90" s="8" t="s">
        <v>142</v>
      </c>
      <c r="H90" s="470" t="s">
        <v>875</v>
      </c>
    </row>
    <row r="91" spans="2:8" s="9" customFormat="1" ht="19.5" customHeight="1">
      <c r="B91" s="3">
        <v>89</v>
      </c>
      <c r="C91" s="487" t="s">
        <v>371</v>
      </c>
      <c r="D91" s="470" t="s">
        <v>876</v>
      </c>
      <c r="E91" s="7" t="s">
        <v>143</v>
      </c>
      <c r="F91" s="7" t="s">
        <v>143</v>
      </c>
      <c r="H91" s="470" t="s">
        <v>875</v>
      </c>
    </row>
    <row r="92" spans="2:8" s="9" customFormat="1" ht="19.5" customHeight="1">
      <c r="B92" s="3">
        <v>90</v>
      </c>
      <c r="C92" s="487" t="s">
        <v>371</v>
      </c>
      <c r="D92" s="470" t="s">
        <v>876</v>
      </c>
      <c r="E92" s="17" t="s">
        <v>744</v>
      </c>
      <c r="F92" s="7" t="s">
        <v>144</v>
      </c>
      <c r="H92" s="470" t="s">
        <v>875</v>
      </c>
    </row>
    <row r="93" spans="2:8" s="9" customFormat="1" ht="19.5" customHeight="1">
      <c r="B93" s="3">
        <v>91</v>
      </c>
      <c r="C93" s="487" t="s">
        <v>371</v>
      </c>
      <c r="D93" s="470" t="s">
        <v>876</v>
      </c>
      <c r="E93" s="332" t="s">
        <v>745</v>
      </c>
      <c r="F93" s="387" t="s">
        <v>699</v>
      </c>
      <c r="G93" s="346"/>
      <c r="H93" s="470" t="s">
        <v>875</v>
      </c>
    </row>
    <row r="94" spans="2:8" s="9" customFormat="1" ht="19.5" customHeight="1">
      <c r="B94" s="3">
        <v>92</v>
      </c>
      <c r="C94" s="487" t="s">
        <v>371</v>
      </c>
      <c r="D94" s="470" t="s">
        <v>876</v>
      </c>
      <c r="E94" s="332" t="s">
        <v>698</v>
      </c>
      <c r="F94" s="17" t="s">
        <v>700</v>
      </c>
      <c r="H94" s="470" t="s">
        <v>875</v>
      </c>
    </row>
    <row r="95" spans="2:8" s="9" customFormat="1" ht="19.5" customHeight="1">
      <c r="B95" s="3">
        <v>93</v>
      </c>
      <c r="C95" s="487" t="s">
        <v>371</v>
      </c>
      <c r="D95" s="470" t="s">
        <v>876</v>
      </c>
      <c r="E95" s="332" t="s">
        <v>732</v>
      </c>
      <c r="F95" s="330" t="s">
        <v>710</v>
      </c>
      <c r="H95" s="470" t="s">
        <v>875</v>
      </c>
    </row>
    <row r="96" spans="2:8" s="9" customFormat="1" ht="19.5" customHeight="1">
      <c r="B96" s="3">
        <v>94</v>
      </c>
      <c r="C96" s="487" t="s">
        <v>371</v>
      </c>
      <c r="D96" s="470" t="s">
        <v>876</v>
      </c>
      <c r="E96" s="332" t="s">
        <v>740</v>
      </c>
      <c r="F96" s="332" t="s">
        <v>740</v>
      </c>
      <c r="H96" s="470" t="s">
        <v>875</v>
      </c>
    </row>
    <row r="97" spans="2:8" s="9" customFormat="1" ht="19.5" customHeight="1">
      <c r="B97" s="3">
        <v>95</v>
      </c>
      <c r="C97" s="487" t="s">
        <v>713</v>
      </c>
      <c r="D97" s="470" t="s">
        <v>876</v>
      </c>
      <c r="E97" s="388" t="s">
        <v>713</v>
      </c>
      <c r="F97" s="388" t="s">
        <v>713</v>
      </c>
      <c r="G97" s="346"/>
      <c r="H97" s="470" t="s">
        <v>875</v>
      </c>
    </row>
    <row r="98" spans="2:8" s="9" customFormat="1" ht="19.5" customHeight="1">
      <c r="B98" s="3">
        <v>96</v>
      </c>
      <c r="C98" s="487" t="s">
        <v>737</v>
      </c>
      <c r="D98" s="470" t="s">
        <v>879</v>
      </c>
      <c r="E98" s="389" t="s">
        <v>737</v>
      </c>
      <c r="F98" s="389" t="s">
        <v>737</v>
      </c>
      <c r="G98" s="346"/>
      <c r="H98" s="470" t="s">
        <v>878</v>
      </c>
    </row>
    <row r="99" spans="2:8" s="9" customFormat="1" ht="19.5" customHeight="1">
      <c r="B99" s="3">
        <v>97</v>
      </c>
      <c r="C99" s="487" t="s">
        <v>723</v>
      </c>
      <c r="D99" s="470" t="s">
        <v>876</v>
      </c>
      <c r="E99" s="390" t="s">
        <v>736</v>
      </c>
      <c r="F99" s="391" t="s">
        <v>736</v>
      </c>
      <c r="G99" s="346"/>
      <c r="H99" s="470" t="s">
        <v>875</v>
      </c>
    </row>
    <row r="100" spans="2:8" s="9" customFormat="1" ht="19.5" customHeight="1">
      <c r="B100" s="3">
        <v>98</v>
      </c>
      <c r="C100" s="487" t="s">
        <v>723</v>
      </c>
      <c r="D100" s="470" t="s">
        <v>877</v>
      </c>
      <c r="E100" s="6" t="s">
        <v>145</v>
      </c>
      <c r="F100" s="6" t="s">
        <v>146</v>
      </c>
      <c r="G100" s="346"/>
      <c r="H100" s="470" t="s">
        <v>58</v>
      </c>
    </row>
    <row r="101" spans="2:8" ht="19.5" customHeight="1">
      <c r="B101" s="3">
        <v>99</v>
      </c>
      <c r="C101" s="487" t="s">
        <v>186</v>
      </c>
      <c r="D101" s="470" t="s">
        <v>877</v>
      </c>
      <c r="E101" s="333" t="s">
        <v>186</v>
      </c>
      <c r="F101" s="333" t="s">
        <v>186</v>
      </c>
      <c r="H101" s="470" t="s">
        <v>58</v>
      </c>
    </row>
    <row r="102" spans="2:8" s="9" customFormat="1" ht="19.5" customHeight="1">
      <c r="B102" s="3">
        <v>100</v>
      </c>
      <c r="C102" s="487" t="s">
        <v>147</v>
      </c>
      <c r="D102" s="470" t="s">
        <v>877</v>
      </c>
      <c r="E102" s="6" t="s">
        <v>148</v>
      </c>
      <c r="F102" s="6" t="s">
        <v>149</v>
      </c>
      <c r="H102" s="470" t="s">
        <v>58</v>
      </c>
    </row>
    <row r="103" spans="2:8" s="9" customFormat="1" ht="19.5" customHeight="1">
      <c r="B103" s="3">
        <v>101</v>
      </c>
      <c r="C103" s="487" t="s">
        <v>150</v>
      </c>
      <c r="D103" s="470" t="s">
        <v>877</v>
      </c>
      <c r="E103" s="6" t="s">
        <v>151</v>
      </c>
      <c r="F103" s="6" t="s">
        <v>152</v>
      </c>
      <c r="H103" s="470" t="s">
        <v>58</v>
      </c>
    </row>
    <row r="104" spans="2:8" s="9" customFormat="1" ht="19.5" customHeight="1">
      <c r="B104" s="3">
        <v>102</v>
      </c>
      <c r="C104" s="487" t="s">
        <v>150</v>
      </c>
      <c r="D104" s="470" t="s">
        <v>877</v>
      </c>
      <c r="E104" s="6" t="s">
        <v>153</v>
      </c>
      <c r="F104" s="6" t="s">
        <v>722</v>
      </c>
      <c r="H104" s="470" t="s">
        <v>58</v>
      </c>
    </row>
    <row r="105" spans="2:8" s="9" customFormat="1" ht="19.5" customHeight="1">
      <c r="B105" s="3">
        <v>103</v>
      </c>
      <c r="C105" s="487" t="s">
        <v>155</v>
      </c>
      <c r="D105" s="470" t="s">
        <v>879</v>
      </c>
      <c r="E105" s="6" t="s">
        <v>155</v>
      </c>
      <c r="F105" s="6" t="s">
        <v>156</v>
      </c>
      <c r="H105" s="470" t="s">
        <v>878</v>
      </c>
    </row>
    <row r="106" spans="2:8" s="9" customFormat="1" ht="19.5" customHeight="1">
      <c r="B106" s="3">
        <v>104</v>
      </c>
      <c r="C106" s="487" t="s">
        <v>155</v>
      </c>
      <c r="D106" s="470" t="s">
        <v>879</v>
      </c>
      <c r="E106" s="6" t="s">
        <v>153</v>
      </c>
      <c r="F106" s="6" t="s">
        <v>154</v>
      </c>
      <c r="H106" s="470" t="s">
        <v>878</v>
      </c>
    </row>
    <row r="107" spans="2:8" s="9" customFormat="1" ht="19.5" customHeight="1">
      <c r="B107" s="3">
        <v>105</v>
      </c>
      <c r="C107" s="487" t="s">
        <v>157</v>
      </c>
      <c r="D107" s="470" t="s">
        <v>877</v>
      </c>
      <c r="E107" s="18" t="s">
        <v>158</v>
      </c>
      <c r="F107" s="18" t="s">
        <v>159</v>
      </c>
      <c r="H107" s="470" t="s">
        <v>58</v>
      </c>
    </row>
    <row r="108" spans="2:8" s="9" customFormat="1" ht="19.5" customHeight="1">
      <c r="B108" s="3">
        <v>106</v>
      </c>
      <c r="C108" s="487" t="s">
        <v>157</v>
      </c>
      <c r="D108" s="470" t="s">
        <v>879</v>
      </c>
      <c r="E108" s="18" t="s">
        <v>160</v>
      </c>
      <c r="F108" s="18" t="s">
        <v>160</v>
      </c>
      <c r="H108" s="470" t="s">
        <v>878</v>
      </c>
    </row>
    <row r="109" spans="2:8" s="9" customFormat="1" ht="19.5" customHeight="1">
      <c r="B109" s="3">
        <v>107</v>
      </c>
      <c r="C109" s="487" t="s">
        <v>157</v>
      </c>
      <c r="D109" s="470" t="s">
        <v>877</v>
      </c>
      <c r="E109" s="6" t="s">
        <v>161</v>
      </c>
      <c r="F109" s="6" t="s">
        <v>162</v>
      </c>
      <c r="H109" s="470" t="s">
        <v>58</v>
      </c>
    </row>
    <row r="110" spans="2:8" s="9" customFormat="1" ht="19.5" customHeight="1">
      <c r="B110" s="3">
        <v>108</v>
      </c>
      <c r="C110" s="487" t="s">
        <v>163</v>
      </c>
      <c r="D110" s="470" t="s">
        <v>877</v>
      </c>
      <c r="E110" s="6" t="s">
        <v>164</v>
      </c>
      <c r="F110" s="6" t="s">
        <v>165</v>
      </c>
      <c r="H110" s="470" t="s">
        <v>58</v>
      </c>
    </row>
    <row r="111" spans="2:8" s="9" customFormat="1" ht="19.5" customHeight="1">
      <c r="B111" s="3">
        <v>109</v>
      </c>
      <c r="C111" s="487" t="s">
        <v>163</v>
      </c>
      <c r="D111" s="470" t="s">
        <v>877</v>
      </c>
      <c r="E111" s="6" t="s">
        <v>166</v>
      </c>
      <c r="F111" s="6" t="s">
        <v>167</v>
      </c>
      <c r="H111" s="470" t="s">
        <v>58</v>
      </c>
    </row>
    <row r="112" spans="2:8" s="9" customFormat="1" ht="19.5" customHeight="1">
      <c r="B112" s="3">
        <v>110</v>
      </c>
      <c r="C112" s="487" t="s">
        <v>163</v>
      </c>
      <c r="D112" s="470" t="s">
        <v>877</v>
      </c>
      <c r="E112" s="6" t="s">
        <v>168</v>
      </c>
      <c r="F112" s="6" t="s">
        <v>169</v>
      </c>
      <c r="H112" s="470" t="s">
        <v>58</v>
      </c>
    </row>
    <row r="113" spans="2:8" s="9" customFormat="1" ht="19.5" customHeight="1">
      <c r="B113" s="3">
        <v>111</v>
      </c>
      <c r="C113" s="487" t="s">
        <v>163</v>
      </c>
      <c r="D113" s="470" t="s">
        <v>877</v>
      </c>
      <c r="E113" s="6" t="s">
        <v>163</v>
      </c>
      <c r="F113" s="6" t="s">
        <v>170</v>
      </c>
      <c r="H113" s="470" t="s">
        <v>58</v>
      </c>
    </row>
    <row r="114" spans="2:8" s="9" customFormat="1" ht="19.5" customHeight="1">
      <c r="B114" s="3">
        <v>112</v>
      </c>
      <c r="C114" s="487" t="s">
        <v>163</v>
      </c>
      <c r="D114" s="470" t="s">
        <v>877</v>
      </c>
      <c r="E114" s="6" t="s">
        <v>171</v>
      </c>
      <c r="F114" s="6" t="s">
        <v>172</v>
      </c>
      <c r="H114" s="470" t="s">
        <v>58</v>
      </c>
    </row>
    <row r="115" spans="2:8" s="9" customFormat="1" ht="19.5" customHeight="1">
      <c r="B115" s="3">
        <v>113</v>
      </c>
      <c r="C115" s="487" t="s">
        <v>163</v>
      </c>
      <c r="D115" s="470" t="s">
        <v>877</v>
      </c>
      <c r="E115" s="6" t="s">
        <v>153</v>
      </c>
      <c r="F115" s="6" t="s">
        <v>725</v>
      </c>
      <c r="H115" s="470" t="s">
        <v>58</v>
      </c>
    </row>
    <row r="116" spans="2:8" s="9" customFormat="1" ht="19.5" customHeight="1">
      <c r="B116" s="3">
        <v>114</v>
      </c>
      <c r="C116" s="487" t="s">
        <v>714</v>
      </c>
      <c r="D116" s="470" t="s">
        <v>879</v>
      </c>
      <c r="E116" s="366" t="s">
        <v>714</v>
      </c>
      <c r="F116" s="345" t="s">
        <v>175</v>
      </c>
      <c r="G116" s="346"/>
      <c r="H116" s="470" t="s">
        <v>878</v>
      </c>
    </row>
    <row r="117" spans="2:8" s="9" customFormat="1" ht="19.5" customHeight="1">
      <c r="B117" s="3">
        <v>115</v>
      </c>
      <c r="C117" s="487" t="s">
        <v>714</v>
      </c>
      <c r="D117" s="470" t="s">
        <v>879</v>
      </c>
      <c r="E117" s="345" t="s">
        <v>176</v>
      </c>
      <c r="F117" s="345" t="s">
        <v>176</v>
      </c>
      <c r="G117" s="346"/>
      <c r="H117" s="470" t="s">
        <v>878</v>
      </c>
    </row>
    <row r="118" spans="2:8" s="9" customFormat="1" ht="19.5" customHeight="1">
      <c r="B118" s="3">
        <v>116</v>
      </c>
      <c r="C118" s="487" t="s">
        <v>173</v>
      </c>
      <c r="D118" s="470" t="s">
        <v>877</v>
      </c>
      <c r="E118" s="6" t="s">
        <v>173</v>
      </c>
      <c r="F118" s="6" t="s">
        <v>174</v>
      </c>
      <c r="H118" s="470" t="s">
        <v>58</v>
      </c>
    </row>
    <row r="119" spans="2:8" s="9" customFormat="1" ht="19.5" customHeight="1">
      <c r="B119" s="3">
        <v>117</v>
      </c>
      <c r="C119" s="487" t="s">
        <v>177</v>
      </c>
      <c r="D119" s="470" t="s">
        <v>879</v>
      </c>
      <c r="E119" s="349" t="s">
        <v>178</v>
      </c>
      <c r="F119" s="349" t="s">
        <v>726</v>
      </c>
      <c r="H119" s="470" t="s">
        <v>878</v>
      </c>
    </row>
    <row r="120" spans="2:8" ht="19.5" customHeight="1">
      <c r="B120" s="3">
        <v>118</v>
      </c>
      <c r="C120" s="487" t="s">
        <v>733</v>
      </c>
      <c r="D120" s="470" t="s">
        <v>879</v>
      </c>
      <c r="E120" s="19" t="s">
        <v>179</v>
      </c>
      <c r="F120" s="19" t="s">
        <v>180</v>
      </c>
      <c r="H120" s="470" t="s">
        <v>878</v>
      </c>
    </row>
    <row r="121" spans="2:8" ht="19.5" customHeight="1">
      <c r="B121" s="3">
        <v>119</v>
      </c>
      <c r="C121" s="487" t="s">
        <v>733</v>
      </c>
      <c r="D121" s="470" t="s">
        <v>879</v>
      </c>
      <c r="E121" s="19" t="s">
        <v>181</v>
      </c>
      <c r="F121" s="19" t="s">
        <v>180</v>
      </c>
      <c r="H121" s="470" t="s">
        <v>878</v>
      </c>
    </row>
    <row r="122" spans="2:8" ht="19.5" customHeight="1">
      <c r="B122" s="3">
        <v>120</v>
      </c>
      <c r="C122" s="487" t="s">
        <v>182</v>
      </c>
      <c r="D122" s="470" t="s">
        <v>878</v>
      </c>
      <c r="E122" s="12" t="s">
        <v>182</v>
      </c>
      <c r="F122" s="12" t="s">
        <v>182</v>
      </c>
      <c r="H122" s="470" t="s">
        <v>878</v>
      </c>
    </row>
    <row r="123" spans="2:8" ht="19.5" customHeight="1">
      <c r="B123" s="3">
        <v>121</v>
      </c>
      <c r="C123" s="487" t="s">
        <v>183</v>
      </c>
      <c r="D123" s="470" t="s">
        <v>878</v>
      </c>
      <c r="E123" s="12" t="s">
        <v>183</v>
      </c>
      <c r="F123" s="12" t="s">
        <v>184</v>
      </c>
      <c r="H123" s="470" t="s">
        <v>878</v>
      </c>
    </row>
    <row r="124" spans="2:8" ht="19.5" customHeight="1">
      <c r="B124" s="3">
        <v>122</v>
      </c>
      <c r="C124" s="487" t="s">
        <v>720</v>
      </c>
      <c r="D124" s="470" t="s">
        <v>878</v>
      </c>
      <c r="E124" s="12" t="s">
        <v>720</v>
      </c>
      <c r="F124" s="12" t="s">
        <v>185</v>
      </c>
      <c r="H124" s="470" t="s">
        <v>878</v>
      </c>
    </row>
    <row r="125" spans="2:8" ht="19.5" customHeight="1">
      <c r="B125" s="3">
        <v>123</v>
      </c>
      <c r="C125" s="487" t="s">
        <v>187</v>
      </c>
      <c r="D125" s="470" t="s">
        <v>878</v>
      </c>
      <c r="E125" s="7" t="s">
        <v>187</v>
      </c>
      <c r="F125" s="7" t="s">
        <v>188</v>
      </c>
      <c r="H125" s="470" t="s">
        <v>878</v>
      </c>
    </row>
    <row r="126" spans="2:8" ht="19.5" customHeight="1">
      <c r="B126" s="3">
        <v>124</v>
      </c>
      <c r="C126" s="487" t="s">
        <v>189</v>
      </c>
      <c r="D126" s="470" t="s">
        <v>878</v>
      </c>
      <c r="E126" s="4" t="s">
        <v>189</v>
      </c>
      <c r="F126" s="5" t="s">
        <v>190</v>
      </c>
      <c r="H126" s="470" t="s">
        <v>878</v>
      </c>
    </row>
    <row r="127" spans="2:8" ht="19.5" customHeight="1"/>
    <row r="128" spans="2:8" ht="19.5" customHeight="1"/>
    <row r="129" spans="1:7" ht="19.5" customHeight="1"/>
    <row r="130" spans="1:7" s="9" customFormat="1" ht="19.5" customHeight="1">
      <c r="A130" s="1"/>
      <c r="B130" s="1"/>
      <c r="C130" s="1"/>
      <c r="D130" s="1"/>
    </row>
    <row r="131" spans="1:7" s="9" customFormat="1" ht="19.5" customHeight="1">
      <c r="A131" s="1"/>
      <c r="B131" s="1"/>
      <c r="C131" s="1"/>
      <c r="D131" s="1"/>
    </row>
    <row r="132" spans="1:7" s="20" customFormat="1" ht="19.5" customHeight="1">
      <c r="A132" s="9"/>
      <c r="B132" s="1"/>
      <c r="C132" s="1"/>
      <c r="D132" s="1"/>
      <c r="E132" s="9"/>
      <c r="F132" s="9"/>
      <c r="G132" s="348"/>
    </row>
  </sheetData>
  <sheetProtection selectLockedCells="1" autoFilter="0" selectUnlockedCells="1"/>
  <autoFilter ref="A2:G126"/>
  <mergeCells count="2">
    <mergeCell ref="B1:F1"/>
    <mergeCell ref="G74:G84"/>
  </mergeCells>
  <phoneticPr fontId="14" type="noConversion"/>
  <pageMargins left="0.75" right="0.75" top="1" bottom="1" header="0.5" footer="0.5"/>
  <pageSetup paperSize="9" scale="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U145"/>
  <sheetViews>
    <sheetView showGridLines="0" tabSelected="1" zoomScale="85" zoomScaleNormal="85" workbookViewId="0">
      <pane xSplit="7" ySplit="14" topLeftCell="H15" activePane="bottomRight" state="frozen"/>
      <selection activeCell="D46" sqref="D46:F47"/>
      <selection pane="topRight" activeCell="D46" sqref="D46:F47"/>
      <selection pane="bottomLeft" activeCell="D46" sqref="D46:F47"/>
      <selection pane="bottomRight" activeCell="I12" sqref="I12"/>
    </sheetView>
  </sheetViews>
  <sheetFormatPr defaultColWidth="9.140625" defaultRowHeight="20.100000000000001" customHeight="1"/>
  <cols>
    <col min="1" max="1" width="2.140625" style="21" customWidth="1"/>
    <col min="2" max="2" width="12.140625" style="21" customWidth="1"/>
    <col min="3" max="3" width="19.7109375" style="21" customWidth="1"/>
    <col min="4" max="4" width="25.140625" style="21" customWidth="1"/>
    <col min="5" max="5" width="13.42578125" style="21" customWidth="1"/>
    <col min="6" max="6" width="17.28515625" style="21" customWidth="1"/>
    <col min="7" max="8" width="19.5703125" style="40" customWidth="1"/>
    <col min="9" max="9" width="26" style="40" customWidth="1"/>
    <col min="10" max="10" width="18.7109375" style="40" customWidth="1"/>
    <col min="11" max="11" width="32.28515625" style="21" customWidth="1"/>
    <col min="12" max="12" width="24.42578125" style="21" customWidth="1"/>
    <col min="13" max="13" width="28.85546875" style="21" customWidth="1"/>
    <col min="14" max="14" width="12.7109375" style="21" customWidth="1"/>
    <col min="15" max="15" width="20.140625" style="21" customWidth="1"/>
    <col min="16" max="16" width="18.28515625" style="21" customWidth="1"/>
    <col min="17" max="17" width="12.7109375" style="21" customWidth="1"/>
    <col min="18" max="21" width="12.7109375" style="89" customWidth="1"/>
    <col min="22" max="16384" width="9.140625" style="21"/>
  </cols>
  <sheetData>
    <row r="1" spans="2:21" ht="20.100000000000001" customHeight="1">
      <c r="B1" s="475" t="s">
        <v>884</v>
      </c>
      <c r="C1" s="475" t="s">
        <v>885</v>
      </c>
      <c r="D1" s="475" t="s">
        <v>886</v>
      </c>
      <c r="E1" s="475" t="s">
        <v>887</v>
      </c>
      <c r="F1" s="475"/>
      <c r="G1" s="476"/>
      <c r="H1" s="544"/>
    </row>
    <row r="2" spans="2:21" ht="20.100000000000001" customHeight="1">
      <c r="B2" s="475" t="s">
        <v>888</v>
      </c>
      <c r="C2" s="475" t="s">
        <v>890</v>
      </c>
      <c r="D2" s="475" t="s">
        <v>890</v>
      </c>
      <c r="E2" s="475" t="s">
        <v>914</v>
      </c>
      <c r="F2" s="475"/>
      <c r="G2" s="476"/>
      <c r="H2" s="544"/>
    </row>
    <row r="3" spans="2:21" ht="20.100000000000001" customHeight="1">
      <c r="B3" s="495" t="s">
        <v>889</v>
      </c>
      <c r="C3" s="496"/>
      <c r="D3" s="496"/>
      <c r="E3" s="496"/>
      <c r="F3" s="496"/>
      <c r="G3" s="497"/>
      <c r="H3" s="545"/>
    </row>
    <row r="4" spans="2:21" s="23" customFormat="1" ht="15">
      <c r="C4" s="498"/>
      <c r="D4" s="498"/>
      <c r="E4" s="498"/>
      <c r="F4" s="22"/>
      <c r="G4" s="22"/>
      <c r="H4" s="22"/>
      <c r="I4" s="22"/>
      <c r="M4" s="24"/>
      <c r="N4" s="24"/>
      <c r="O4" s="25"/>
      <c r="P4" s="24"/>
      <c r="Q4" s="24"/>
      <c r="R4" s="26"/>
      <c r="S4" s="26"/>
      <c r="T4" s="26"/>
      <c r="U4" s="26"/>
    </row>
    <row r="5" spans="2:21" s="29" customFormat="1" ht="12.75" customHeight="1">
      <c r="B5" s="27"/>
      <c r="C5" s="27" t="s">
        <v>191</v>
      </c>
      <c r="D5" s="27" t="s">
        <v>191</v>
      </c>
      <c r="E5" s="27" t="s">
        <v>191</v>
      </c>
      <c r="F5" s="28" t="s">
        <v>191</v>
      </c>
      <c r="G5" s="28" t="s">
        <v>191</v>
      </c>
      <c r="H5" s="28"/>
      <c r="K5" s="30"/>
      <c r="L5" s="30"/>
      <c r="M5" s="30"/>
      <c r="N5" s="25"/>
      <c r="O5" s="30"/>
      <c r="P5" s="31"/>
      <c r="Q5" s="31"/>
      <c r="R5" s="31"/>
      <c r="S5" s="31"/>
    </row>
    <row r="6" spans="2:21" s="29" customFormat="1" ht="18.75" customHeight="1">
      <c r="B6" s="32" t="s">
        <v>6</v>
      </c>
      <c r="C6" s="33" t="s">
        <v>192</v>
      </c>
      <c r="D6" s="33" t="s">
        <v>193</v>
      </c>
      <c r="E6" s="32" t="s">
        <v>194</v>
      </c>
      <c r="F6" s="32" t="s">
        <v>195</v>
      </c>
      <c r="G6" s="34" t="s">
        <v>196</v>
      </c>
      <c r="H6" s="546"/>
      <c r="K6" s="27"/>
      <c r="L6" s="30"/>
      <c r="M6" s="30"/>
      <c r="N6" s="30"/>
      <c r="O6" s="25"/>
      <c r="P6" s="30"/>
      <c r="Q6" s="30"/>
      <c r="R6" s="31"/>
      <c r="S6" s="31"/>
      <c r="T6" s="31"/>
    </row>
    <row r="7" spans="2:21" s="29" customFormat="1" ht="18.75" customHeight="1">
      <c r="B7" s="35">
        <f>DPRODUCT($D$14:$P$138,12,C5:C6)</f>
        <v>0</v>
      </c>
      <c r="C7" s="35">
        <f>DPRODUCT($D$14:$P$138,12,D5:D6)</f>
        <v>0</v>
      </c>
      <c r="D7" s="35">
        <f>DPRODUCT($D$14:$P$138,12,E5:E6)</f>
        <v>0</v>
      </c>
      <c r="E7" s="35">
        <f>DPRODUCT($D$14:$P$138,12,F5:F6)</f>
        <v>0</v>
      </c>
      <c r="F7" s="35">
        <f>DPRODUCT($D$14:$P$138,12,G5:G6)</f>
        <v>0</v>
      </c>
      <c r="G7" s="36">
        <f>PRODUCT(B7:F7)</f>
        <v>0</v>
      </c>
      <c r="H7" s="547"/>
      <c r="K7" s="37"/>
      <c r="L7" s="30"/>
      <c r="M7" s="30"/>
      <c r="N7" s="30"/>
      <c r="O7" s="25"/>
      <c r="P7" s="24"/>
      <c r="Q7" s="30"/>
      <c r="R7" s="31"/>
      <c r="S7" s="31"/>
      <c r="T7" s="31"/>
    </row>
    <row r="8" spans="2:21" ht="18.75" customHeight="1">
      <c r="C8" s="499" t="s">
        <v>197</v>
      </c>
      <c r="D8" s="499"/>
      <c r="E8" s="38"/>
      <c r="F8" s="39"/>
      <c r="G8" s="39"/>
      <c r="H8" s="39"/>
      <c r="I8" s="39"/>
      <c r="K8" s="39"/>
      <c r="L8" s="41"/>
      <c r="M8" s="41"/>
      <c r="N8" s="41"/>
      <c r="O8" s="41"/>
      <c r="P8" s="41"/>
      <c r="Q8" s="41"/>
      <c r="R8" s="41"/>
      <c r="S8" s="42"/>
      <c r="T8" s="42"/>
      <c r="U8" s="21"/>
    </row>
    <row r="9" spans="2:21" ht="18.75">
      <c r="B9" s="32" t="s">
        <v>6</v>
      </c>
      <c r="C9" s="33" t="s">
        <v>192</v>
      </c>
      <c r="D9" s="33" t="s">
        <v>193</v>
      </c>
      <c r="E9" s="32" t="s">
        <v>194</v>
      </c>
      <c r="F9" s="32" t="s">
        <v>195</v>
      </c>
      <c r="G9" s="34" t="s">
        <v>198</v>
      </c>
      <c r="H9" s="546"/>
      <c r="K9" s="41"/>
      <c r="L9" s="41"/>
      <c r="M9" s="41"/>
      <c r="N9" s="41"/>
      <c r="O9" s="41"/>
      <c r="P9" s="41"/>
      <c r="Q9" s="41"/>
      <c r="R9" s="43"/>
      <c r="S9" s="42"/>
      <c r="T9" s="42"/>
      <c r="U9" s="21"/>
    </row>
    <row r="10" spans="2:21" ht="18.75">
      <c r="B10" s="44">
        <f>+SUMIF($E$14:$E$138,B9,$U$14:$U$138)</f>
        <v>914</v>
      </c>
      <c r="C10" s="44">
        <f>+SUMIF($E$14:$E$138,C9,$U$14:$U$138)</f>
        <v>0</v>
      </c>
      <c r="D10" s="44">
        <f>+SUMIF($E$14:$E$138,D9,$U$14:$U$138)</f>
        <v>308</v>
      </c>
      <c r="E10" s="44">
        <f>+SUMIF($E$14:$E$138,E9,$U$14:$U$138)</f>
        <v>810</v>
      </c>
      <c r="F10" s="44">
        <f>+SUMIF($E$14:$E$138,F9,$U$14:$U$138)</f>
        <v>0</v>
      </c>
      <c r="G10" s="45">
        <f>SUM(B10:F10)</f>
        <v>2032</v>
      </c>
      <c r="H10" s="548"/>
      <c r="K10" s="41"/>
      <c r="L10" s="41"/>
      <c r="M10" s="46"/>
      <c r="N10" s="41"/>
      <c r="O10" s="47"/>
      <c r="P10" s="47"/>
      <c r="Q10" s="47"/>
      <c r="R10" s="47"/>
      <c r="S10" s="47"/>
      <c r="T10" s="42"/>
      <c r="U10" s="21"/>
    </row>
    <row r="11" spans="2:21" ht="18.75">
      <c r="B11" s="48">
        <f t="shared" ref="B11:G11" si="0">+B10/$G$10</f>
        <v>0.44980314960629919</v>
      </c>
      <c r="C11" s="48">
        <f t="shared" si="0"/>
        <v>0</v>
      </c>
      <c r="D11" s="48">
        <f t="shared" si="0"/>
        <v>0.15157480314960631</v>
      </c>
      <c r="E11" s="48">
        <f t="shared" si="0"/>
        <v>0.3986220472440945</v>
      </c>
      <c r="F11" s="48">
        <f t="shared" si="0"/>
        <v>0</v>
      </c>
      <c r="G11" s="49">
        <f t="shared" si="0"/>
        <v>1</v>
      </c>
      <c r="H11" s="52"/>
      <c r="K11" s="46"/>
      <c r="L11" s="41"/>
      <c r="M11" s="41"/>
      <c r="N11" s="41"/>
      <c r="O11" s="41"/>
      <c r="P11" s="41"/>
      <c r="Q11" s="41"/>
      <c r="R11" s="42"/>
      <c r="S11" s="42"/>
      <c r="T11" s="42"/>
      <c r="U11" s="21"/>
    </row>
    <row r="12" spans="2:21" s="50" customFormat="1" ht="19.5" customHeight="1">
      <c r="D12" s="51"/>
      <c r="E12" s="51"/>
      <c r="F12" s="51"/>
      <c r="G12" s="51"/>
      <c r="H12" s="51"/>
      <c r="I12" s="52"/>
      <c r="J12" s="52"/>
      <c r="K12" s="51"/>
      <c r="L12" s="53"/>
      <c r="M12" s="53"/>
      <c r="N12" s="53"/>
      <c r="O12" s="53"/>
      <c r="P12" s="47"/>
      <c r="Q12" s="47"/>
      <c r="R12" s="47"/>
      <c r="S12" s="47"/>
      <c r="T12" s="47"/>
      <c r="U12" s="54"/>
    </row>
    <row r="13" spans="2:21" s="61" customFormat="1" ht="20.100000000000001" customHeight="1">
      <c r="B13" s="500" t="s">
        <v>199</v>
      </c>
      <c r="C13" s="500"/>
      <c r="D13" s="500"/>
      <c r="E13" s="500"/>
      <c r="F13" s="500"/>
      <c r="G13" s="55">
        <f>25000/J13</f>
        <v>27684.810739424705</v>
      </c>
      <c r="H13" s="549"/>
      <c r="I13" s="56" t="s">
        <v>200</v>
      </c>
      <c r="J13" s="57">
        <f>PRODUCT(P15:P138)</f>
        <v>0.90302224693913524</v>
      </c>
      <c r="K13" s="58"/>
      <c r="L13" s="59"/>
      <c r="M13" s="59"/>
      <c r="N13" s="59"/>
      <c r="O13" s="59"/>
      <c r="P13" s="59"/>
      <c r="Q13" s="59"/>
      <c r="R13" s="59"/>
      <c r="S13" s="59"/>
      <c r="T13" s="59"/>
      <c r="U13" s="60"/>
    </row>
    <row r="14" spans="2:21" s="66" customFormat="1" ht="29.25" customHeight="1">
      <c r="B14" s="2" t="s">
        <v>883</v>
      </c>
      <c r="C14" s="480" t="s">
        <v>891</v>
      </c>
      <c r="D14" s="481" t="s">
        <v>317</v>
      </c>
      <c r="E14" s="62" t="s">
        <v>892</v>
      </c>
      <c r="F14" s="480" t="s">
        <v>893</v>
      </c>
      <c r="G14" s="485" t="s">
        <v>907</v>
      </c>
      <c r="H14" s="485" t="s">
        <v>915</v>
      </c>
      <c r="I14" s="63" t="s">
        <v>894</v>
      </c>
      <c r="J14" s="63" t="s">
        <v>895</v>
      </c>
      <c r="K14" s="62" t="s">
        <v>896</v>
      </c>
      <c r="L14" s="62" t="s">
        <v>897</v>
      </c>
      <c r="M14" s="62" t="s">
        <v>898</v>
      </c>
      <c r="N14" s="480" t="s">
        <v>899</v>
      </c>
      <c r="O14" s="62" t="s">
        <v>900</v>
      </c>
      <c r="P14" s="64" t="s">
        <v>901</v>
      </c>
      <c r="Q14" s="482" t="s">
        <v>902</v>
      </c>
      <c r="R14" s="65" t="s">
        <v>903</v>
      </c>
      <c r="S14" s="483" t="s">
        <v>904</v>
      </c>
      <c r="T14" s="484" t="s">
        <v>905</v>
      </c>
      <c r="U14" s="65" t="s">
        <v>906</v>
      </c>
    </row>
    <row r="15" spans="2:21" s="41" customFormat="1" ht="20.100000000000001" customHeight="1">
      <c r="B15" s="67">
        <v>1</v>
      </c>
      <c r="C15" s="67">
        <f>+'制程(F14)'!B3</f>
        <v>1</v>
      </c>
      <c r="D15" s="487" t="str">
        <f>+'制程(F14)'!C3</f>
        <v>DDG</v>
      </c>
      <c r="E15" s="67" t="str">
        <f>+'制程(F14)'!D3</f>
        <v>CNC</v>
      </c>
      <c r="F15" s="67" t="str">
        <f>+'制程(F14)'!E3</f>
        <v>DDG1</v>
      </c>
      <c r="G15" s="67" t="str">
        <f>+'制程(F14)'!F3</f>
        <v>Main body双面磨</v>
      </c>
      <c r="H15" s="550"/>
      <c r="I15" s="68" t="s">
        <v>201</v>
      </c>
      <c r="J15" s="68" t="s">
        <v>202</v>
      </c>
      <c r="K15" s="69" t="s">
        <v>203</v>
      </c>
      <c r="L15" s="70" t="s">
        <v>202</v>
      </c>
      <c r="M15" s="71" t="s">
        <v>204</v>
      </c>
      <c r="N15" s="72" t="s">
        <v>204</v>
      </c>
      <c r="O15" s="72">
        <v>8</v>
      </c>
      <c r="P15" s="71">
        <v>1</v>
      </c>
      <c r="Q15" s="73">
        <v>3</v>
      </c>
      <c r="R15" s="74">
        <f t="shared" ref="R15:R85" si="1">IF(O15="","",3600/O15)</f>
        <v>450</v>
      </c>
      <c r="S15" s="75">
        <f>+G13</f>
        <v>27684.810739424705</v>
      </c>
      <c r="T15" s="76">
        <f t="shared" ref="T15:T34" si="2">IF(R15="","",ROUNDUP(S15/R15/20,0))</f>
        <v>4</v>
      </c>
      <c r="U15" s="77">
        <f t="shared" ref="U15:U85" si="3">IF(T15="","",ROUNDUP(T15*Q15,0)*2)</f>
        <v>24</v>
      </c>
    </row>
    <row r="16" spans="2:21" s="41" customFormat="1" ht="20.100000000000001" customHeight="1">
      <c r="B16" s="67">
        <v>2</v>
      </c>
      <c r="C16" s="67">
        <f>+'制程(F14)'!B4</f>
        <v>2</v>
      </c>
      <c r="D16" s="487" t="str">
        <f>+'制程(F14)'!C4</f>
        <v>DDG</v>
      </c>
      <c r="E16" s="67" t="str">
        <f>+'制程(F14)'!D4</f>
        <v>CNC</v>
      </c>
      <c r="F16" s="67" t="str">
        <f>+'制程(F14)'!E4</f>
        <v>DDG2</v>
      </c>
      <c r="G16" s="67" t="str">
        <f>+'制程(F14)'!F4</f>
        <v>U件双面磨</v>
      </c>
      <c r="H16" s="550"/>
      <c r="I16" s="68" t="s">
        <v>205</v>
      </c>
      <c r="J16" s="68" t="s">
        <v>202</v>
      </c>
      <c r="K16" s="69" t="s">
        <v>206</v>
      </c>
      <c r="L16" s="70" t="s">
        <v>202</v>
      </c>
      <c r="M16" s="71" t="s">
        <v>204</v>
      </c>
      <c r="N16" s="72" t="s">
        <v>204</v>
      </c>
      <c r="O16" s="72">
        <v>4</v>
      </c>
      <c r="P16" s="71">
        <v>1</v>
      </c>
      <c r="Q16" s="73">
        <v>3</v>
      </c>
      <c r="R16" s="74">
        <f t="shared" si="1"/>
        <v>900</v>
      </c>
      <c r="S16" s="75">
        <f>+S15*P15</f>
        <v>27684.810739424705</v>
      </c>
      <c r="T16" s="76">
        <f t="shared" si="2"/>
        <v>2</v>
      </c>
      <c r="U16" s="77">
        <f t="shared" si="3"/>
        <v>12</v>
      </c>
    </row>
    <row r="17" spans="2:21" s="41" customFormat="1" ht="20.100000000000001" customHeight="1">
      <c r="B17" s="67">
        <v>3</v>
      </c>
      <c r="C17" s="67">
        <f>+'制程(F14)'!B5</f>
        <v>3</v>
      </c>
      <c r="D17" s="487" t="str">
        <f>+'制程(F14)'!C5</f>
        <v>清洗0</v>
      </c>
      <c r="E17" s="67" t="str">
        <f>+'制程(F14)'!D5</f>
        <v>CNC</v>
      </c>
      <c r="F17" s="67" t="str">
        <f>+'制程(F14)'!E5</f>
        <v>清洗0</v>
      </c>
      <c r="G17" s="67" t="str">
        <f>+'制程(F14)'!F5</f>
        <v>清洗0</v>
      </c>
      <c r="H17" s="550"/>
      <c r="I17" s="68" t="s">
        <v>207</v>
      </c>
      <c r="J17" s="68" t="s">
        <v>202</v>
      </c>
      <c r="K17" s="68" t="s">
        <v>208</v>
      </c>
      <c r="L17" s="68" t="s">
        <v>202</v>
      </c>
      <c r="M17" s="68"/>
      <c r="N17" s="68"/>
      <c r="O17" s="72">
        <v>1.5</v>
      </c>
      <c r="P17" s="71">
        <v>1</v>
      </c>
      <c r="Q17" s="73">
        <v>5</v>
      </c>
      <c r="R17" s="74">
        <f t="shared" si="1"/>
        <v>2400</v>
      </c>
      <c r="S17" s="75">
        <f>+S16*P16</f>
        <v>27684.810739424705</v>
      </c>
      <c r="T17" s="76">
        <f t="shared" si="2"/>
        <v>1</v>
      </c>
      <c r="U17" s="77">
        <f t="shared" si="3"/>
        <v>10</v>
      </c>
    </row>
    <row r="18" spans="2:21" s="41" customFormat="1" ht="20.100000000000001" customHeight="1">
      <c r="B18" s="67">
        <v>4</v>
      </c>
      <c r="C18" s="67">
        <f>+'制程(F14)'!B6</f>
        <v>4</v>
      </c>
      <c r="D18" s="487" t="str">
        <f>+'制程(F14)'!C6</f>
        <v>CNC1</v>
      </c>
      <c r="E18" s="67" t="str">
        <f>+'制程(F14)'!D6</f>
        <v>CNC</v>
      </c>
      <c r="F18" s="67" t="str">
        <f>+'制程(F14)'!E6</f>
        <v>Assembly1</v>
      </c>
      <c r="G18" s="67" t="str">
        <f>+'制程(F14)'!F6</f>
        <v>组装(三件式组装)</v>
      </c>
      <c r="H18" s="550"/>
      <c r="I18" s="68" t="s">
        <v>202</v>
      </c>
      <c r="J18" s="68" t="s">
        <v>202</v>
      </c>
      <c r="K18" s="69" t="s">
        <v>209</v>
      </c>
      <c r="L18" s="70" t="s">
        <v>202</v>
      </c>
      <c r="M18" s="71" t="s">
        <v>204</v>
      </c>
      <c r="N18" s="72" t="s">
        <v>204</v>
      </c>
      <c r="O18" s="72">
        <v>20</v>
      </c>
      <c r="P18" s="71">
        <v>1</v>
      </c>
      <c r="Q18" s="78">
        <v>1</v>
      </c>
      <c r="R18" s="74">
        <f t="shared" si="1"/>
        <v>180</v>
      </c>
      <c r="S18" s="75">
        <f t="shared" ref="S18:S24" si="4">+S17*P17</f>
        <v>27684.810739424705</v>
      </c>
      <c r="T18" s="76">
        <f t="shared" si="2"/>
        <v>8</v>
      </c>
      <c r="U18" s="77">
        <f t="shared" si="3"/>
        <v>16</v>
      </c>
    </row>
    <row r="19" spans="2:21" s="41" customFormat="1" ht="20.100000000000001" customHeight="1">
      <c r="B19" s="67">
        <v>5</v>
      </c>
      <c r="C19" s="67">
        <f>+'制程(F14)'!B7</f>
        <v>5</v>
      </c>
      <c r="D19" s="487" t="str">
        <f>+'制程(F14)'!C7</f>
        <v>CNC1</v>
      </c>
      <c r="E19" s="67" t="str">
        <f>+'制程(F14)'!D7</f>
        <v>CNC</v>
      </c>
      <c r="F19" s="67" t="str">
        <f>+'制程(F14)'!E7</f>
        <v>CNC1-1</v>
      </c>
      <c r="G19" s="67" t="str">
        <f>+'制程(F14)'!F7</f>
        <v>Main body &amp; U Parts</v>
      </c>
      <c r="H19" s="550"/>
      <c r="I19" s="68" t="s">
        <v>381</v>
      </c>
      <c r="J19" s="68" t="s">
        <v>202</v>
      </c>
      <c r="K19" s="72" t="s">
        <v>210</v>
      </c>
      <c r="L19" s="70" t="s">
        <v>202</v>
      </c>
      <c r="M19" s="320">
        <v>720</v>
      </c>
      <c r="N19" s="72">
        <v>30</v>
      </c>
      <c r="O19" s="79">
        <f>+M19+N19</f>
        <v>750</v>
      </c>
      <c r="P19" s="71">
        <v>0.999</v>
      </c>
      <c r="Q19" s="73">
        <f>1/18</f>
        <v>5.5555555555555552E-2</v>
      </c>
      <c r="R19" s="74">
        <f t="shared" si="1"/>
        <v>4.8</v>
      </c>
      <c r="S19" s="75">
        <f t="shared" si="4"/>
        <v>27684.810739424705</v>
      </c>
      <c r="T19" s="76">
        <f t="shared" si="2"/>
        <v>289</v>
      </c>
      <c r="U19" s="77">
        <f t="shared" si="3"/>
        <v>34</v>
      </c>
    </row>
    <row r="20" spans="2:21" s="41" customFormat="1" ht="20.100000000000001" customHeight="1">
      <c r="B20" s="67">
        <v>6</v>
      </c>
      <c r="C20" s="67">
        <f>+'制程(F14)'!B8</f>
        <v>6</v>
      </c>
      <c r="D20" s="487" t="str">
        <f>+'制程(F14)'!C8</f>
        <v>CNC1</v>
      </c>
      <c r="E20" s="67" t="str">
        <f>+'制程(F14)'!D8</f>
        <v>CNC</v>
      </c>
      <c r="F20" s="67" t="str">
        <f>+'制程(F14)'!E8</f>
        <v>CNC1-2</v>
      </c>
      <c r="G20" s="67" t="str">
        <f>+'制程(F14)'!F8</f>
        <v>Main body &amp; U Parts</v>
      </c>
      <c r="H20" s="550"/>
      <c r="I20" s="68" t="s">
        <v>380</v>
      </c>
      <c r="J20" s="68" t="s">
        <v>202</v>
      </c>
      <c r="K20" s="72" t="s">
        <v>210</v>
      </c>
      <c r="L20" s="456" t="s">
        <v>842</v>
      </c>
      <c r="M20" s="320">
        <v>160</v>
      </c>
      <c r="N20" s="72">
        <v>30</v>
      </c>
      <c r="O20" s="79">
        <f>+M20+N20</f>
        <v>190</v>
      </c>
      <c r="P20" s="71">
        <v>0.999</v>
      </c>
      <c r="Q20" s="73">
        <f>1/4</f>
        <v>0.25</v>
      </c>
      <c r="R20" s="74">
        <f t="shared" si="1"/>
        <v>18.94736842105263</v>
      </c>
      <c r="S20" s="75">
        <f t="shared" si="4"/>
        <v>27657.12592868528</v>
      </c>
      <c r="T20" s="334">
        <f t="shared" si="2"/>
        <v>73</v>
      </c>
      <c r="U20" s="344">
        <f t="shared" si="3"/>
        <v>38</v>
      </c>
    </row>
    <row r="21" spans="2:21" s="41" customFormat="1" ht="20.100000000000001" customHeight="1">
      <c r="B21" s="67">
        <v>7</v>
      </c>
      <c r="C21" s="67">
        <f>+'制程(F14)'!B9</f>
        <v>7</v>
      </c>
      <c r="D21" s="487" t="str">
        <f>+'制程(F14)'!C9</f>
        <v>CNC1</v>
      </c>
      <c r="E21" s="67" t="str">
        <f>+'制程(F14)'!D9</f>
        <v>CNC</v>
      </c>
      <c r="F21" s="67" t="str">
        <f>+'制程(F14)'!E9</f>
        <v>Remove1</v>
      </c>
      <c r="G21" s="67" t="str">
        <f>+'制程(F14)'!F9</f>
        <v>拆(三件式拆除)</v>
      </c>
      <c r="H21" s="550"/>
      <c r="I21" s="68" t="s">
        <v>702</v>
      </c>
      <c r="J21" s="68" t="s">
        <v>202</v>
      </c>
      <c r="K21" s="69" t="s">
        <v>209</v>
      </c>
      <c r="L21" s="68" t="s">
        <v>202</v>
      </c>
      <c r="M21" s="71" t="s">
        <v>204</v>
      </c>
      <c r="N21" s="72" t="s">
        <v>204</v>
      </c>
      <c r="O21" s="72">
        <v>20</v>
      </c>
      <c r="P21" s="71">
        <v>1</v>
      </c>
      <c r="Q21" s="78">
        <v>1</v>
      </c>
      <c r="R21" s="74">
        <f t="shared" si="1"/>
        <v>180</v>
      </c>
      <c r="S21" s="75">
        <f t="shared" si="4"/>
        <v>27629.468802756594</v>
      </c>
      <c r="T21" s="76">
        <f t="shared" si="2"/>
        <v>8</v>
      </c>
      <c r="U21" s="77">
        <f t="shared" si="3"/>
        <v>16</v>
      </c>
    </row>
    <row r="22" spans="2:21" s="41" customFormat="1" ht="20.100000000000001" customHeight="1">
      <c r="B22" s="67">
        <v>8</v>
      </c>
      <c r="C22" s="67">
        <f>+'制程(F14)'!B10</f>
        <v>8</v>
      </c>
      <c r="D22" s="487" t="str">
        <f>+'制程(F14)'!C10</f>
        <v>CNC1</v>
      </c>
      <c r="E22" s="67" t="str">
        <f>+'制程(F14)'!D10</f>
        <v>CNC</v>
      </c>
      <c r="F22" s="67" t="str">
        <f>+'制程(F14)'!E10</f>
        <v>CNC1-3</v>
      </c>
      <c r="G22" s="67" t="str">
        <f>+'制程(F14)'!F10</f>
        <v>U Parts</v>
      </c>
      <c r="H22" s="550"/>
      <c r="I22" s="68" t="s">
        <v>750</v>
      </c>
      <c r="J22" s="68" t="s">
        <v>202</v>
      </c>
      <c r="K22" s="69" t="s">
        <v>210</v>
      </c>
      <c r="L22" s="68" t="s">
        <v>202</v>
      </c>
      <c r="M22" s="320">
        <v>10</v>
      </c>
      <c r="N22" s="72">
        <v>10</v>
      </c>
      <c r="O22" s="72">
        <f>+N22+M22</f>
        <v>20</v>
      </c>
      <c r="P22" s="71">
        <v>1</v>
      </c>
      <c r="Q22" s="78">
        <v>1</v>
      </c>
      <c r="R22" s="74">
        <f t="shared" si="1"/>
        <v>180</v>
      </c>
      <c r="S22" s="75">
        <f t="shared" si="4"/>
        <v>27629.468802756594</v>
      </c>
      <c r="T22" s="76">
        <f>IF(R22="","",ROUNDUP(S22/R22/20/2,0))*2</f>
        <v>8</v>
      </c>
      <c r="U22" s="77">
        <f>IF(T22="","",ROUNDUP(T22*Q22,0)*2)</f>
        <v>16</v>
      </c>
    </row>
    <row r="23" spans="2:21" s="41" customFormat="1" ht="20.100000000000001" customHeight="1">
      <c r="B23" s="67">
        <v>9</v>
      </c>
      <c r="C23" s="67">
        <f>+'制程(F14)'!B11</f>
        <v>9</v>
      </c>
      <c r="D23" s="487" t="str">
        <f>+'制程(F14)'!C11</f>
        <v>CNC1</v>
      </c>
      <c r="E23" s="67" t="str">
        <f>+'制程(F14)'!D11</f>
        <v>CNC</v>
      </c>
      <c r="F23" s="67" t="str">
        <f>+'制程(F14)'!E11</f>
        <v>清洗1(CNC1后)</v>
      </c>
      <c r="G23" s="67" t="str">
        <f>+'制程(F14)'!F11</f>
        <v>CNC1后清洗</v>
      </c>
      <c r="H23" s="550"/>
      <c r="I23" s="68" t="s">
        <v>207</v>
      </c>
      <c r="J23" s="68" t="s">
        <v>202</v>
      </c>
      <c r="K23" s="68" t="s">
        <v>208</v>
      </c>
      <c r="L23" s="68" t="s">
        <v>202</v>
      </c>
      <c r="M23" s="72" t="s">
        <v>204</v>
      </c>
      <c r="N23" s="72" t="s">
        <v>204</v>
      </c>
      <c r="O23" s="72">
        <v>1.5</v>
      </c>
      <c r="P23" s="71">
        <v>1</v>
      </c>
      <c r="Q23" s="73">
        <v>5</v>
      </c>
      <c r="R23" s="74">
        <f t="shared" si="1"/>
        <v>2400</v>
      </c>
      <c r="S23" s="75">
        <f t="shared" si="4"/>
        <v>27629.468802756594</v>
      </c>
      <c r="T23" s="76">
        <f t="shared" si="2"/>
        <v>1</v>
      </c>
      <c r="U23" s="77">
        <f t="shared" si="3"/>
        <v>10</v>
      </c>
    </row>
    <row r="24" spans="2:21" s="41" customFormat="1" ht="20.100000000000001" customHeight="1">
      <c r="B24" s="67">
        <v>10</v>
      </c>
      <c r="C24" s="67">
        <f>+'制程(F14)'!B12</f>
        <v>10</v>
      </c>
      <c r="D24" s="487" t="str">
        <f>+'制程(F14)'!C12</f>
        <v>去毛刺1</v>
      </c>
      <c r="E24" s="67" t="str">
        <f>+'制程(F14)'!D12</f>
        <v>CNC</v>
      </c>
      <c r="F24" s="67" t="str">
        <f>+'制程(F14)'!E12</f>
        <v>喷砂去毛刺1</v>
      </c>
      <c r="G24" s="67" t="str">
        <f>+'制程(F14)'!F12</f>
        <v>喷砂去毛刺</v>
      </c>
      <c r="H24" s="550" t="s">
        <v>916</v>
      </c>
      <c r="I24" s="68" t="s">
        <v>211</v>
      </c>
      <c r="J24" s="68" t="s">
        <v>202</v>
      </c>
      <c r="K24" s="70" t="s">
        <v>212</v>
      </c>
      <c r="L24" s="70" t="s">
        <v>202</v>
      </c>
      <c r="M24" s="71" t="s">
        <v>204</v>
      </c>
      <c r="N24" s="72" t="s">
        <v>204</v>
      </c>
      <c r="O24" s="406">
        <v>1.9</v>
      </c>
      <c r="P24" s="71">
        <v>1</v>
      </c>
      <c r="Q24" s="407">
        <v>8</v>
      </c>
      <c r="R24" s="74">
        <f t="shared" si="1"/>
        <v>1894.7368421052633</v>
      </c>
      <c r="S24" s="75">
        <f t="shared" si="4"/>
        <v>27629.468802756594</v>
      </c>
      <c r="T24" s="408">
        <f>IF(R24="","",ROUNDUP(S24/R24/20/2,0))</f>
        <v>1</v>
      </c>
      <c r="U24" s="77">
        <f t="shared" si="3"/>
        <v>16</v>
      </c>
    </row>
    <row r="25" spans="2:21" s="41" customFormat="1" ht="20.100000000000001" customHeight="1">
      <c r="B25" s="67">
        <v>11</v>
      </c>
      <c r="C25" s="67">
        <f>+'制程(F14)'!B13</f>
        <v>11</v>
      </c>
      <c r="D25" s="487" t="str">
        <f>+'制程(F14)'!C13</f>
        <v>去毛刺1</v>
      </c>
      <c r="E25" s="67" t="str">
        <f>+'制程(F14)'!D13</f>
        <v>CNC</v>
      </c>
      <c r="F25" s="67" t="str">
        <f>+'制程(F14)'!E13</f>
        <v>修毛刺1检修</v>
      </c>
      <c r="G25" s="67" t="str">
        <f>+'制程(F14)'!F13</f>
        <v>毛刺1自检返修</v>
      </c>
      <c r="H25" s="550" t="s">
        <v>917</v>
      </c>
      <c r="I25" s="68" t="s">
        <v>202</v>
      </c>
      <c r="J25" s="68" t="s">
        <v>202</v>
      </c>
      <c r="K25" s="70" t="s">
        <v>202</v>
      </c>
      <c r="L25" s="70" t="s">
        <v>202</v>
      </c>
      <c r="M25" s="72" t="s">
        <v>204</v>
      </c>
      <c r="N25" s="72" t="s">
        <v>204</v>
      </c>
      <c r="O25" s="72">
        <v>15</v>
      </c>
      <c r="P25" s="71">
        <v>1</v>
      </c>
      <c r="Q25" s="78">
        <v>1</v>
      </c>
      <c r="R25" s="74">
        <f t="shared" si="1"/>
        <v>240</v>
      </c>
      <c r="S25" s="75">
        <f>+S24*P24</f>
        <v>27629.468802756594</v>
      </c>
      <c r="T25" s="76">
        <f t="shared" si="2"/>
        <v>6</v>
      </c>
      <c r="U25" s="77">
        <f t="shared" si="3"/>
        <v>12</v>
      </c>
    </row>
    <row r="26" spans="2:21" s="41" customFormat="1" ht="20.100000000000001" customHeight="1">
      <c r="B26" s="67">
        <v>12</v>
      </c>
      <c r="C26" s="67">
        <f>+'制程(F14)'!B14</f>
        <v>12</v>
      </c>
      <c r="D26" s="487" t="str">
        <f>+'制程(F14)'!C14</f>
        <v>去毛刺1</v>
      </c>
      <c r="E26" s="67" t="str">
        <f>+'制程(F14)'!D14</f>
        <v>CNC</v>
      </c>
      <c r="F26" s="67" t="str">
        <f>+'制程(F14)'!E14</f>
        <v>修毛刺清洗1</v>
      </c>
      <c r="G26" s="67" t="str">
        <f>+'制程(F14)'!F14</f>
        <v>修毛刺1后清洗</v>
      </c>
      <c r="H26" s="550"/>
      <c r="I26" s="68" t="s">
        <v>207</v>
      </c>
      <c r="J26" s="68" t="s">
        <v>202</v>
      </c>
      <c r="K26" s="70" t="s">
        <v>208</v>
      </c>
      <c r="L26" s="70" t="s">
        <v>202</v>
      </c>
      <c r="M26" s="71" t="s">
        <v>204</v>
      </c>
      <c r="N26" s="72" t="s">
        <v>204</v>
      </c>
      <c r="O26" s="72">
        <v>1.5</v>
      </c>
      <c r="P26" s="71">
        <v>1</v>
      </c>
      <c r="Q26" s="78">
        <v>3</v>
      </c>
      <c r="R26" s="74">
        <f t="shared" si="1"/>
        <v>2400</v>
      </c>
      <c r="S26" s="75">
        <f t="shared" ref="S26:S85" si="5">+S25*P25</f>
        <v>27629.468802756594</v>
      </c>
      <c r="T26" s="76">
        <f t="shared" si="2"/>
        <v>1</v>
      </c>
      <c r="U26" s="77">
        <f t="shared" si="3"/>
        <v>6</v>
      </c>
    </row>
    <row r="27" spans="2:21" s="41" customFormat="1" ht="20.100000000000001" customHeight="1">
      <c r="B27" s="67">
        <v>13</v>
      </c>
      <c r="C27" s="67">
        <f>+'制程(F14)'!B15</f>
        <v>13</v>
      </c>
      <c r="D27" s="487" t="str">
        <f>+'制程(F14)'!C15</f>
        <v>Riveting</v>
      </c>
      <c r="E27" s="67" t="str">
        <f>+'制程(F14)'!D15</f>
        <v>CNC</v>
      </c>
      <c r="F27" s="67" t="str">
        <f>+'制程(F14)'!E15</f>
        <v>Riveting</v>
      </c>
      <c r="G27" s="67" t="str">
        <f>+'制程(F14)'!F15</f>
        <v>Main body 铆压90度nut (11pcs)</v>
      </c>
      <c r="H27" s="550" t="s">
        <v>916</v>
      </c>
      <c r="I27" s="68" t="s">
        <v>202</v>
      </c>
      <c r="J27" s="68" t="s">
        <v>213</v>
      </c>
      <c r="K27" s="70" t="s">
        <v>202</v>
      </c>
      <c r="L27" s="70" t="s">
        <v>202</v>
      </c>
      <c r="M27" s="72" t="s">
        <v>204</v>
      </c>
      <c r="N27" s="72" t="s">
        <v>204</v>
      </c>
      <c r="O27" s="72">
        <v>8</v>
      </c>
      <c r="P27" s="71">
        <v>0.99950000000000006</v>
      </c>
      <c r="Q27" s="73">
        <v>2</v>
      </c>
      <c r="R27" s="74">
        <f t="shared" si="1"/>
        <v>450</v>
      </c>
      <c r="S27" s="75">
        <f t="shared" si="5"/>
        <v>27629.468802756594</v>
      </c>
      <c r="T27" s="76">
        <f t="shared" si="2"/>
        <v>4</v>
      </c>
      <c r="U27" s="77">
        <f t="shared" si="3"/>
        <v>16</v>
      </c>
    </row>
    <row r="28" spans="2:21" s="41" customFormat="1" ht="20.100000000000001" customHeight="1">
      <c r="B28" s="67">
        <v>14</v>
      </c>
      <c r="C28" s="67">
        <f>+'制程(F14)'!B16</f>
        <v>14</v>
      </c>
      <c r="D28" s="487" t="str">
        <f>+'制程(F14)'!C16</f>
        <v>Riveting</v>
      </c>
      <c r="E28" s="67" t="str">
        <f>+'制程(F14)'!D16</f>
        <v>CNC</v>
      </c>
      <c r="F28" s="67" t="str">
        <f>+'制程(F14)'!E16</f>
        <v>CCD检验</v>
      </c>
      <c r="G28" s="67" t="str">
        <f>+'制程(F14)'!F16</f>
        <v>CCD检验NUT</v>
      </c>
      <c r="H28" s="550" t="s">
        <v>917</v>
      </c>
      <c r="I28" s="68" t="s">
        <v>749</v>
      </c>
      <c r="J28" s="68" t="s">
        <v>202</v>
      </c>
      <c r="K28" s="70" t="s">
        <v>202</v>
      </c>
      <c r="L28" s="70" t="s">
        <v>202</v>
      </c>
      <c r="M28" s="72" t="s">
        <v>204</v>
      </c>
      <c r="N28" s="72" t="s">
        <v>204</v>
      </c>
      <c r="O28" s="72">
        <v>8</v>
      </c>
      <c r="P28" s="71">
        <v>1</v>
      </c>
      <c r="Q28" s="73">
        <v>1</v>
      </c>
      <c r="R28" s="74">
        <f>IF(O28="","",3600/O28)</f>
        <v>450</v>
      </c>
      <c r="S28" s="75">
        <f>+S27*P27</f>
        <v>27615.654068355216</v>
      </c>
      <c r="T28" s="76">
        <f>IF(R28="","",ROUNDUP(S28/R28/20,0))</f>
        <v>4</v>
      </c>
      <c r="U28" s="77">
        <f t="shared" si="3"/>
        <v>8</v>
      </c>
    </row>
    <row r="29" spans="2:21" s="41" customFormat="1" ht="20.100000000000001" customHeight="1">
      <c r="B29" s="67">
        <v>15</v>
      </c>
      <c r="C29" s="67">
        <f>+'制程(F14)'!B17</f>
        <v>15</v>
      </c>
      <c r="D29" s="487" t="str">
        <f>+'制程(F14)'!C17</f>
        <v>IM1</v>
      </c>
      <c r="E29" s="67" t="str">
        <f>+'制程(F14)'!D17</f>
        <v>CNC</v>
      </c>
      <c r="F29" s="67" t="str">
        <f>+'制程(F14)'!E17</f>
        <v>IM1</v>
      </c>
      <c r="G29" s="67" t="str">
        <f>+'制程(F14)'!F17</f>
        <v>中板与U件连接</v>
      </c>
      <c r="H29" s="550"/>
      <c r="I29" s="68" t="s">
        <v>214</v>
      </c>
      <c r="J29" s="68" t="s">
        <v>202</v>
      </c>
      <c r="K29" s="70" t="s">
        <v>215</v>
      </c>
      <c r="L29" s="70" t="s">
        <v>216</v>
      </c>
      <c r="M29" s="72" t="s">
        <v>204</v>
      </c>
      <c r="N29" s="72" t="s">
        <v>204</v>
      </c>
      <c r="O29" s="72">
        <v>11</v>
      </c>
      <c r="P29" s="71">
        <v>0.999</v>
      </c>
      <c r="Q29" s="73">
        <v>2</v>
      </c>
      <c r="R29" s="74">
        <f t="shared" si="1"/>
        <v>327.27272727272725</v>
      </c>
      <c r="S29" s="75">
        <f>+S28*P28</f>
        <v>27615.654068355216</v>
      </c>
      <c r="T29" s="76">
        <f>IF(R29="","",ROUNDUP(S29/R29/20,0))</f>
        <v>5</v>
      </c>
      <c r="U29" s="77">
        <f t="shared" si="3"/>
        <v>20</v>
      </c>
    </row>
    <row r="30" spans="2:21" s="41" customFormat="1" ht="20.100000000000001" customHeight="1">
      <c r="B30" s="67">
        <v>16</v>
      </c>
      <c r="C30" s="67">
        <f>+'制程(F14)'!B18</f>
        <v>16</v>
      </c>
      <c r="D30" s="487" t="str">
        <f>+'制程(F14)'!C18</f>
        <v>CNC2</v>
      </c>
      <c r="E30" s="67" t="str">
        <f>+'制程(F14)'!D18</f>
        <v>CNC</v>
      </c>
      <c r="F30" s="67" t="str">
        <f>+'制程(F14)'!E18</f>
        <v>Assembly2</v>
      </c>
      <c r="G30" s="67" t="str">
        <f>+'制程(F14)'!F18</f>
        <v>组CNC2 LOOP1</v>
      </c>
      <c r="H30" s="550"/>
      <c r="I30" s="68" t="s">
        <v>202</v>
      </c>
      <c r="J30" s="68" t="s">
        <v>217</v>
      </c>
      <c r="K30" s="70" t="s">
        <v>218</v>
      </c>
      <c r="L30" s="70" t="s">
        <v>202</v>
      </c>
      <c r="M30" s="72" t="s">
        <v>204</v>
      </c>
      <c r="N30" s="72" t="s">
        <v>204</v>
      </c>
      <c r="O30" s="72">
        <v>8</v>
      </c>
      <c r="P30" s="71">
        <v>1</v>
      </c>
      <c r="Q30" s="73">
        <v>2</v>
      </c>
      <c r="R30" s="74">
        <f t="shared" si="1"/>
        <v>450</v>
      </c>
      <c r="S30" s="75">
        <f t="shared" si="5"/>
        <v>27588.038414286861</v>
      </c>
      <c r="T30" s="76">
        <f>IF(R30="","",ROUNDUP(S30/R30/20,0))</f>
        <v>4</v>
      </c>
      <c r="U30" s="77">
        <f t="shared" si="3"/>
        <v>16</v>
      </c>
    </row>
    <row r="31" spans="2:21" s="41" customFormat="1" ht="20.100000000000001" customHeight="1">
      <c r="B31" s="67">
        <v>17</v>
      </c>
      <c r="C31" s="67">
        <f>+'制程(F14)'!B19</f>
        <v>17</v>
      </c>
      <c r="D31" s="487" t="str">
        <f>+'制程(F14)'!C19</f>
        <v>CNC2</v>
      </c>
      <c r="E31" s="67" t="str">
        <f>+'制程(F14)'!D19</f>
        <v>CNC</v>
      </c>
      <c r="F31" s="67" t="str">
        <f>+'制程(F14)'!E19</f>
        <v>CNC2</v>
      </c>
      <c r="G31" s="67" t="str">
        <f>+'制程(F14)'!F19</f>
        <v>Split &amp; Pre-Profile</v>
      </c>
      <c r="H31" s="550"/>
      <c r="I31" s="68" t="s">
        <v>380</v>
      </c>
      <c r="J31" s="68" t="s">
        <v>202</v>
      </c>
      <c r="K31" s="70" t="s">
        <v>219</v>
      </c>
      <c r="L31" s="70" t="s">
        <v>202</v>
      </c>
      <c r="M31" s="72">
        <v>250</v>
      </c>
      <c r="N31" s="72">
        <v>30</v>
      </c>
      <c r="O31" s="72">
        <f>+M31+N31</f>
        <v>280</v>
      </c>
      <c r="P31" s="71">
        <v>0.998</v>
      </c>
      <c r="Q31" s="73">
        <f>1/8</f>
        <v>0.125</v>
      </c>
      <c r="R31" s="74">
        <f t="shared" si="1"/>
        <v>12.857142857142858</v>
      </c>
      <c r="S31" s="75">
        <f t="shared" si="5"/>
        <v>27588.038414286861</v>
      </c>
      <c r="T31" s="76">
        <f t="shared" si="2"/>
        <v>108</v>
      </c>
      <c r="U31" s="77">
        <f t="shared" si="3"/>
        <v>28</v>
      </c>
    </row>
    <row r="32" spans="2:21" s="41" customFormat="1" ht="20.100000000000001" customHeight="1">
      <c r="B32" s="67">
        <v>18</v>
      </c>
      <c r="C32" s="67">
        <f>+'制程(F14)'!B20</f>
        <v>18</v>
      </c>
      <c r="D32" s="487" t="str">
        <f>+'制程(F14)'!C20</f>
        <v>CNC2</v>
      </c>
      <c r="E32" s="67" t="str">
        <f>+'制程(F14)'!D20</f>
        <v>CNC</v>
      </c>
      <c r="F32" s="67" t="str">
        <f>+'制程(F14)'!E20</f>
        <v>Remove2</v>
      </c>
      <c r="G32" s="67" t="str">
        <f>+'制程(F14)'!F20</f>
        <v>拆CNC2 Loop1</v>
      </c>
      <c r="H32" s="550" t="s">
        <v>916</v>
      </c>
      <c r="I32" s="68" t="s">
        <v>202</v>
      </c>
      <c r="J32" s="68" t="s">
        <v>220</v>
      </c>
      <c r="K32" s="70" t="s">
        <v>218</v>
      </c>
      <c r="L32" s="70" t="s">
        <v>202</v>
      </c>
      <c r="M32" s="72" t="s">
        <v>204</v>
      </c>
      <c r="N32" s="72" t="s">
        <v>204</v>
      </c>
      <c r="O32" s="72">
        <v>8</v>
      </c>
      <c r="P32" s="71">
        <v>1</v>
      </c>
      <c r="Q32" s="73">
        <v>2</v>
      </c>
      <c r="R32" s="74">
        <f t="shared" si="1"/>
        <v>450</v>
      </c>
      <c r="S32" s="75">
        <f t="shared" si="5"/>
        <v>27532.862337458286</v>
      </c>
      <c r="T32" s="76">
        <f t="shared" si="2"/>
        <v>4</v>
      </c>
      <c r="U32" s="77">
        <f t="shared" si="3"/>
        <v>16</v>
      </c>
    </row>
    <row r="33" spans="2:21" s="41" customFormat="1" ht="20.100000000000001" customHeight="1">
      <c r="B33" s="67">
        <v>19</v>
      </c>
      <c r="C33" s="67">
        <f>+'制程(F14)'!B21</f>
        <v>19</v>
      </c>
      <c r="D33" s="487" t="str">
        <f>+'制程(F14)'!C21</f>
        <v>CNC2</v>
      </c>
      <c r="E33" s="67" t="str">
        <f>+'制程(F14)'!D21</f>
        <v>CNC</v>
      </c>
      <c r="F33" s="67" t="str">
        <f>+'制程(F14)'!E21</f>
        <v>loop1清洗</v>
      </c>
      <c r="G33" s="67" t="str">
        <f>+'制程(F14)'!F21</f>
        <v>loop1清洗</v>
      </c>
      <c r="H33" s="550" t="s">
        <v>917</v>
      </c>
      <c r="I33" s="68" t="s">
        <v>221</v>
      </c>
      <c r="J33" s="68" t="s">
        <v>202</v>
      </c>
      <c r="K33" s="70" t="s">
        <v>222</v>
      </c>
      <c r="L33" s="70" t="s">
        <v>202</v>
      </c>
      <c r="M33" s="72" t="s">
        <v>204</v>
      </c>
      <c r="N33" s="72" t="s">
        <v>204</v>
      </c>
      <c r="O33" s="72">
        <v>1.58</v>
      </c>
      <c r="P33" s="71">
        <v>1</v>
      </c>
      <c r="Q33" s="73">
        <v>2</v>
      </c>
      <c r="R33" s="74">
        <f t="shared" si="1"/>
        <v>2278.4810126582279</v>
      </c>
      <c r="S33" s="75">
        <f t="shared" si="5"/>
        <v>27532.862337458286</v>
      </c>
      <c r="T33" s="76">
        <f t="shared" si="2"/>
        <v>1</v>
      </c>
      <c r="U33" s="77">
        <f t="shared" si="3"/>
        <v>4</v>
      </c>
    </row>
    <row r="34" spans="2:21" s="41" customFormat="1" ht="20.100000000000001" customHeight="1">
      <c r="B34" s="67">
        <v>20</v>
      </c>
      <c r="C34" s="67">
        <f>+'制程(F14)'!B22</f>
        <v>20</v>
      </c>
      <c r="D34" s="487" t="str">
        <f>+'制程(F14)'!C22</f>
        <v>CNC2</v>
      </c>
      <c r="E34" s="67" t="str">
        <f>+'制程(F14)'!D22</f>
        <v>CNC</v>
      </c>
      <c r="F34" s="67" t="str">
        <f>+'制程(F14)'!E22</f>
        <v>清洗2(CNC2后)</v>
      </c>
      <c r="G34" s="67" t="str">
        <f>+'制程(F14)'!F22</f>
        <v>CNC2后清洗</v>
      </c>
      <c r="H34" s="550"/>
      <c r="I34" s="68" t="s">
        <v>223</v>
      </c>
      <c r="J34" s="68" t="s">
        <v>202</v>
      </c>
      <c r="K34" s="70" t="s">
        <v>224</v>
      </c>
      <c r="L34" s="70" t="s">
        <v>202</v>
      </c>
      <c r="M34" s="72" t="s">
        <v>204</v>
      </c>
      <c r="N34" s="72" t="s">
        <v>204</v>
      </c>
      <c r="O34" s="72">
        <v>1.47</v>
      </c>
      <c r="P34" s="71">
        <v>1</v>
      </c>
      <c r="Q34" s="73">
        <v>4</v>
      </c>
      <c r="R34" s="74">
        <f t="shared" si="1"/>
        <v>2448.9795918367349</v>
      </c>
      <c r="S34" s="75">
        <f t="shared" si="5"/>
        <v>27532.862337458286</v>
      </c>
      <c r="T34" s="76">
        <f t="shared" si="2"/>
        <v>1</v>
      </c>
      <c r="U34" s="77">
        <f t="shared" si="3"/>
        <v>8</v>
      </c>
    </row>
    <row r="35" spans="2:21" s="41" customFormat="1" ht="20.100000000000001" customHeight="1">
      <c r="B35" s="67">
        <v>21</v>
      </c>
      <c r="C35" s="67">
        <f>+'制程(F14)'!B23</f>
        <v>21</v>
      </c>
      <c r="D35" s="487" t="str">
        <f>+'制程(F14)'!C23</f>
        <v>去毛刺2</v>
      </c>
      <c r="E35" s="67" t="str">
        <f>+'制程(F14)'!D23</f>
        <v>CNC</v>
      </c>
      <c r="F35" s="67" t="str">
        <f>+'制程(F14)'!E23</f>
        <v>喷砂去毛刺2</v>
      </c>
      <c r="G35" s="67" t="str">
        <f>+'制程(F14)'!F23</f>
        <v>喷砂去毛刺</v>
      </c>
      <c r="H35" s="550"/>
      <c r="I35" s="68" t="s">
        <v>211</v>
      </c>
      <c r="J35" s="68" t="s">
        <v>202</v>
      </c>
      <c r="K35" s="70" t="s">
        <v>225</v>
      </c>
      <c r="L35" s="70" t="s">
        <v>202</v>
      </c>
      <c r="M35" s="72" t="s">
        <v>204</v>
      </c>
      <c r="N35" s="72" t="s">
        <v>204</v>
      </c>
      <c r="O35" s="72">
        <f>2.75*3</f>
        <v>8.25</v>
      </c>
      <c r="P35" s="71">
        <v>1</v>
      </c>
      <c r="Q35" s="73">
        <f>8/3</f>
        <v>2.6666666666666665</v>
      </c>
      <c r="R35" s="74">
        <f t="shared" si="1"/>
        <v>436.36363636363637</v>
      </c>
      <c r="S35" s="75">
        <f t="shared" si="5"/>
        <v>27532.862337458286</v>
      </c>
      <c r="T35" s="76">
        <f>IF(R35="","",ROUNDUP(S35/R35/20/2,0))*3</f>
        <v>6</v>
      </c>
      <c r="U35" s="77">
        <f t="shared" si="3"/>
        <v>32</v>
      </c>
    </row>
    <row r="36" spans="2:21" s="41" customFormat="1" ht="20.100000000000001" customHeight="1">
      <c r="B36" s="67">
        <v>22</v>
      </c>
      <c r="C36" s="67">
        <f>+'制程(F14)'!B24</f>
        <v>22</v>
      </c>
      <c r="D36" s="487" t="str">
        <f>+'制程(F14)'!C24</f>
        <v>去毛刺2</v>
      </c>
      <c r="E36" s="67" t="str">
        <f>+'制程(F14)'!D24</f>
        <v>CNC</v>
      </c>
      <c r="F36" s="67" t="str">
        <f>+'制程(F14)'!E24</f>
        <v>修毛刺2检修</v>
      </c>
      <c r="G36" s="67" t="str">
        <f>+'制程(F14)'!F24</f>
        <v>毛刺二自检返修</v>
      </c>
      <c r="H36" s="550"/>
      <c r="I36" s="68" t="s">
        <v>202</v>
      </c>
      <c r="J36" s="68" t="s">
        <v>202</v>
      </c>
      <c r="K36" s="70" t="s">
        <v>202</v>
      </c>
      <c r="L36" s="70" t="s">
        <v>202</v>
      </c>
      <c r="M36" s="72" t="s">
        <v>204</v>
      </c>
      <c r="N36" s="72" t="s">
        <v>204</v>
      </c>
      <c r="O36" s="72">
        <v>8</v>
      </c>
      <c r="P36" s="71">
        <v>1</v>
      </c>
      <c r="Q36" s="73">
        <v>1</v>
      </c>
      <c r="R36" s="74">
        <f t="shared" si="1"/>
        <v>450</v>
      </c>
      <c r="S36" s="75">
        <f t="shared" si="5"/>
        <v>27532.862337458286</v>
      </c>
      <c r="T36" s="76">
        <f>IF(R36="","",ROUNDUP(S36/R36/20,0))</f>
        <v>4</v>
      </c>
      <c r="U36" s="77">
        <f t="shared" si="3"/>
        <v>8</v>
      </c>
    </row>
    <row r="37" spans="2:21" s="41" customFormat="1" ht="20.100000000000001" customHeight="1">
      <c r="B37" s="67">
        <v>23</v>
      </c>
      <c r="C37" s="67">
        <f>+'制程(F14)'!B25</f>
        <v>23</v>
      </c>
      <c r="D37" s="487" t="str">
        <f>+'制程(F14)'!C25</f>
        <v>去毛刺2</v>
      </c>
      <c r="E37" s="67" t="str">
        <f>+'制程(F14)'!D25</f>
        <v>CNC</v>
      </c>
      <c r="F37" s="67" t="str">
        <f>+'制程(F14)'!E25</f>
        <v>修毛刺清洗2</v>
      </c>
      <c r="G37" s="67" t="str">
        <f>+'制程(F14)'!F25</f>
        <v>修毛刺2后清洗</v>
      </c>
      <c r="H37" s="550"/>
      <c r="I37" s="68" t="s">
        <v>207</v>
      </c>
      <c r="J37" s="68" t="s">
        <v>202</v>
      </c>
      <c r="K37" s="70" t="s">
        <v>224</v>
      </c>
      <c r="L37" s="70" t="s">
        <v>202</v>
      </c>
      <c r="M37" s="72" t="s">
        <v>204</v>
      </c>
      <c r="N37" s="72" t="s">
        <v>204</v>
      </c>
      <c r="O37" s="72">
        <v>1.17</v>
      </c>
      <c r="P37" s="71">
        <v>1</v>
      </c>
      <c r="Q37" s="73">
        <v>3</v>
      </c>
      <c r="R37" s="74">
        <f t="shared" si="1"/>
        <v>3076.9230769230771</v>
      </c>
      <c r="S37" s="75">
        <f t="shared" si="5"/>
        <v>27532.862337458286</v>
      </c>
      <c r="T37" s="76">
        <f>IF(R37="","",ROUNDUP(S37/R37/20,0))</f>
        <v>1</v>
      </c>
      <c r="U37" s="77">
        <f t="shared" si="3"/>
        <v>6</v>
      </c>
    </row>
    <row r="38" spans="2:21" s="41" customFormat="1" ht="20.100000000000001" customHeight="1">
      <c r="B38" s="67">
        <v>24</v>
      </c>
      <c r="C38" s="67">
        <f>+'制程(F14)'!B26</f>
        <v>24</v>
      </c>
      <c r="D38" s="487" t="str">
        <f>+'制程(F14)'!C26</f>
        <v>Anodizing0</v>
      </c>
      <c r="E38" s="67" t="str">
        <f>+'制程(F14)'!D26</f>
        <v>阳极</v>
      </c>
      <c r="F38" s="67" t="str">
        <f>+'制程(F14)'!E26</f>
        <v>上挂</v>
      </c>
      <c r="G38" s="67" t="str">
        <f>+'制程(F14)'!F26</f>
        <v>上阳极挂具</v>
      </c>
      <c r="H38" s="550"/>
      <c r="I38" s="68" t="s">
        <v>202</v>
      </c>
      <c r="J38" s="68" t="s">
        <v>202</v>
      </c>
      <c r="K38" s="70" t="s">
        <v>226</v>
      </c>
      <c r="L38" s="70" t="s">
        <v>202</v>
      </c>
      <c r="M38" s="72" t="s">
        <v>204</v>
      </c>
      <c r="N38" s="72" t="s">
        <v>204</v>
      </c>
      <c r="O38" s="72">
        <v>1</v>
      </c>
      <c r="P38" s="71">
        <v>1</v>
      </c>
      <c r="Q38" s="73">
        <v>15</v>
      </c>
      <c r="R38" s="74">
        <f t="shared" si="1"/>
        <v>3600</v>
      </c>
      <c r="S38" s="75">
        <f t="shared" si="5"/>
        <v>27532.862337458286</v>
      </c>
      <c r="T38" s="76">
        <f>IF(R38="","",ROUNDUP(S38/R38/20,1))</f>
        <v>0.4</v>
      </c>
      <c r="U38" s="77">
        <f t="shared" si="3"/>
        <v>12</v>
      </c>
    </row>
    <row r="39" spans="2:21" s="41" customFormat="1" ht="20.100000000000001" customHeight="1">
      <c r="B39" s="67">
        <v>25</v>
      </c>
      <c r="C39" s="67">
        <f>+'制程(F14)'!B27</f>
        <v>25</v>
      </c>
      <c r="D39" s="487" t="str">
        <f>+'制程(F14)'!C27</f>
        <v>Anodizing0</v>
      </c>
      <c r="E39" s="67" t="str">
        <f>+'制程(F14)'!D27</f>
        <v>阳极</v>
      </c>
      <c r="F39" s="67" t="str">
        <f>+'制程(F14)'!E27</f>
        <v>Anodizing0</v>
      </c>
      <c r="G39" s="67" t="str">
        <f>+'制程(F14)'!F27</f>
        <v>表面氧化</v>
      </c>
      <c r="H39" s="550"/>
      <c r="I39" s="68" t="s">
        <v>227</v>
      </c>
      <c r="J39" s="68" t="s">
        <v>202</v>
      </c>
      <c r="K39" s="70" t="s">
        <v>228</v>
      </c>
      <c r="L39" s="70" t="s">
        <v>202</v>
      </c>
      <c r="M39" s="72" t="s">
        <v>204</v>
      </c>
      <c r="N39" s="72" t="s">
        <v>204</v>
      </c>
      <c r="O39" s="72">
        <v>0.6</v>
      </c>
      <c r="P39" s="71">
        <v>1</v>
      </c>
      <c r="Q39" s="73">
        <v>22</v>
      </c>
      <c r="R39" s="74">
        <f t="shared" si="1"/>
        <v>6000</v>
      </c>
      <c r="S39" s="75">
        <f t="shared" si="5"/>
        <v>27532.862337458286</v>
      </c>
      <c r="T39" s="76"/>
      <c r="U39" s="77" t="str">
        <f t="shared" si="3"/>
        <v/>
      </c>
    </row>
    <row r="40" spans="2:21" s="41" customFormat="1" ht="20.100000000000001" customHeight="1">
      <c r="B40" s="67">
        <v>26</v>
      </c>
      <c r="C40" s="67">
        <f>+'制程(F14)'!B28</f>
        <v>26</v>
      </c>
      <c r="D40" s="487" t="str">
        <f>+'制程(F14)'!C28</f>
        <v>Anodizing0</v>
      </c>
      <c r="E40" s="67" t="str">
        <f>+'制程(F14)'!D28</f>
        <v>阳极</v>
      </c>
      <c r="F40" s="67" t="str">
        <f>+'制程(F14)'!E28</f>
        <v>下挂</v>
      </c>
      <c r="G40" s="67" t="str">
        <f>+'制程(F14)'!F28</f>
        <v>下阳极挂具</v>
      </c>
      <c r="H40" s="550"/>
      <c r="I40" s="68" t="s">
        <v>202</v>
      </c>
      <c r="J40" s="68" t="s">
        <v>202</v>
      </c>
      <c r="K40" s="70" t="s">
        <v>226</v>
      </c>
      <c r="L40" s="70" t="s">
        <v>202</v>
      </c>
      <c r="M40" s="72" t="s">
        <v>204</v>
      </c>
      <c r="N40" s="72" t="s">
        <v>204</v>
      </c>
      <c r="O40" s="72">
        <v>1</v>
      </c>
      <c r="P40" s="71">
        <v>1</v>
      </c>
      <c r="Q40" s="73">
        <v>10</v>
      </c>
      <c r="R40" s="74">
        <f t="shared" si="1"/>
        <v>3600</v>
      </c>
      <c r="S40" s="75">
        <f t="shared" si="5"/>
        <v>27532.862337458286</v>
      </c>
      <c r="T40" s="76">
        <f>IF(R40="","",ROUNDUP(S40/R40/20,1))</f>
        <v>0.4</v>
      </c>
      <c r="U40" s="77">
        <f t="shared" si="3"/>
        <v>8</v>
      </c>
    </row>
    <row r="41" spans="2:21" s="41" customFormat="1" ht="20.100000000000001" customHeight="1">
      <c r="B41" s="67">
        <v>27</v>
      </c>
      <c r="C41" s="67">
        <f>+'制程(F14)'!B29</f>
        <v>27</v>
      </c>
      <c r="D41" s="487" t="str">
        <f>+'制程(F14)'!C29</f>
        <v>IM2</v>
      </c>
      <c r="E41" s="67" t="str">
        <f>+'制程(F14)'!D29</f>
        <v>CNC</v>
      </c>
      <c r="F41" s="67" t="str">
        <f>+'制程(F14)'!E29</f>
        <v>IM2</v>
      </c>
      <c r="G41" s="67" t="str">
        <f>+'制程(F14)'!F29</f>
        <v>成型2射塑胶</v>
      </c>
      <c r="H41" s="550"/>
      <c r="I41" s="68" t="s">
        <v>214</v>
      </c>
      <c r="J41" s="68" t="s">
        <v>202</v>
      </c>
      <c r="K41" s="70" t="s">
        <v>215</v>
      </c>
      <c r="L41" s="70" t="s">
        <v>229</v>
      </c>
      <c r="M41" s="72" t="s">
        <v>204</v>
      </c>
      <c r="N41" s="72" t="s">
        <v>204</v>
      </c>
      <c r="O41" s="72">
        <v>12</v>
      </c>
      <c r="P41" s="71">
        <v>0.999</v>
      </c>
      <c r="Q41" s="73">
        <v>1.25</v>
      </c>
      <c r="R41" s="74">
        <f t="shared" si="1"/>
        <v>300</v>
      </c>
      <c r="S41" s="75">
        <f t="shared" si="5"/>
        <v>27532.862337458286</v>
      </c>
      <c r="T41" s="76">
        <f t="shared" ref="T41:T68" si="6">IF(R41="","",ROUNDUP(S41/R41/20,0))</f>
        <v>5</v>
      </c>
      <c r="U41" s="77">
        <f t="shared" si="3"/>
        <v>14</v>
      </c>
    </row>
    <row r="42" spans="2:21" s="41" customFormat="1" ht="20.100000000000001" customHeight="1">
      <c r="B42" s="67">
        <v>28</v>
      </c>
      <c r="C42" s="67">
        <f>+'制程(F14)'!B30</f>
        <v>28</v>
      </c>
      <c r="D42" s="487" t="str">
        <f>+'制程(F14)'!C30</f>
        <v>IM2</v>
      </c>
      <c r="E42" s="67" t="str">
        <f>+'制程(F14)'!D30</f>
        <v>CNC</v>
      </c>
      <c r="F42" s="67" t="str">
        <f>+'制程(F14)'!E30</f>
        <v>上胶塞1</v>
      </c>
      <c r="G42" s="67" t="str">
        <f>+'制程(F14)'!F30</f>
        <v>上胶塞保护攻牙螺纹</v>
      </c>
      <c r="H42" s="550"/>
      <c r="I42" s="68" t="s">
        <v>202</v>
      </c>
      <c r="J42" s="68" t="s">
        <v>202</v>
      </c>
      <c r="K42" s="70" t="s">
        <v>202</v>
      </c>
      <c r="L42" s="70" t="s">
        <v>202</v>
      </c>
      <c r="M42" s="72" t="s">
        <v>204</v>
      </c>
      <c r="N42" s="72" t="s">
        <v>204</v>
      </c>
      <c r="O42" s="72">
        <v>12</v>
      </c>
      <c r="P42" s="71">
        <v>1</v>
      </c>
      <c r="Q42" s="73">
        <v>1</v>
      </c>
      <c r="R42" s="74">
        <f t="shared" si="1"/>
        <v>300</v>
      </c>
      <c r="S42" s="75">
        <f t="shared" si="5"/>
        <v>27505.329475120827</v>
      </c>
      <c r="T42" s="76">
        <f t="shared" si="6"/>
        <v>5</v>
      </c>
      <c r="U42" s="77">
        <f t="shared" si="3"/>
        <v>10</v>
      </c>
    </row>
    <row r="43" spans="2:21" s="41" customFormat="1" ht="20.100000000000001" customHeight="1">
      <c r="B43" s="67">
        <v>29</v>
      </c>
      <c r="C43" s="67">
        <f>+'制程(F14)'!B31</f>
        <v>29</v>
      </c>
      <c r="D43" s="487" t="str">
        <f>+'制程(F14)'!C31</f>
        <v>IM2</v>
      </c>
      <c r="E43" s="67" t="str">
        <f>+'制程(F14)'!D31</f>
        <v>CNC</v>
      </c>
      <c r="F43" s="67" t="str">
        <f>+'制程(F14)'!E31</f>
        <v>清洗3(IM2后)</v>
      </c>
      <c r="G43" s="67" t="str">
        <f>+'制程(F14)'!F31</f>
        <v>清洗+De-Anod0</v>
      </c>
      <c r="H43" s="550"/>
      <c r="I43" s="68" t="s">
        <v>223</v>
      </c>
      <c r="J43" s="68" t="s">
        <v>202</v>
      </c>
      <c r="K43" s="70" t="s">
        <v>230</v>
      </c>
      <c r="L43" s="70" t="s">
        <v>202</v>
      </c>
      <c r="M43" s="72" t="s">
        <v>204</v>
      </c>
      <c r="N43" s="72" t="s">
        <v>204</v>
      </c>
      <c r="O43" s="72">
        <v>1.47</v>
      </c>
      <c r="P43" s="71">
        <v>1</v>
      </c>
      <c r="Q43" s="73">
        <v>3</v>
      </c>
      <c r="R43" s="74">
        <f t="shared" si="1"/>
        <v>2448.9795918367349</v>
      </c>
      <c r="S43" s="75">
        <f t="shared" si="5"/>
        <v>27505.329475120827</v>
      </c>
      <c r="T43" s="76">
        <f t="shared" si="6"/>
        <v>1</v>
      </c>
      <c r="U43" s="77">
        <f t="shared" si="3"/>
        <v>6</v>
      </c>
    </row>
    <row r="44" spans="2:21" s="41" customFormat="1" ht="20.100000000000001" customHeight="1">
      <c r="B44" s="67">
        <v>30</v>
      </c>
      <c r="C44" s="67">
        <f>+'制程(F14)'!B32</f>
        <v>30</v>
      </c>
      <c r="D44" s="487" t="str">
        <f>+'制程(F14)'!C32</f>
        <v>IM2</v>
      </c>
      <c r="E44" s="67" t="str">
        <f>+'制程(F14)'!D32</f>
        <v>CNC</v>
      </c>
      <c r="F44" s="67" t="str">
        <f>+'制程(F14)'!E32</f>
        <v>下胶塞1</v>
      </c>
      <c r="G44" s="67" t="str">
        <f>+'制程(F14)'!F32</f>
        <v>拆保护攻牙螺纹胶塞</v>
      </c>
      <c r="H44" s="550"/>
      <c r="I44" s="68" t="s">
        <v>202</v>
      </c>
      <c r="J44" s="68" t="s">
        <v>202</v>
      </c>
      <c r="K44" s="70" t="s">
        <v>202</v>
      </c>
      <c r="L44" s="70" t="s">
        <v>202</v>
      </c>
      <c r="M44" s="72" t="s">
        <v>204</v>
      </c>
      <c r="N44" s="72" t="s">
        <v>204</v>
      </c>
      <c r="O44" s="72">
        <v>6</v>
      </c>
      <c r="P44" s="71">
        <v>1</v>
      </c>
      <c r="Q44" s="73">
        <v>1</v>
      </c>
      <c r="R44" s="74">
        <f t="shared" si="1"/>
        <v>600</v>
      </c>
      <c r="S44" s="75">
        <f t="shared" si="5"/>
        <v>27505.329475120827</v>
      </c>
      <c r="T44" s="76">
        <f t="shared" si="6"/>
        <v>3</v>
      </c>
      <c r="U44" s="77">
        <f t="shared" si="3"/>
        <v>6</v>
      </c>
    </row>
    <row r="45" spans="2:21" s="41" customFormat="1" ht="20.100000000000001" customHeight="1">
      <c r="B45" s="67">
        <v>31</v>
      </c>
      <c r="C45" s="67">
        <f>+'制程(F14)'!B33</f>
        <v>31</v>
      </c>
      <c r="D45" s="487" t="str">
        <f>+'制程(F14)'!C33</f>
        <v>IM2</v>
      </c>
      <c r="E45" s="67" t="str">
        <f>+'制程(F14)'!D33</f>
        <v>CNC</v>
      </c>
      <c r="F45" s="67" t="str">
        <f>+'制程(F14)'!E33</f>
        <v>镭雕MES Barcode</v>
      </c>
      <c r="G45" s="67" t="str">
        <f>+'制程(F14)'!F33</f>
        <v>镭雕 MES barcode</v>
      </c>
      <c r="H45" s="550"/>
      <c r="I45" s="68" t="s">
        <v>231</v>
      </c>
      <c r="J45" s="68" t="s">
        <v>202</v>
      </c>
      <c r="K45" s="70" t="s">
        <v>232</v>
      </c>
      <c r="L45" s="70" t="s">
        <v>202</v>
      </c>
      <c r="M45" s="72" t="s">
        <v>204</v>
      </c>
      <c r="N45" s="72" t="s">
        <v>204</v>
      </c>
      <c r="O45" s="72">
        <v>15</v>
      </c>
      <c r="P45" s="71">
        <v>1</v>
      </c>
      <c r="Q45" s="73">
        <v>0.5</v>
      </c>
      <c r="R45" s="74">
        <f t="shared" si="1"/>
        <v>240</v>
      </c>
      <c r="S45" s="75">
        <f t="shared" si="5"/>
        <v>27505.329475120827</v>
      </c>
      <c r="T45" s="76">
        <f t="shared" si="6"/>
        <v>6</v>
      </c>
      <c r="U45" s="77">
        <f t="shared" si="3"/>
        <v>6</v>
      </c>
    </row>
    <row r="46" spans="2:21" s="41" customFormat="1" ht="20.100000000000001" customHeight="1">
      <c r="B46" s="67">
        <v>32</v>
      </c>
      <c r="C46" s="67">
        <f>+'制程(F14)'!B34</f>
        <v>32</v>
      </c>
      <c r="D46" s="487" t="str">
        <f>+'制程(F14)'!C34</f>
        <v>CNC3</v>
      </c>
      <c r="E46" s="67" t="str">
        <f>+'制程(F14)'!D34</f>
        <v>CNC</v>
      </c>
      <c r="F46" s="67" t="str">
        <f>+'制程(F14)'!E34</f>
        <v>Assembly3</v>
      </c>
      <c r="G46" s="67" t="str">
        <f>+'制程(F14)'!F34</f>
        <v>组装CNC3 Loop2</v>
      </c>
      <c r="H46" s="550"/>
      <c r="I46" s="68" t="s">
        <v>202</v>
      </c>
      <c r="J46" s="68" t="s">
        <v>233</v>
      </c>
      <c r="K46" s="70" t="s">
        <v>218</v>
      </c>
      <c r="L46" s="70" t="s">
        <v>202</v>
      </c>
      <c r="M46" s="72" t="s">
        <v>204</v>
      </c>
      <c r="N46" s="72" t="s">
        <v>204</v>
      </c>
      <c r="O46" s="72">
        <v>8</v>
      </c>
      <c r="P46" s="71">
        <v>1</v>
      </c>
      <c r="Q46" s="73">
        <v>2</v>
      </c>
      <c r="R46" s="74">
        <f t="shared" si="1"/>
        <v>450</v>
      </c>
      <c r="S46" s="75">
        <f t="shared" si="5"/>
        <v>27505.329475120827</v>
      </c>
      <c r="T46" s="76">
        <f t="shared" si="6"/>
        <v>4</v>
      </c>
      <c r="U46" s="77">
        <f t="shared" si="3"/>
        <v>16</v>
      </c>
    </row>
    <row r="47" spans="2:21" s="41" customFormat="1" ht="20.100000000000001" customHeight="1">
      <c r="B47" s="67">
        <v>33</v>
      </c>
      <c r="C47" s="67">
        <f>+'制程(F14)'!B35</f>
        <v>33</v>
      </c>
      <c r="D47" s="487" t="str">
        <f>+'制程(F14)'!C35</f>
        <v>CNC3</v>
      </c>
      <c r="E47" s="67" t="str">
        <f>+'制程(F14)'!D35</f>
        <v>CNC</v>
      </c>
      <c r="F47" s="67" t="str">
        <f>+'制程(F14)'!E35</f>
        <v>CNC3</v>
      </c>
      <c r="G47" s="67" t="str">
        <f>+'制程(F14)'!F35</f>
        <v>3D Profile / BP /相机孔特征/Pre-相机孔特征 hole</v>
      </c>
      <c r="H47" s="550"/>
      <c r="I47" s="68" t="s">
        <v>692</v>
      </c>
      <c r="J47" s="68" t="s">
        <v>202</v>
      </c>
      <c r="K47" s="70" t="s">
        <v>234</v>
      </c>
      <c r="L47" s="70" t="s">
        <v>202</v>
      </c>
      <c r="M47" s="72">
        <v>240</v>
      </c>
      <c r="N47" s="72">
        <v>30</v>
      </c>
      <c r="O47" s="72">
        <f>+M47+N47</f>
        <v>270</v>
      </c>
      <c r="P47" s="71">
        <v>0.998</v>
      </c>
      <c r="Q47" s="73">
        <f>1/8</f>
        <v>0.125</v>
      </c>
      <c r="R47" s="74">
        <f t="shared" si="1"/>
        <v>13.333333333333334</v>
      </c>
      <c r="S47" s="75">
        <f t="shared" si="5"/>
        <v>27505.329475120827</v>
      </c>
      <c r="T47" s="76">
        <f t="shared" si="6"/>
        <v>104</v>
      </c>
      <c r="U47" s="77">
        <f t="shared" si="3"/>
        <v>26</v>
      </c>
    </row>
    <row r="48" spans="2:21" s="41" customFormat="1" ht="20.100000000000001" customHeight="1">
      <c r="B48" s="67">
        <v>34</v>
      </c>
      <c r="C48" s="67">
        <f>+'制程(F14)'!B36</f>
        <v>34</v>
      </c>
      <c r="D48" s="487" t="str">
        <f>+'制程(F14)'!C36</f>
        <v>CNC3</v>
      </c>
      <c r="E48" s="67" t="str">
        <f>+'制程(F14)'!D36</f>
        <v>CNC</v>
      </c>
      <c r="F48" s="67" t="str">
        <f>+'制程(F14)'!E36</f>
        <v>清洗4(CNC3后)</v>
      </c>
      <c r="G48" s="67" t="str">
        <f>+'制程(F14)'!F36</f>
        <v>CNC3后清洗</v>
      </c>
      <c r="H48" s="550"/>
      <c r="I48" s="68" t="s">
        <v>207</v>
      </c>
      <c r="J48" s="68" t="s">
        <v>702</v>
      </c>
      <c r="K48" s="70" t="s">
        <v>235</v>
      </c>
      <c r="L48" s="70" t="s">
        <v>202</v>
      </c>
      <c r="M48" s="72" t="s">
        <v>204</v>
      </c>
      <c r="N48" s="72" t="s">
        <v>204</v>
      </c>
      <c r="O48" s="72">
        <f>2.78</f>
        <v>2.78</v>
      </c>
      <c r="P48" s="71">
        <v>1</v>
      </c>
      <c r="Q48" s="73">
        <v>4</v>
      </c>
      <c r="R48" s="74">
        <f t="shared" si="1"/>
        <v>1294.9640287769785</v>
      </c>
      <c r="S48" s="75">
        <f t="shared" si="5"/>
        <v>27450.318816170584</v>
      </c>
      <c r="T48" s="76">
        <f t="shared" si="6"/>
        <v>2</v>
      </c>
      <c r="U48" s="77">
        <f t="shared" si="3"/>
        <v>16</v>
      </c>
    </row>
    <row r="49" spans="2:21" s="41" customFormat="1" ht="20.100000000000001" customHeight="1">
      <c r="B49" s="67">
        <v>35</v>
      </c>
      <c r="C49" s="67">
        <f>+'制程(F14)'!B37</f>
        <v>35</v>
      </c>
      <c r="D49" s="487" t="str">
        <f>+'制程(F14)'!C37</f>
        <v>Polishing1</v>
      </c>
      <c r="E49" s="67" t="str">
        <f>+'制程(F14)'!D37</f>
        <v>CNC</v>
      </c>
      <c r="F49" s="67" t="str">
        <f>+'制程(F14)'!E37</f>
        <v>组防護塞</v>
      </c>
      <c r="G49" s="67" t="str">
        <f>+'制程(F14)'!F37</f>
        <v>组Camera防護塞</v>
      </c>
      <c r="H49" s="550"/>
      <c r="I49" s="68" t="s">
        <v>703</v>
      </c>
      <c r="J49" s="68" t="s">
        <v>703</v>
      </c>
      <c r="K49" s="70" t="s">
        <v>703</v>
      </c>
      <c r="L49" s="70" t="s">
        <v>703</v>
      </c>
      <c r="M49" s="72" t="s">
        <v>204</v>
      </c>
      <c r="N49" s="72"/>
      <c r="O49" s="72">
        <v>2</v>
      </c>
      <c r="P49" s="71">
        <v>1</v>
      </c>
      <c r="Q49" s="73">
        <v>1</v>
      </c>
      <c r="R49" s="74">
        <f t="shared" ref="R49" si="7">IF(O49="","",3600/O49)</f>
        <v>1800</v>
      </c>
      <c r="S49" s="75">
        <f t="shared" si="5"/>
        <v>27450.318816170584</v>
      </c>
      <c r="T49" s="76">
        <f t="shared" ref="T49" si="8">IF(R49="","",ROUNDUP(S49/R49/20,0))</f>
        <v>1</v>
      </c>
      <c r="U49" s="77">
        <f t="shared" ref="U49" si="9">IF(T49="","",ROUNDUP(T49*Q49,0)*2)</f>
        <v>2</v>
      </c>
    </row>
    <row r="50" spans="2:21" s="41" customFormat="1" ht="20.100000000000001" customHeight="1">
      <c r="B50" s="67">
        <v>36</v>
      </c>
      <c r="C50" s="67">
        <f>+'制程(F14)'!B38</f>
        <v>36</v>
      </c>
      <c r="D50" s="487" t="str">
        <f>+'制程(F14)'!C38</f>
        <v>Polishing1</v>
      </c>
      <c r="E50" s="67" t="str">
        <f>+'制程(F14)'!D38</f>
        <v>CNC</v>
      </c>
      <c r="F50" s="67" t="str">
        <f>+'制程(F14)'!E38</f>
        <v>Polishing1-1</v>
      </c>
      <c r="G50" s="67" t="str">
        <f>+'制程(F14)'!F38</f>
        <v>相机孔特征抛光+BP&amp;3D Profile(粗抛)</v>
      </c>
      <c r="H50" s="550"/>
      <c r="I50" s="68" t="s">
        <v>856</v>
      </c>
      <c r="J50" s="68" t="s">
        <v>202</v>
      </c>
      <c r="K50" s="70" t="s">
        <v>237</v>
      </c>
      <c r="L50" s="70" t="s">
        <v>238</v>
      </c>
      <c r="M50" s="72" t="s">
        <v>204</v>
      </c>
      <c r="N50" s="72" t="s">
        <v>204</v>
      </c>
      <c r="O50" s="72">
        <v>50</v>
      </c>
      <c r="P50" s="71">
        <v>1</v>
      </c>
      <c r="Q50" s="73">
        <v>0.5</v>
      </c>
      <c r="R50" s="74">
        <f t="shared" ref="R50" si="10">IF(O50="","",3600/O50)</f>
        <v>72</v>
      </c>
      <c r="S50" s="75">
        <f t="shared" si="5"/>
        <v>27450.318816170584</v>
      </c>
      <c r="T50" s="76">
        <f t="shared" ref="T50" si="11">IF(R50="","",ROUNDUP(S50/R50/20,0))</f>
        <v>20</v>
      </c>
      <c r="U50" s="77">
        <f t="shared" ref="U50" si="12">IF(T50="","",ROUNDUP(T50*Q50,0)*2)</f>
        <v>20</v>
      </c>
    </row>
    <row r="51" spans="2:21" s="41" customFormat="1" ht="20.100000000000001" customHeight="1">
      <c r="B51" s="67">
        <v>37</v>
      </c>
      <c r="C51" s="67">
        <f>+'制程(F14)'!B39</f>
        <v>37</v>
      </c>
      <c r="D51" s="487" t="str">
        <f>+'制程(F14)'!C39</f>
        <v>Polishing1</v>
      </c>
      <c r="E51" s="67" t="str">
        <f>+'制程(F14)'!D39</f>
        <v>CNC</v>
      </c>
      <c r="F51" s="67" t="str">
        <f>+'制程(F14)'!E39</f>
        <v>Polishing1-2</v>
      </c>
      <c r="G51" s="67" t="str">
        <f>+'制程(F14)'!F39</f>
        <v>相机孔特征抛光+BP&amp;3D Profile(粗抛)</v>
      </c>
      <c r="H51" s="550"/>
      <c r="I51" s="68" t="s">
        <v>239</v>
      </c>
      <c r="J51" s="68" t="s">
        <v>202</v>
      </c>
      <c r="K51" s="70" t="s">
        <v>240</v>
      </c>
      <c r="L51" s="70" t="s">
        <v>202</v>
      </c>
      <c r="M51" s="72" t="s">
        <v>204</v>
      </c>
      <c r="N51" s="72" t="s">
        <v>204</v>
      </c>
      <c r="O51" s="72">
        <v>55</v>
      </c>
      <c r="P51" s="71">
        <v>0.99</v>
      </c>
      <c r="Q51" s="73">
        <v>0.5</v>
      </c>
      <c r="R51" s="74">
        <f t="shared" si="1"/>
        <v>65.454545454545453</v>
      </c>
      <c r="S51" s="75">
        <f t="shared" si="5"/>
        <v>27450.318816170584</v>
      </c>
      <c r="T51" s="76">
        <f t="shared" si="6"/>
        <v>21</v>
      </c>
      <c r="U51" s="77">
        <f t="shared" si="3"/>
        <v>22</v>
      </c>
    </row>
    <row r="52" spans="2:21" s="41" customFormat="1" ht="20.100000000000001" customHeight="1">
      <c r="B52" s="67">
        <v>38</v>
      </c>
      <c r="C52" s="67">
        <f>+'制程(F14)'!B40</f>
        <v>38</v>
      </c>
      <c r="D52" s="487" t="str">
        <f>+'制程(F14)'!C40</f>
        <v>Polishing1</v>
      </c>
      <c r="E52" s="67" t="str">
        <f>+'制程(F14)'!D40</f>
        <v>CNC</v>
      </c>
      <c r="F52" s="67" t="str">
        <f>+'制程(F14)'!E40</f>
        <v>拆防護塞</v>
      </c>
      <c r="G52" s="67" t="str">
        <f>+'制程(F14)'!F40</f>
        <v>拆防護塞</v>
      </c>
      <c r="H52" s="550"/>
      <c r="I52" s="68" t="s">
        <v>202</v>
      </c>
      <c r="J52" s="68" t="s">
        <v>202</v>
      </c>
      <c r="K52" s="70" t="s">
        <v>202</v>
      </c>
      <c r="L52" s="70" t="s">
        <v>202</v>
      </c>
      <c r="M52" s="72" t="s">
        <v>204</v>
      </c>
      <c r="N52" s="72" t="s">
        <v>204</v>
      </c>
      <c r="O52" s="72">
        <v>2</v>
      </c>
      <c r="P52" s="71">
        <v>1</v>
      </c>
      <c r="Q52" s="73">
        <v>1</v>
      </c>
      <c r="R52" s="74">
        <f t="shared" ref="R52:R53" si="13">IF(O52="","",3600/O52)</f>
        <v>1800</v>
      </c>
      <c r="S52" s="75">
        <f t="shared" si="5"/>
        <v>27175.815628008877</v>
      </c>
      <c r="T52" s="76">
        <f t="shared" ref="T52:T53" si="14">IF(R52="","",ROUNDUP(S52/R52/20,0))</f>
        <v>1</v>
      </c>
      <c r="U52" s="77">
        <f t="shared" ref="U52:U53" si="15">IF(T52="","",ROUNDUP(T52*Q52,0)*2)</f>
        <v>2</v>
      </c>
    </row>
    <row r="53" spans="2:21" s="41" customFormat="1" ht="20.100000000000001" customHeight="1">
      <c r="B53" s="67">
        <v>39</v>
      </c>
      <c r="C53" s="67">
        <f>+'制程(F14)'!B41</f>
        <v>39</v>
      </c>
      <c r="D53" s="487" t="str">
        <f>+'制程(F14)'!C41</f>
        <v>Polishing1</v>
      </c>
      <c r="E53" s="67" t="str">
        <f>+'制程(F14)'!D41</f>
        <v>CNC</v>
      </c>
      <c r="F53" s="67" t="str">
        <f>+'制程(F14)'!E41</f>
        <v>Remove3</v>
      </c>
      <c r="G53" s="67" t="str">
        <f>+'制程(F14)'!F41</f>
        <v>拆CNC3 Loop2</v>
      </c>
      <c r="H53" s="550"/>
      <c r="I53" s="68" t="s">
        <v>202</v>
      </c>
      <c r="J53" s="68" t="s">
        <v>241</v>
      </c>
      <c r="K53" s="70" t="s">
        <v>242</v>
      </c>
      <c r="L53" s="70" t="s">
        <v>202</v>
      </c>
      <c r="M53" s="72" t="s">
        <v>204</v>
      </c>
      <c r="N53" s="72" t="s">
        <v>204</v>
      </c>
      <c r="O53" s="72">
        <v>8</v>
      </c>
      <c r="P53" s="71">
        <v>1</v>
      </c>
      <c r="Q53" s="73">
        <v>2</v>
      </c>
      <c r="R53" s="74">
        <f t="shared" si="13"/>
        <v>450</v>
      </c>
      <c r="S53" s="75">
        <f t="shared" si="5"/>
        <v>27175.815628008877</v>
      </c>
      <c r="T53" s="76">
        <f t="shared" si="14"/>
        <v>4</v>
      </c>
      <c r="U53" s="77">
        <f t="shared" si="15"/>
        <v>16</v>
      </c>
    </row>
    <row r="54" spans="2:21" s="41" customFormat="1" ht="20.100000000000001" customHeight="1">
      <c r="B54" s="67">
        <v>40</v>
      </c>
      <c r="C54" s="67">
        <f>+'制程(F14)'!B42</f>
        <v>40</v>
      </c>
      <c r="D54" s="487" t="str">
        <f>+'制程(F14)'!C42</f>
        <v>Polishing1</v>
      </c>
      <c r="E54" s="67" t="str">
        <f>+'制程(F14)'!D42</f>
        <v>CNC</v>
      </c>
      <c r="F54" s="67" t="str">
        <f>+'制程(F14)'!E42</f>
        <v>loop2清洗</v>
      </c>
      <c r="G54" s="67" t="str">
        <f>+'制程(F14)'!F42</f>
        <v>loop2清洗</v>
      </c>
      <c r="H54" s="550"/>
      <c r="I54" s="68" t="s">
        <v>243</v>
      </c>
      <c r="J54" s="68" t="s">
        <v>202</v>
      </c>
      <c r="K54" s="70" t="s">
        <v>222</v>
      </c>
      <c r="L54" s="70" t="s">
        <v>202</v>
      </c>
      <c r="M54" s="72" t="s">
        <v>204</v>
      </c>
      <c r="N54" s="72" t="s">
        <v>204</v>
      </c>
      <c r="O54" s="72">
        <v>1.58</v>
      </c>
      <c r="P54" s="71">
        <v>1</v>
      </c>
      <c r="Q54" s="73">
        <v>2</v>
      </c>
      <c r="R54" s="74">
        <f t="shared" si="1"/>
        <v>2278.4810126582279</v>
      </c>
      <c r="S54" s="75">
        <f t="shared" si="5"/>
        <v>27175.815628008877</v>
      </c>
      <c r="T54" s="76">
        <f t="shared" si="6"/>
        <v>1</v>
      </c>
      <c r="U54" s="77">
        <f t="shared" si="3"/>
        <v>4</v>
      </c>
    </row>
    <row r="55" spans="2:21" s="41" customFormat="1" ht="20.100000000000001" customHeight="1">
      <c r="B55" s="67">
        <v>41</v>
      </c>
      <c r="C55" s="67">
        <f>+'制程(F14)'!B43</f>
        <v>41</v>
      </c>
      <c r="D55" s="487" t="str">
        <f>+'制程(F14)'!C43</f>
        <v>Polishing1</v>
      </c>
      <c r="E55" s="67" t="str">
        <f>+'制程(F14)'!D43</f>
        <v>CNC</v>
      </c>
      <c r="F55" s="67" t="str">
        <f>+'制程(F14)'!E43</f>
        <v>清洗5(抛光后)</v>
      </c>
      <c r="G55" s="67" t="str">
        <f>+'制程(F14)'!F43</f>
        <v>抛光后清洗</v>
      </c>
      <c r="H55" s="550"/>
      <c r="I55" s="68" t="s">
        <v>223</v>
      </c>
      <c r="J55" s="68" t="s">
        <v>202</v>
      </c>
      <c r="K55" s="70" t="s">
        <v>244</v>
      </c>
      <c r="L55" s="70" t="s">
        <v>202</v>
      </c>
      <c r="M55" s="72" t="s">
        <v>204</v>
      </c>
      <c r="N55" s="72" t="s">
        <v>204</v>
      </c>
      <c r="O55" s="72">
        <v>1.68</v>
      </c>
      <c r="P55" s="71">
        <v>1</v>
      </c>
      <c r="Q55" s="73">
        <v>8</v>
      </c>
      <c r="R55" s="74">
        <f t="shared" si="1"/>
        <v>2142.8571428571431</v>
      </c>
      <c r="S55" s="75">
        <f t="shared" si="5"/>
        <v>27175.815628008877</v>
      </c>
      <c r="T55" s="76">
        <f t="shared" si="6"/>
        <v>1</v>
      </c>
      <c r="U55" s="77">
        <f t="shared" si="3"/>
        <v>16</v>
      </c>
    </row>
    <row r="56" spans="2:21" s="41" customFormat="1" ht="20.100000000000001" customHeight="1">
      <c r="B56" s="67">
        <v>42</v>
      </c>
      <c r="C56" s="67">
        <f>+'制程(F14)'!B44</f>
        <v>42</v>
      </c>
      <c r="D56" s="487" t="str">
        <f>+'制程(F14)'!C44</f>
        <v>CNC4</v>
      </c>
      <c r="E56" s="67" t="str">
        <f>+'制程(F14)'!D44</f>
        <v>CNC</v>
      </c>
      <c r="F56" s="67" t="str">
        <f>+'制程(F14)'!E44</f>
        <v>Protection Film1</v>
      </c>
      <c r="G56" s="67" t="str">
        <f>+'制程(F14)'!F44</f>
        <v>贴膜保护外观</v>
      </c>
      <c r="H56" s="550"/>
      <c r="I56" s="68" t="s">
        <v>245</v>
      </c>
      <c r="J56" s="68" t="s">
        <v>202</v>
      </c>
      <c r="K56" s="70" t="s">
        <v>246</v>
      </c>
      <c r="L56" s="70" t="s">
        <v>202</v>
      </c>
      <c r="M56" s="72" t="s">
        <v>204</v>
      </c>
      <c r="N56" s="72" t="s">
        <v>204</v>
      </c>
      <c r="O56" s="72">
        <v>16</v>
      </c>
      <c r="P56" s="71">
        <v>1</v>
      </c>
      <c r="Q56" s="73">
        <v>1</v>
      </c>
      <c r="R56" s="74">
        <f t="shared" si="1"/>
        <v>225</v>
      </c>
      <c r="S56" s="75">
        <f t="shared" si="5"/>
        <v>27175.815628008877</v>
      </c>
      <c r="T56" s="76">
        <f t="shared" si="6"/>
        <v>7</v>
      </c>
      <c r="U56" s="77">
        <f t="shared" si="3"/>
        <v>14</v>
      </c>
    </row>
    <row r="57" spans="2:21" s="41" customFormat="1" ht="20.100000000000001" customHeight="1">
      <c r="B57" s="67">
        <v>43</v>
      </c>
      <c r="C57" s="67">
        <f>+'制程(F14)'!B45</f>
        <v>43</v>
      </c>
      <c r="D57" s="487" t="str">
        <f>+'制程(F14)'!C45</f>
        <v>CNC4</v>
      </c>
      <c r="E57" s="67" t="str">
        <f>+'制程(F14)'!D45</f>
        <v>CNC</v>
      </c>
      <c r="F57" s="67" t="str">
        <f>+'制程(F14)'!E45</f>
        <v>撕camera保护膜</v>
      </c>
      <c r="G57" s="67" t="str">
        <f>+'制程(F14)'!F45</f>
        <v>撕camera保护膜</v>
      </c>
      <c r="H57" s="550"/>
      <c r="I57" s="68" t="s">
        <v>202</v>
      </c>
      <c r="J57" s="68" t="s">
        <v>202</v>
      </c>
      <c r="K57" s="70" t="s">
        <v>202</v>
      </c>
      <c r="L57" s="70" t="s">
        <v>202</v>
      </c>
      <c r="M57" s="72" t="s">
        <v>204</v>
      </c>
      <c r="N57" s="72" t="s">
        <v>204</v>
      </c>
      <c r="O57" s="72">
        <v>6</v>
      </c>
      <c r="P57" s="71">
        <v>1</v>
      </c>
      <c r="Q57" s="73">
        <v>1</v>
      </c>
      <c r="R57" s="74">
        <f t="shared" si="1"/>
        <v>600</v>
      </c>
      <c r="S57" s="75">
        <f t="shared" si="5"/>
        <v>27175.815628008877</v>
      </c>
      <c r="T57" s="76">
        <f t="shared" ref="T57:T58" si="16">IF(R57="","",ROUNDUP(S57/R57/20,0))</f>
        <v>3</v>
      </c>
      <c r="U57" s="77">
        <f t="shared" ref="U57:U58" si="17">IF(T57="","",ROUNDUP(T57*Q57,0)*2)</f>
        <v>6</v>
      </c>
    </row>
    <row r="58" spans="2:21" s="41" customFormat="1" ht="20.100000000000001" customHeight="1">
      <c r="B58" s="67">
        <v>44</v>
      </c>
      <c r="C58" s="67">
        <f>+'制程(F14)'!B46</f>
        <v>44</v>
      </c>
      <c r="D58" s="487" t="str">
        <f>+'制程(F14)'!C46</f>
        <v>CNC4</v>
      </c>
      <c r="E58" s="67" t="str">
        <f>+'制程(F14)'!D46</f>
        <v>CNC</v>
      </c>
      <c r="F58" s="67" t="str">
        <f>+'制程(F14)'!E46</f>
        <v>Assembly4</v>
      </c>
      <c r="G58" s="67" t="str">
        <f>+'制程(F14)'!F46</f>
        <v>组装CNC4 Loop3</v>
      </c>
      <c r="H58" s="550"/>
      <c r="I58" s="68" t="s">
        <v>202</v>
      </c>
      <c r="J58" s="68" t="s">
        <v>247</v>
      </c>
      <c r="K58" s="70" t="s">
        <v>218</v>
      </c>
      <c r="L58" s="70" t="s">
        <v>202</v>
      </c>
      <c r="M58" s="72" t="s">
        <v>204</v>
      </c>
      <c r="N58" s="72" t="s">
        <v>204</v>
      </c>
      <c r="O58" s="72">
        <v>7</v>
      </c>
      <c r="P58" s="71">
        <v>1</v>
      </c>
      <c r="Q58" s="73">
        <v>2</v>
      </c>
      <c r="R58" s="74">
        <f t="shared" si="1"/>
        <v>514.28571428571433</v>
      </c>
      <c r="S58" s="75">
        <f t="shared" si="5"/>
        <v>27175.815628008877</v>
      </c>
      <c r="T58" s="76">
        <f t="shared" si="16"/>
        <v>3</v>
      </c>
      <c r="U58" s="77">
        <f t="shared" si="17"/>
        <v>12</v>
      </c>
    </row>
    <row r="59" spans="2:21" s="41" customFormat="1" ht="20.100000000000001" customHeight="1">
      <c r="B59" s="67">
        <v>45</v>
      </c>
      <c r="C59" s="67">
        <f>+'制程(F14)'!B47</f>
        <v>45</v>
      </c>
      <c r="D59" s="487" t="str">
        <f>+'制程(F14)'!C47</f>
        <v>CNC4</v>
      </c>
      <c r="E59" s="67" t="str">
        <f>+'制程(F14)'!D47</f>
        <v>CNC</v>
      </c>
      <c r="F59" s="67" t="str">
        <f>+'制程(F14)'!E47</f>
        <v>CNC4-1</v>
      </c>
      <c r="G59" s="67" t="str">
        <f>+'制程(F14)'!F47</f>
        <v>CG/RT/SIM/Ringer/VB/HB holes/Logo    
         step/inner cavity</v>
      </c>
      <c r="H59" s="550"/>
      <c r="I59" s="68" t="s">
        <v>380</v>
      </c>
      <c r="J59" s="68" t="s">
        <v>202</v>
      </c>
      <c r="K59" s="70" t="s">
        <v>248</v>
      </c>
      <c r="L59" s="70" t="s">
        <v>202</v>
      </c>
      <c r="M59" s="72">
        <v>715</v>
      </c>
      <c r="N59" s="72">
        <v>30</v>
      </c>
      <c r="O59" s="72">
        <f>+M59+N59</f>
        <v>745</v>
      </c>
      <c r="P59" s="71">
        <v>1</v>
      </c>
      <c r="Q59" s="73">
        <f>1/15</f>
        <v>6.6666666666666666E-2</v>
      </c>
      <c r="R59" s="74">
        <f t="shared" si="1"/>
        <v>4.8322147651006713</v>
      </c>
      <c r="S59" s="75">
        <f t="shared" si="5"/>
        <v>27175.815628008877</v>
      </c>
      <c r="T59" s="408">
        <f t="shared" si="6"/>
        <v>282</v>
      </c>
      <c r="U59" s="77">
        <f t="shared" si="3"/>
        <v>38</v>
      </c>
    </row>
    <row r="60" spans="2:21" s="41" customFormat="1" ht="20.100000000000001" customHeight="1">
      <c r="B60" s="67">
        <v>46</v>
      </c>
      <c r="C60" s="67">
        <f>+'制程(F14)'!B48</f>
        <v>46</v>
      </c>
      <c r="D60" s="487" t="str">
        <f>+'制程(F14)'!C48</f>
        <v>CNC4</v>
      </c>
      <c r="E60" s="67" t="str">
        <f>+'制程(F14)'!D48</f>
        <v>CNC</v>
      </c>
      <c r="F60" s="67" t="str">
        <f>+'制程(F14)'!E48</f>
        <v>CNC4-2</v>
      </c>
      <c r="G60" s="67" t="str">
        <f>+'制程(F14)'!F48</f>
        <v>IO/Dock  hole/VRT/T-groove</v>
      </c>
      <c r="H60" s="550"/>
      <c r="I60" s="68" t="s">
        <v>644</v>
      </c>
      <c r="J60" s="68" t="s">
        <v>202</v>
      </c>
      <c r="K60" s="70" t="s">
        <v>248</v>
      </c>
      <c r="L60" s="70" t="s">
        <v>202</v>
      </c>
      <c r="M60" s="72">
        <v>190</v>
      </c>
      <c r="N60" s="72">
        <v>30</v>
      </c>
      <c r="O60" s="72">
        <f>+M60+N60</f>
        <v>220</v>
      </c>
      <c r="P60" s="71">
        <v>0.996</v>
      </c>
      <c r="Q60" s="73">
        <f>1/8</f>
        <v>0.125</v>
      </c>
      <c r="R60" s="74">
        <f t="shared" ref="R60" si="18">IF(O60="","",3600/O60)</f>
        <v>16.363636363636363</v>
      </c>
      <c r="S60" s="75">
        <f t="shared" si="5"/>
        <v>27175.815628008877</v>
      </c>
      <c r="T60" s="76">
        <f t="shared" ref="T60" si="19">IF(R60="","",ROUNDUP(S60/R60/20,0))</f>
        <v>84</v>
      </c>
      <c r="U60" s="77">
        <f t="shared" ref="U60" si="20">IF(T60="","",ROUNDUP(T60*Q60,0)*2)</f>
        <v>22</v>
      </c>
    </row>
    <row r="61" spans="2:21" s="41" customFormat="1" ht="20.100000000000001" customHeight="1">
      <c r="B61" s="67">
        <v>47</v>
      </c>
      <c r="C61" s="67">
        <f>+'制程(F14)'!B49</f>
        <v>47</v>
      </c>
      <c r="D61" s="487" t="str">
        <f>+'制程(F14)'!C49</f>
        <v>CNC4</v>
      </c>
      <c r="E61" s="67" t="str">
        <f>+'制程(F14)'!D49</f>
        <v>CNC</v>
      </c>
      <c r="F61" s="67" t="str">
        <f>+'制程(F14)'!E49</f>
        <v>Remove4</v>
      </c>
      <c r="G61" s="67" t="str">
        <f>+'制程(F14)'!F49</f>
        <v>拆CNC4 Loop3</v>
      </c>
      <c r="H61" s="550"/>
      <c r="I61" s="68" t="s">
        <v>202</v>
      </c>
      <c r="J61" s="68" t="s">
        <v>249</v>
      </c>
      <c r="K61" s="70" t="s">
        <v>218</v>
      </c>
      <c r="L61" s="70" t="s">
        <v>202</v>
      </c>
      <c r="M61" s="72" t="s">
        <v>204</v>
      </c>
      <c r="N61" s="72" t="s">
        <v>204</v>
      </c>
      <c r="O61" s="72">
        <v>7</v>
      </c>
      <c r="P61" s="71">
        <v>1</v>
      </c>
      <c r="Q61" s="73">
        <v>3</v>
      </c>
      <c r="R61" s="74">
        <f t="shared" ref="R61" si="21">IF(O61="","",3600/O61)</f>
        <v>514.28571428571433</v>
      </c>
      <c r="S61" s="75">
        <f t="shared" si="5"/>
        <v>27067.11236549684</v>
      </c>
      <c r="T61" s="76">
        <f t="shared" ref="T61" si="22">IF(R61="","",ROUNDUP(S61/R61/20,0))</f>
        <v>3</v>
      </c>
      <c r="U61" s="77">
        <f t="shared" ref="U61" si="23">IF(T61="","",ROUNDUP(T61*Q61,0)*2)</f>
        <v>18</v>
      </c>
    </row>
    <row r="62" spans="2:21" s="41" customFormat="1" ht="20.100000000000001" customHeight="1">
      <c r="B62" s="67">
        <v>48</v>
      </c>
      <c r="C62" s="67">
        <f>+'制程(F14)'!B50</f>
        <v>48</v>
      </c>
      <c r="D62" s="487" t="str">
        <f>+'制程(F14)'!C50</f>
        <v>CNC4</v>
      </c>
      <c r="E62" s="67" t="str">
        <f>+'制程(F14)'!D50</f>
        <v>CNC</v>
      </c>
      <c r="F62" s="67" t="str">
        <f>+'制程(F14)'!E50</f>
        <v>loop3清洗</v>
      </c>
      <c r="G62" s="67" t="str">
        <f>+'制程(F14)'!F50</f>
        <v>loop3清洗</v>
      </c>
      <c r="H62" s="550"/>
      <c r="I62" s="68" t="s">
        <v>207</v>
      </c>
      <c r="J62" s="68" t="s">
        <v>202</v>
      </c>
      <c r="K62" s="70" t="s">
        <v>251</v>
      </c>
      <c r="L62" s="70" t="s">
        <v>202</v>
      </c>
      <c r="M62" s="72" t="s">
        <v>204</v>
      </c>
      <c r="N62" s="72" t="s">
        <v>204</v>
      </c>
      <c r="O62" s="72">
        <v>1.55</v>
      </c>
      <c r="P62" s="71">
        <v>1</v>
      </c>
      <c r="Q62" s="73">
        <v>2</v>
      </c>
      <c r="R62" s="74">
        <f t="shared" si="1"/>
        <v>2322.5806451612902</v>
      </c>
      <c r="S62" s="75">
        <f t="shared" si="5"/>
        <v>27067.11236549684</v>
      </c>
      <c r="T62" s="76">
        <f t="shared" si="6"/>
        <v>1</v>
      </c>
      <c r="U62" s="77">
        <f t="shared" si="3"/>
        <v>4</v>
      </c>
    </row>
    <row r="63" spans="2:21" s="41" customFormat="1" ht="20.100000000000001" customHeight="1">
      <c r="B63" s="67">
        <v>49</v>
      </c>
      <c r="C63" s="67">
        <f>+'制程(F14)'!B51</f>
        <v>49</v>
      </c>
      <c r="D63" s="487" t="str">
        <f>+'制程(F14)'!C51</f>
        <v>CNC4</v>
      </c>
      <c r="E63" s="67" t="str">
        <f>+'制程(F14)'!D51</f>
        <v>CNC</v>
      </c>
      <c r="F63" s="67" t="str">
        <f>+'制程(F14)'!E51</f>
        <v>清洗6(CNC4后)</v>
      </c>
      <c r="G63" s="67" t="str">
        <f>+'制程(F14)'!F51</f>
        <v>CNC4后清洗</v>
      </c>
      <c r="H63" s="550"/>
      <c r="I63" s="68" t="s">
        <v>207</v>
      </c>
      <c r="J63" s="68" t="s">
        <v>202</v>
      </c>
      <c r="K63" s="70" t="s">
        <v>252</v>
      </c>
      <c r="L63" s="70" t="s">
        <v>202</v>
      </c>
      <c r="M63" s="72" t="s">
        <v>204</v>
      </c>
      <c r="N63" s="72" t="s">
        <v>204</v>
      </c>
      <c r="O63" s="72">
        <v>1.28</v>
      </c>
      <c r="P63" s="71">
        <v>1</v>
      </c>
      <c r="Q63" s="73">
        <v>3</v>
      </c>
      <c r="R63" s="74">
        <f t="shared" si="1"/>
        <v>2812.5</v>
      </c>
      <c r="S63" s="75">
        <f t="shared" si="5"/>
        <v>27067.11236549684</v>
      </c>
      <c r="T63" s="76">
        <f t="shared" si="6"/>
        <v>1</v>
      </c>
      <c r="U63" s="77">
        <f t="shared" si="3"/>
        <v>6</v>
      </c>
    </row>
    <row r="64" spans="2:21" s="41" customFormat="1" ht="20.100000000000001" customHeight="1">
      <c r="B64" s="67">
        <v>50</v>
      </c>
      <c r="C64" s="67">
        <f>+'制程(F14)'!B52</f>
        <v>50</v>
      </c>
      <c r="D64" s="487" t="str">
        <f>+'制程(F14)'!C52</f>
        <v>修毛刺3</v>
      </c>
      <c r="E64" s="67" t="str">
        <f>+'制程(F14)'!D52</f>
        <v>CNC</v>
      </c>
      <c r="F64" s="67" t="str">
        <f>+'制程(F14)'!E52</f>
        <v>修毛刺3</v>
      </c>
      <c r="G64" s="67" t="str">
        <f>+'制程(F14)'!F52</f>
        <v>机械手去毛刺</v>
      </c>
      <c r="H64" s="550"/>
      <c r="I64" s="68" t="s">
        <v>253</v>
      </c>
      <c r="J64" s="68" t="s">
        <v>202</v>
      </c>
      <c r="K64" s="70" t="s">
        <v>254</v>
      </c>
      <c r="L64" s="70" t="s">
        <v>202</v>
      </c>
      <c r="M64" s="72" t="s">
        <v>204</v>
      </c>
      <c r="N64" s="72" t="s">
        <v>204</v>
      </c>
      <c r="O64" s="72">
        <v>41</v>
      </c>
      <c r="P64" s="71">
        <v>1</v>
      </c>
      <c r="Q64" s="73">
        <v>0.2</v>
      </c>
      <c r="R64" s="74">
        <f t="shared" si="1"/>
        <v>87.804878048780495</v>
      </c>
      <c r="S64" s="75">
        <f t="shared" si="5"/>
        <v>27067.11236549684</v>
      </c>
      <c r="T64" s="76">
        <f t="shared" si="6"/>
        <v>16</v>
      </c>
      <c r="U64" s="77">
        <f t="shared" si="3"/>
        <v>8</v>
      </c>
    </row>
    <row r="65" spans="2:21" s="41" customFormat="1" ht="20.100000000000001" customHeight="1">
      <c r="B65" s="67">
        <v>51</v>
      </c>
      <c r="C65" s="67">
        <f>+'制程(F14)'!B53</f>
        <v>51</v>
      </c>
      <c r="D65" s="487" t="str">
        <f>+'制程(F14)'!C53</f>
        <v>修毛刺3</v>
      </c>
      <c r="E65" s="67" t="str">
        <f>+'制程(F14)'!D53</f>
        <v>CNC</v>
      </c>
      <c r="F65" s="67" t="str">
        <f>+'制程(F14)'!E53</f>
        <v>毛刺3后检修</v>
      </c>
      <c r="G65" s="67" t="str">
        <f>+'制程(F14)'!F53</f>
        <v>毛刺后检修</v>
      </c>
      <c r="H65" s="550"/>
      <c r="I65" s="68" t="s">
        <v>202</v>
      </c>
      <c r="J65" s="68" t="s">
        <v>202</v>
      </c>
      <c r="K65" s="70" t="s">
        <v>202</v>
      </c>
      <c r="L65" s="70" t="s">
        <v>202</v>
      </c>
      <c r="M65" s="72" t="s">
        <v>204</v>
      </c>
      <c r="N65" s="72" t="s">
        <v>204</v>
      </c>
      <c r="O65" s="72">
        <v>15</v>
      </c>
      <c r="P65" s="71">
        <v>1</v>
      </c>
      <c r="Q65" s="73">
        <v>1</v>
      </c>
      <c r="R65" s="74">
        <f t="shared" si="1"/>
        <v>240</v>
      </c>
      <c r="S65" s="75">
        <f t="shared" ref="S65:S72" si="24">+S64*P64</f>
        <v>27067.11236549684</v>
      </c>
      <c r="T65" s="76">
        <f t="shared" si="6"/>
        <v>6</v>
      </c>
      <c r="U65" s="77">
        <f t="shared" si="3"/>
        <v>12</v>
      </c>
    </row>
    <row r="66" spans="2:21" s="41" customFormat="1" ht="20.100000000000001" customHeight="1">
      <c r="B66" s="67">
        <v>52</v>
      </c>
      <c r="C66" s="67">
        <f>+'制程(F14)'!B54</f>
        <v>52</v>
      </c>
      <c r="D66" s="487" t="str">
        <f>+'制程(F14)'!C54</f>
        <v>Stamping Logo</v>
      </c>
      <c r="E66" s="67" t="str">
        <f>+'制程(F14)'!D54</f>
        <v>CNC</v>
      </c>
      <c r="F66" s="67" t="str">
        <f>+'制程(F14)'!E54</f>
        <v>Stamping Logo</v>
      </c>
      <c r="G66" s="67" t="str">
        <f>+'制程(F14)'!F54</f>
        <v>冲压Logo及去毛刺</v>
      </c>
      <c r="H66" s="550"/>
      <c r="I66" s="81" t="s">
        <v>255</v>
      </c>
      <c r="J66" s="68" t="s">
        <v>202</v>
      </c>
      <c r="K66" s="68" t="s">
        <v>256</v>
      </c>
      <c r="L66" s="68" t="s">
        <v>257</v>
      </c>
      <c r="M66" s="71" t="s">
        <v>204</v>
      </c>
      <c r="N66" s="72" t="s">
        <v>204</v>
      </c>
      <c r="O66" s="72">
        <v>9</v>
      </c>
      <c r="P66" s="71">
        <v>0.99950000000000006</v>
      </c>
      <c r="Q66" s="73">
        <v>1</v>
      </c>
      <c r="R66" s="74">
        <f t="shared" si="1"/>
        <v>400</v>
      </c>
      <c r="S66" s="75">
        <f t="shared" si="24"/>
        <v>27067.11236549684</v>
      </c>
      <c r="T66" s="76">
        <f t="shared" si="6"/>
        <v>4</v>
      </c>
      <c r="U66" s="77">
        <f t="shared" si="3"/>
        <v>8</v>
      </c>
    </row>
    <row r="67" spans="2:21" s="41" customFormat="1" ht="20.100000000000001" customHeight="1">
      <c r="B67" s="67">
        <v>53</v>
      </c>
      <c r="C67" s="67">
        <f>+'制程(F14)'!B55</f>
        <v>53</v>
      </c>
      <c r="D67" s="487" t="str">
        <f>+'制程(F14)'!C55</f>
        <v>Stamping Logo</v>
      </c>
      <c r="E67" s="67" t="str">
        <f>+'制程(F14)'!D55</f>
        <v>CNC</v>
      </c>
      <c r="F67" s="67" t="str">
        <f>+'制程(F14)'!E55</f>
        <v>Remove film1</v>
      </c>
      <c r="G67" s="67" t="str">
        <f>+'制程(F14)'!F55</f>
        <v>撕膜</v>
      </c>
      <c r="H67" s="550"/>
      <c r="I67" s="68" t="s">
        <v>202</v>
      </c>
      <c r="J67" s="68" t="s">
        <v>202</v>
      </c>
      <c r="K67" s="70" t="s">
        <v>202</v>
      </c>
      <c r="L67" s="70" t="s">
        <v>202</v>
      </c>
      <c r="M67" s="71" t="s">
        <v>204</v>
      </c>
      <c r="N67" s="72" t="s">
        <v>204</v>
      </c>
      <c r="O67" s="72">
        <v>25</v>
      </c>
      <c r="P67" s="71">
        <v>1</v>
      </c>
      <c r="Q67" s="78">
        <v>1</v>
      </c>
      <c r="R67" s="74">
        <f t="shared" si="1"/>
        <v>144</v>
      </c>
      <c r="S67" s="75">
        <f t="shared" si="24"/>
        <v>27053.578809314091</v>
      </c>
      <c r="T67" s="76">
        <f t="shared" si="6"/>
        <v>10</v>
      </c>
      <c r="U67" s="77">
        <f t="shared" si="3"/>
        <v>20</v>
      </c>
    </row>
    <row r="68" spans="2:21" s="41" customFormat="1" ht="20.100000000000001" customHeight="1">
      <c r="B68" s="67">
        <v>54</v>
      </c>
      <c r="C68" s="67">
        <f>+'制程(F14)'!B56</f>
        <v>54</v>
      </c>
      <c r="D68" s="487" t="str">
        <f>+'制程(F14)'!C56</f>
        <v>Stamping Logo</v>
      </c>
      <c r="E68" s="67" t="str">
        <f>+'制程(F14)'!D56</f>
        <v>CNC</v>
      </c>
      <c r="F68" s="67" t="str">
        <f>+'制程(F14)'!E56</f>
        <v>清洗8(撕膜后)</v>
      </c>
      <c r="G68" s="67" t="str">
        <f>+'制程(F14)'!F56</f>
        <v>撕膜后清洗</v>
      </c>
      <c r="H68" s="550"/>
      <c r="I68" s="68" t="s">
        <v>693</v>
      </c>
      <c r="J68" s="68" t="s">
        <v>202</v>
      </c>
      <c r="K68" s="68" t="s">
        <v>258</v>
      </c>
      <c r="L68" s="68" t="s">
        <v>202</v>
      </c>
      <c r="M68" s="71" t="s">
        <v>204</v>
      </c>
      <c r="N68" s="72" t="s">
        <v>204</v>
      </c>
      <c r="O68" s="72">
        <v>1.68</v>
      </c>
      <c r="P68" s="71">
        <v>1</v>
      </c>
      <c r="Q68" s="78">
        <v>4</v>
      </c>
      <c r="R68" s="74">
        <f t="shared" si="1"/>
        <v>2142.8571428571431</v>
      </c>
      <c r="S68" s="75">
        <f t="shared" si="24"/>
        <v>27053.578809314091</v>
      </c>
      <c r="T68" s="76">
        <f t="shared" si="6"/>
        <v>1</v>
      </c>
      <c r="U68" s="77">
        <f t="shared" si="3"/>
        <v>8</v>
      </c>
    </row>
    <row r="69" spans="2:21" s="41" customFormat="1" ht="20.100000000000001" customHeight="1">
      <c r="B69" s="67">
        <v>55</v>
      </c>
      <c r="C69" s="67">
        <f>+'制程(F14)'!B57</f>
        <v>55</v>
      </c>
      <c r="D69" s="487" t="str">
        <f>+'制程(F14)'!C57</f>
        <v>Sandblasting</v>
      </c>
      <c r="E69" s="67" t="str">
        <f>+'制程(F14)'!D57</f>
        <v>CNC</v>
      </c>
      <c r="F69" s="67" t="str">
        <f>+'制程(F14)'!E57</f>
        <v>Sandblasting</v>
      </c>
      <c r="G69" s="67" t="str">
        <f>+'制程(F14)'!F57</f>
        <v>BP&amp;3D profile&amp;去毛刺</v>
      </c>
      <c r="H69" s="550"/>
      <c r="I69" s="68" t="s">
        <v>211</v>
      </c>
      <c r="J69" s="68" t="s">
        <v>259</v>
      </c>
      <c r="K69" s="70" t="s">
        <v>260</v>
      </c>
      <c r="L69" s="68" t="s">
        <v>202</v>
      </c>
      <c r="M69" s="71" t="s">
        <v>204</v>
      </c>
      <c r="N69" s="72" t="s">
        <v>204</v>
      </c>
      <c r="O69" s="72">
        <v>26</v>
      </c>
      <c r="P69" s="71">
        <v>0.999</v>
      </c>
      <c r="Q69" s="73">
        <v>1.8</v>
      </c>
      <c r="R69" s="74">
        <f t="shared" si="1"/>
        <v>138.46153846153845</v>
      </c>
      <c r="S69" s="75">
        <f t="shared" si="24"/>
        <v>27053.578809314091</v>
      </c>
      <c r="T69" s="80">
        <f>IF(R69="","",ROUNDUP(S69/R69/20/5,0))*5</f>
        <v>10</v>
      </c>
      <c r="U69" s="77">
        <f t="shared" si="3"/>
        <v>36</v>
      </c>
    </row>
    <row r="70" spans="2:21" s="41" customFormat="1" ht="20.100000000000001" customHeight="1">
      <c r="B70" s="67">
        <v>56</v>
      </c>
      <c r="C70" s="67">
        <f>+'制程(F14)'!B58</f>
        <v>56</v>
      </c>
      <c r="D70" s="487" t="str">
        <f>+'制程(F14)'!C58</f>
        <v>Sandblasting</v>
      </c>
      <c r="E70" s="67" t="str">
        <f>+'制程(F14)'!D58</f>
        <v>CNC</v>
      </c>
      <c r="F70" s="67" t="str">
        <f>+'制程(F14)'!E58</f>
        <v>清洗9(喷砂后)</v>
      </c>
      <c r="G70" s="67" t="str">
        <f>+'制程(F14)'!F58</f>
        <v>喷砂后清洗</v>
      </c>
      <c r="H70" s="550"/>
      <c r="I70" s="68" t="s">
        <v>207</v>
      </c>
      <c r="J70" s="68" t="s">
        <v>202</v>
      </c>
      <c r="K70" s="70" t="s">
        <v>261</v>
      </c>
      <c r="L70" s="70" t="s">
        <v>202</v>
      </c>
      <c r="M70" s="71" t="s">
        <v>204</v>
      </c>
      <c r="N70" s="72" t="s">
        <v>204</v>
      </c>
      <c r="O70" s="72">
        <v>2.99</v>
      </c>
      <c r="P70" s="71">
        <v>1</v>
      </c>
      <c r="Q70" s="73">
        <v>3</v>
      </c>
      <c r="R70" s="74">
        <f t="shared" si="1"/>
        <v>1204.0133779264213</v>
      </c>
      <c r="S70" s="75">
        <f t="shared" si="24"/>
        <v>27026.525230504776</v>
      </c>
      <c r="T70" s="76">
        <f t="shared" ref="T70:T79" si="25">IF(R70="","",ROUNDUP(S70/R70/20,0))</f>
        <v>2</v>
      </c>
      <c r="U70" s="77">
        <f t="shared" si="3"/>
        <v>12</v>
      </c>
    </row>
    <row r="71" spans="2:21" s="41" customFormat="1" ht="20.100000000000001" customHeight="1">
      <c r="B71" s="67">
        <v>57</v>
      </c>
      <c r="C71" s="67">
        <f>+'制程(F14)'!B59</f>
        <v>57</v>
      </c>
      <c r="D71" s="487" t="str">
        <f>+'制程(F14)'!C59</f>
        <v>Sandblasting</v>
      </c>
      <c r="E71" s="67" t="str">
        <f>+'制程(F14)'!D59</f>
        <v>CNC</v>
      </c>
      <c r="F71" s="67" t="str">
        <f>+'制程(F14)'!E59</f>
        <v>喷砂后清洗下挂</v>
      </c>
      <c r="G71" s="67" t="str">
        <f>+'制程(F14)'!F59</f>
        <v>喷砂后清洗下挂自检</v>
      </c>
      <c r="H71" s="550"/>
      <c r="I71" s="68" t="s">
        <v>202</v>
      </c>
      <c r="J71" s="68" t="s">
        <v>202</v>
      </c>
      <c r="K71" s="70" t="s">
        <v>774</v>
      </c>
      <c r="L71" s="70" t="s">
        <v>202</v>
      </c>
      <c r="M71" s="71"/>
      <c r="N71" s="72"/>
      <c r="O71" s="72">
        <v>10</v>
      </c>
      <c r="P71" s="71">
        <v>1</v>
      </c>
      <c r="Q71" s="73">
        <v>1</v>
      </c>
      <c r="R71" s="74">
        <f t="shared" ref="R71" si="26">IF(O71="","",3600/O71)</f>
        <v>360</v>
      </c>
      <c r="S71" s="75">
        <f t="shared" si="24"/>
        <v>27026.525230504776</v>
      </c>
      <c r="T71" s="76">
        <f>IF(R71="","",ROUNDUP(S71/R71/20,0))</f>
        <v>4</v>
      </c>
      <c r="U71" s="77">
        <f>IF(T71="","",ROUNDUP(T71*Q71,0)*2)</f>
        <v>8</v>
      </c>
    </row>
    <row r="72" spans="2:21" s="41" customFormat="1" ht="20.100000000000001" customHeight="1">
      <c r="B72" s="67">
        <v>58</v>
      </c>
      <c r="C72" s="67">
        <f>+'制程(F14)'!B60</f>
        <v>58</v>
      </c>
      <c r="D72" s="487" t="str">
        <f>+'制程(F14)'!C60</f>
        <v>CNC5</v>
      </c>
      <c r="E72" s="67" t="str">
        <f>+'制程(F14)'!D60</f>
        <v>CNC</v>
      </c>
      <c r="F72" s="67" t="str">
        <f>+'制程(F14)'!E60</f>
        <v>Protection Film2</v>
      </c>
      <c r="G72" s="67" t="str">
        <f>+'制程(F14)'!F60</f>
        <v>贴膜遮蔽保护</v>
      </c>
      <c r="H72" s="550"/>
      <c r="I72" s="68" t="s">
        <v>245</v>
      </c>
      <c r="J72" s="68" t="s">
        <v>202</v>
      </c>
      <c r="K72" s="70" t="s">
        <v>775</v>
      </c>
      <c r="L72" s="70" t="s">
        <v>202</v>
      </c>
      <c r="M72" s="71" t="s">
        <v>204</v>
      </c>
      <c r="N72" s="72" t="s">
        <v>204</v>
      </c>
      <c r="O72" s="72">
        <v>16</v>
      </c>
      <c r="P72" s="71">
        <v>1</v>
      </c>
      <c r="Q72" s="73">
        <v>1</v>
      </c>
      <c r="R72" s="74">
        <f t="shared" si="1"/>
        <v>225</v>
      </c>
      <c r="S72" s="75">
        <f t="shared" si="24"/>
        <v>27026.525230504776</v>
      </c>
      <c r="T72" s="76">
        <f>IF(R72="","",ROUNDUP(S72/R72/20,0))</f>
        <v>7</v>
      </c>
      <c r="U72" s="77">
        <f>IF(T72="","",ROUNDUP(T72*Q72,0)*2)</f>
        <v>14</v>
      </c>
    </row>
    <row r="73" spans="2:21" s="41" customFormat="1" ht="20.100000000000001" customHeight="1">
      <c r="B73" s="67">
        <v>59</v>
      </c>
      <c r="C73" s="67">
        <f>+'制程(F14)'!B61</f>
        <v>59</v>
      </c>
      <c r="D73" s="487" t="str">
        <f>+'制程(F14)'!C61</f>
        <v>CNC5</v>
      </c>
      <c r="E73" s="67" t="str">
        <f>+'制程(F14)'!D61</f>
        <v>CNC</v>
      </c>
      <c r="F73" s="67" t="str">
        <f>+'制程(F14)'!E61</f>
        <v>Assembly5</v>
      </c>
      <c r="G73" s="67" t="str">
        <f>+'制程(F14)'!F61</f>
        <v>组装CNC5 Loop4</v>
      </c>
      <c r="H73" s="550"/>
      <c r="I73" s="68" t="s">
        <v>202</v>
      </c>
      <c r="J73" s="68" t="s">
        <v>262</v>
      </c>
      <c r="K73" s="70" t="s">
        <v>776</v>
      </c>
      <c r="L73" s="70" t="s">
        <v>202</v>
      </c>
      <c r="M73" s="71" t="s">
        <v>204</v>
      </c>
      <c r="N73" s="72" t="s">
        <v>204</v>
      </c>
      <c r="O73" s="72">
        <v>7</v>
      </c>
      <c r="P73" s="71">
        <v>1</v>
      </c>
      <c r="Q73" s="73">
        <v>2</v>
      </c>
      <c r="R73" s="74">
        <f t="shared" si="1"/>
        <v>514.28571428571433</v>
      </c>
      <c r="S73" s="75">
        <f t="shared" ref="S73:S78" si="27">+S72*P72</f>
        <v>27026.525230504776</v>
      </c>
      <c r="T73" s="76">
        <f t="shared" si="25"/>
        <v>3</v>
      </c>
      <c r="U73" s="77">
        <f t="shared" si="3"/>
        <v>12</v>
      </c>
    </row>
    <row r="74" spans="2:21" s="41" customFormat="1" ht="20.100000000000001" customHeight="1">
      <c r="B74" s="67">
        <v>60</v>
      </c>
      <c r="C74" s="67">
        <f>+'制程(F14)'!B62</f>
        <v>60</v>
      </c>
      <c r="D74" s="487" t="str">
        <f>+'制程(F14)'!C62</f>
        <v>CNC5</v>
      </c>
      <c r="E74" s="67" t="str">
        <f>+'制程(F14)'!D62</f>
        <v>CNC</v>
      </c>
      <c r="F74" s="67" t="str">
        <f>+'制程(F14)'!E62</f>
        <v>CNC5</v>
      </c>
      <c r="G74" s="67" t="str">
        <f>+'制程(F14)'!F62</f>
        <v>VB&amp;HB Scoop/SPK/MIC/LED holes/T-groove</v>
      </c>
      <c r="H74" s="550"/>
      <c r="I74" s="68" t="s">
        <v>685</v>
      </c>
      <c r="J74" s="68" t="s">
        <v>202</v>
      </c>
      <c r="K74" s="70" t="s">
        <v>777</v>
      </c>
      <c r="L74" s="70" t="s">
        <v>202</v>
      </c>
      <c r="M74" s="72">
        <v>280</v>
      </c>
      <c r="N74" s="72">
        <v>30</v>
      </c>
      <c r="O74" s="72">
        <f>+M74+N74</f>
        <v>310</v>
      </c>
      <c r="P74" s="71">
        <v>0.998</v>
      </c>
      <c r="Q74" s="73">
        <f>1/8</f>
        <v>0.125</v>
      </c>
      <c r="R74" s="74">
        <f t="shared" si="1"/>
        <v>11.612903225806452</v>
      </c>
      <c r="S74" s="75">
        <f t="shared" si="27"/>
        <v>27026.525230504776</v>
      </c>
      <c r="T74" s="76">
        <f t="shared" si="25"/>
        <v>117</v>
      </c>
      <c r="U74" s="77">
        <f t="shared" si="3"/>
        <v>30</v>
      </c>
    </row>
    <row r="75" spans="2:21" s="41" customFormat="1" ht="20.100000000000001" customHeight="1">
      <c r="B75" s="67">
        <v>61</v>
      </c>
      <c r="C75" s="67">
        <f>+'制程(F14)'!B63</f>
        <v>61</v>
      </c>
      <c r="D75" s="487" t="str">
        <f>+'制程(F14)'!C63</f>
        <v>CNC5</v>
      </c>
      <c r="E75" s="67" t="str">
        <f>+'制程(F14)'!D63</f>
        <v>CNC</v>
      </c>
      <c r="F75" s="67" t="str">
        <f>+'制程(F14)'!E63</f>
        <v>Remove5</v>
      </c>
      <c r="G75" s="67" t="str">
        <f>+'制程(F14)'!F63</f>
        <v>拆 CNC5 Loop4</v>
      </c>
      <c r="H75" s="550"/>
      <c r="I75" s="68" t="s">
        <v>202</v>
      </c>
      <c r="J75" s="68" t="s">
        <v>263</v>
      </c>
      <c r="K75" s="70" t="s">
        <v>776</v>
      </c>
      <c r="L75" s="70" t="s">
        <v>202</v>
      </c>
      <c r="M75" s="71" t="s">
        <v>204</v>
      </c>
      <c r="N75" s="72" t="s">
        <v>204</v>
      </c>
      <c r="O75" s="72">
        <v>7</v>
      </c>
      <c r="P75" s="71">
        <v>1</v>
      </c>
      <c r="Q75" s="73">
        <v>3</v>
      </c>
      <c r="R75" s="74">
        <f t="shared" si="1"/>
        <v>514.28571428571433</v>
      </c>
      <c r="S75" s="75">
        <f t="shared" si="27"/>
        <v>26972.472180043766</v>
      </c>
      <c r="T75" s="76">
        <f t="shared" si="25"/>
        <v>3</v>
      </c>
      <c r="U75" s="77">
        <f t="shared" si="3"/>
        <v>18</v>
      </c>
    </row>
    <row r="76" spans="2:21" s="41" customFormat="1" ht="20.100000000000001" customHeight="1">
      <c r="B76" s="67">
        <v>62</v>
      </c>
      <c r="C76" s="67">
        <f>+'制程(F14)'!B64</f>
        <v>62</v>
      </c>
      <c r="D76" s="487" t="str">
        <f>+'制程(F14)'!C64</f>
        <v>CNC5</v>
      </c>
      <c r="E76" s="67" t="str">
        <f>+'制程(F14)'!D64</f>
        <v>CNC</v>
      </c>
      <c r="F76" s="67" t="str">
        <f>+'制程(F14)'!E64</f>
        <v>loop4清洗</v>
      </c>
      <c r="G76" s="67" t="str">
        <f>+'制程(F14)'!F64</f>
        <v>loop4清洗</v>
      </c>
      <c r="H76" s="550"/>
      <c r="I76" s="68" t="s">
        <v>207</v>
      </c>
      <c r="J76" s="68" t="s">
        <v>202</v>
      </c>
      <c r="K76" s="70" t="s">
        <v>778</v>
      </c>
      <c r="L76" s="70" t="s">
        <v>202</v>
      </c>
      <c r="M76" s="71" t="s">
        <v>204</v>
      </c>
      <c r="N76" s="72" t="s">
        <v>204</v>
      </c>
      <c r="O76" s="72">
        <v>1.55</v>
      </c>
      <c r="P76" s="71">
        <v>1</v>
      </c>
      <c r="Q76" s="73">
        <v>2</v>
      </c>
      <c r="R76" s="74">
        <f t="shared" si="1"/>
        <v>2322.5806451612902</v>
      </c>
      <c r="S76" s="75">
        <f t="shared" si="27"/>
        <v>26972.472180043766</v>
      </c>
      <c r="T76" s="76">
        <f t="shared" si="25"/>
        <v>1</v>
      </c>
      <c r="U76" s="77">
        <f t="shared" si="3"/>
        <v>4</v>
      </c>
    </row>
    <row r="77" spans="2:21" s="41" customFormat="1" ht="20.100000000000001" customHeight="1">
      <c r="B77" s="67">
        <v>63</v>
      </c>
      <c r="C77" s="67">
        <f>+'制程(F14)'!B65</f>
        <v>63</v>
      </c>
      <c r="D77" s="487" t="str">
        <f>+'制程(F14)'!C65</f>
        <v>CNC5</v>
      </c>
      <c r="E77" s="67" t="str">
        <f>+'制程(F14)'!D65</f>
        <v>CNC</v>
      </c>
      <c r="F77" s="67" t="str">
        <f>+'制程(F14)'!E65</f>
        <v>清洗10(CNC5后)</v>
      </c>
      <c r="G77" s="67" t="str">
        <f>+'制程(F14)'!F65</f>
        <v>CNC5后清洗</v>
      </c>
      <c r="H77" s="550"/>
      <c r="I77" s="68" t="s">
        <v>207</v>
      </c>
      <c r="J77" s="68" t="s">
        <v>202</v>
      </c>
      <c r="K77" s="70" t="s">
        <v>264</v>
      </c>
      <c r="L77" s="70" t="s">
        <v>202</v>
      </c>
      <c r="M77" s="71" t="s">
        <v>204</v>
      </c>
      <c r="N77" s="72" t="s">
        <v>204</v>
      </c>
      <c r="O77" s="72">
        <v>1.28</v>
      </c>
      <c r="P77" s="71">
        <v>1</v>
      </c>
      <c r="Q77" s="73">
        <v>3</v>
      </c>
      <c r="R77" s="74">
        <f t="shared" si="1"/>
        <v>2812.5</v>
      </c>
      <c r="S77" s="75">
        <f t="shared" si="27"/>
        <v>26972.472180043766</v>
      </c>
      <c r="T77" s="76">
        <f t="shared" si="25"/>
        <v>1</v>
      </c>
      <c r="U77" s="77">
        <f t="shared" si="3"/>
        <v>6</v>
      </c>
    </row>
    <row r="78" spans="2:21" s="41" customFormat="1" ht="20.100000000000001" customHeight="1">
      <c r="B78" s="67">
        <v>64</v>
      </c>
      <c r="C78" s="67">
        <f>+'制程(F14)'!B66</f>
        <v>64</v>
      </c>
      <c r="D78" s="487" t="str">
        <f>+'制程(F14)'!C66</f>
        <v>CNC5</v>
      </c>
      <c r="E78" s="67" t="str">
        <f>+'制程(F14)'!D66</f>
        <v>CNC</v>
      </c>
      <c r="F78" s="67" t="str">
        <f>+'制程(F14)'!E66</f>
        <v>Remove film2</v>
      </c>
      <c r="G78" s="67" t="str">
        <f>+'制程(F14)'!F66</f>
        <v>撕膜</v>
      </c>
      <c r="H78" s="550"/>
      <c r="I78" s="68" t="s">
        <v>202</v>
      </c>
      <c r="J78" s="68" t="s">
        <v>202</v>
      </c>
      <c r="K78" s="70" t="s">
        <v>774</v>
      </c>
      <c r="L78" s="70" t="s">
        <v>202</v>
      </c>
      <c r="M78" s="71" t="s">
        <v>204</v>
      </c>
      <c r="N78" s="72" t="s">
        <v>204</v>
      </c>
      <c r="O78" s="72">
        <v>25</v>
      </c>
      <c r="P78" s="71">
        <v>1</v>
      </c>
      <c r="Q78" s="73">
        <v>1</v>
      </c>
      <c r="R78" s="74">
        <f t="shared" si="1"/>
        <v>144</v>
      </c>
      <c r="S78" s="75">
        <f t="shared" si="27"/>
        <v>26972.472180043766</v>
      </c>
      <c r="T78" s="76">
        <f t="shared" si="25"/>
        <v>10</v>
      </c>
      <c r="U78" s="77">
        <f t="shared" si="3"/>
        <v>20</v>
      </c>
    </row>
    <row r="79" spans="2:21" s="41" customFormat="1" ht="20.100000000000001" customHeight="1">
      <c r="B79" s="67">
        <v>65</v>
      </c>
      <c r="C79" s="67">
        <f>+'制程(F14)'!B67</f>
        <v>65</v>
      </c>
      <c r="D79" s="487" t="str">
        <f>+'制程(F14)'!C67</f>
        <v>CNC5</v>
      </c>
      <c r="E79" s="67" t="str">
        <f>+'制程(F14)'!D67</f>
        <v>CNC</v>
      </c>
      <c r="F79" s="67" t="str">
        <f>+'制程(F14)'!E67</f>
        <v>清洗11(撕膜后)</v>
      </c>
      <c r="G79" s="67" t="str">
        <f>+'制程(F14)'!F67</f>
        <v>撕膜后清洗</v>
      </c>
      <c r="H79" s="550"/>
      <c r="I79" s="68" t="s">
        <v>223</v>
      </c>
      <c r="J79" s="68" t="s">
        <v>202</v>
      </c>
      <c r="K79" s="70" t="s">
        <v>265</v>
      </c>
      <c r="L79" s="70" t="s">
        <v>202</v>
      </c>
      <c r="M79" s="71" t="s">
        <v>204</v>
      </c>
      <c r="N79" s="72" t="s">
        <v>204</v>
      </c>
      <c r="O79" s="72">
        <v>3.93</v>
      </c>
      <c r="P79" s="71">
        <v>1</v>
      </c>
      <c r="Q79" s="73">
        <v>3</v>
      </c>
      <c r="R79" s="74">
        <f t="shared" si="1"/>
        <v>916.03053435114498</v>
      </c>
      <c r="S79" s="75">
        <f t="shared" si="5"/>
        <v>26972.472180043766</v>
      </c>
      <c r="T79" s="76">
        <f t="shared" si="25"/>
        <v>2</v>
      </c>
      <c r="U79" s="77">
        <f t="shared" si="3"/>
        <v>12</v>
      </c>
    </row>
    <row r="80" spans="2:21" s="41" customFormat="1" ht="20.100000000000001" customHeight="1">
      <c r="B80" s="67">
        <v>66</v>
      </c>
      <c r="C80" s="67">
        <f>+'制程(F14)'!B68</f>
        <v>66</v>
      </c>
      <c r="D80" s="487" t="str">
        <f>+'制程(F14)'!C68</f>
        <v>CNC5</v>
      </c>
      <c r="E80" s="67" t="str">
        <f>+'制程(F14)'!D68</f>
        <v>CNC</v>
      </c>
      <c r="F80" s="67" t="str">
        <f>+'制程(F14)'!E68</f>
        <v>清洗11后下挂</v>
      </c>
      <c r="G80" s="67" t="str">
        <f>+'制程(F14)'!F68</f>
        <v>清洗11后下挂自检</v>
      </c>
      <c r="H80" s="550"/>
      <c r="I80" s="68" t="s">
        <v>202</v>
      </c>
      <c r="J80" s="68" t="s">
        <v>202</v>
      </c>
      <c r="K80" s="70" t="s">
        <v>774</v>
      </c>
      <c r="L80" s="70" t="s">
        <v>202</v>
      </c>
      <c r="M80" s="71"/>
      <c r="N80" s="72"/>
      <c r="O80" s="72">
        <f>3+7+5</f>
        <v>15</v>
      </c>
      <c r="P80" s="71">
        <v>1</v>
      </c>
      <c r="Q80" s="73">
        <v>1</v>
      </c>
      <c r="R80" s="74">
        <f t="shared" ref="R80" si="28">IF(O80="","",3600/O80)</f>
        <v>240</v>
      </c>
      <c r="S80" s="75">
        <f t="shared" ref="S80:S81" si="29">+S79*P79</f>
        <v>26972.472180043766</v>
      </c>
      <c r="T80" s="76">
        <f t="shared" ref="T80" si="30">IF(R80="","",ROUNDUP(S80/R80/20,0))</f>
        <v>6</v>
      </c>
      <c r="U80" s="77">
        <f t="shared" ref="U80" si="31">IF(T80="","",ROUNDUP(T80*Q80,0)*2)</f>
        <v>12</v>
      </c>
    </row>
    <row r="81" spans="2:21" s="41" customFormat="1" ht="20.100000000000001" customHeight="1">
      <c r="B81" s="67">
        <v>67</v>
      </c>
      <c r="C81" s="67">
        <f>+'制程(F14)'!B69</f>
        <v>67</v>
      </c>
      <c r="D81" s="487" t="str">
        <f>+'制程(F14)'!C69</f>
        <v>Anodizing1</v>
      </c>
      <c r="E81" s="67" t="str">
        <f>+'制程(F14)'!D69</f>
        <v>阳极</v>
      </c>
      <c r="F81" s="67" t="str">
        <f>+'制程(F14)'!E69</f>
        <v>上挂</v>
      </c>
      <c r="G81" s="67" t="str">
        <f>+'制程(F14)'!F69</f>
        <v>上阳极挂具</v>
      </c>
      <c r="H81" s="550"/>
      <c r="I81" s="68" t="s">
        <v>202</v>
      </c>
      <c r="J81" s="68" t="s">
        <v>202</v>
      </c>
      <c r="K81" s="70" t="s">
        <v>779</v>
      </c>
      <c r="L81" s="70" t="s">
        <v>202</v>
      </c>
      <c r="M81" s="71" t="s">
        <v>204</v>
      </c>
      <c r="N81" s="72" t="s">
        <v>204</v>
      </c>
      <c r="O81" s="72">
        <v>1</v>
      </c>
      <c r="P81" s="71">
        <v>1</v>
      </c>
      <c r="Q81" s="73">
        <v>20</v>
      </c>
      <c r="R81" s="74">
        <f t="shared" si="1"/>
        <v>3600</v>
      </c>
      <c r="S81" s="75">
        <f t="shared" si="29"/>
        <v>26972.472180043766</v>
      </c>
      <c r="T81" s="76">
        <f>IF(R81="","",ROUNDUP(S81/R81/20,1))</f>
        <v>0.4</v>
      </c>
      <c r="U81" s="77">
        <f t="shared" si="3"/>
        <v>16</v>
      </c>
    </row>
    <row r="82" spans="2:21" s="41" customFormat="1" ht="20.100000000000001" customHeight="1">
      <c r="B82" s="67">
        <v>68</v>
      </c>
      <c r="C82" s="67">
        <f>+'制程(F14)'!B70</f>
        <v>68</v>
      </c>
      <c r="D82" s="487" t="str">
        <f>+'制程(F14)'!C70</f>
        <v>Anodizing1</v>
      </c>
      <c r="E82" s="67" t="str">
        <f>+'制程(F14)'!D70</f>
        <v>阳极</v>
      </c>
      <c r="F82" s="67" t="str">
        <f>+'制程(F14)'!E70</f>
        <v>Anodizing1</v>
      </c>
      <c r="G82" s="67" t="str">
        <f>+'制程(F14)'!F70</f>
        <v>表面氧化</v>
      </c>
      <c r="H82" s="550"/>
      <c r="I82" s="68" t="s">
        <v>227</v>
      </c>
      <c r="J82" s="68" t="s">
        <v>202</v>
      </c>
      <c r="K82" s="70" t="s">
        <v>780</v>
      </c>
      <c r="L82" s="70" t="s">
        <v>202</v>
      </c>
      <c r="M82" s="71" t="s">
        <v>204</v>
      </c>
      <c r="N82" s="72" t="s">
        <v>204</v>
      </c>
      <c r="O82" s="72">
        <v>0.6</v>
      </c>
      <c r="P82" s="71">
        <v>0.97</v>
      </c>
      <c r="Q82" s="73">
        <v>30</v>
      </c>
      <c r="R82" s="74">
        <f t="shared" si="1"/>
        <v>6000</v>
      </c>
      <c r="S82" s="75">
        <f t="shared" si="5"/>
        <v>26972.472180043766</v>
      </c>
      <c r="T82" s="76">
        <v>1</v>
      </c>
      <c r="U82" s="77">
        <f t="shared" ref="U82:U83" si="32">IF(T82="","",ROUNDUP(T82*Q82,0)*2)</f>
        <v>60</v>
      </c>
    </row>
    <row r="83" spans="2:21" s="41" customFormat="1" ht="20.100000000000001" customHeight="1">
      <c r="B83" s="67">
        <v>69</v>
      </c>
      <c r="C83" s="67">
        <f>+'制程(F14)'!B71</f>
        <v>69</v>
      </c>
      <c r="D83" s="487" t="str">
        <f>+'制程(F14)'!C71</f>
        <v>Anodizing1</v>
      </c>
      <c r="E83" s="67" t="str">
        <f>+'制程(F14)'!D71</f>
        <v>阳极</v>
      </c>
      <c r="F83" s="67" t="str">
        <f>+'制程(F14)'!E71</f>
        <v>下挂</v>
      </c>
      <c r="G83" s="67" t="str">
        <f>+'制程(F14)'!F71</f>
        <v>下阳极挂具</v>
      </c>
      <c r="H83" s="550"/>
      <c r="I83" s="68" t="s">
        <v>202</v>
      </c>
      <c r="J83" s="68" t="s">
        <v>202</v>
      </c>
      <c r="K83" s="70" t="s">
        <v>779</v>
      </c>
      <c r="L83" s="70" t="s">
        <v>202</v>
      </c>
      <c r="M83" s="71" t="s">
        <v>204</v>
      </c>
      <c r="N83" s="72" t="s">
        <v>204</v>
      </c>
      <c r="O83" s="72">
        <v>2</v>
      </c>
      <c r="P83" s="71">
        <v>1</v>
      </c>
      <c r="Q83" s="73">
        <v>5</v>
      </c>
      <c r="R83" s="74">
        <f t="shared" si="1"/>
        <v>1800</v>
      </c>
      <c r="S83" s="75">
        <f t="shared" si="5"/>
        <v>26163.298014642452</v>
      </c>
      <c r="T83" s="76">
        <f t="shared" ref="T83" si="33">IF(R83="","",ROUNDUP(S83/R83/20,1))</f>
        <v>0.79999999999999993</v>
      </c>
      <c r="U83" s="77">
        <f t="shared" si="32"/>
        <v>8</v>
      </c>
    </row>
    <row r="84" spans="2:21" s="41" customFormat="1" ht="20.100000000000001" customHeight="1">
      <c r="B84" s="67">
        <v>70</v>
      </c>
      <c r="C84" s="67">
        <f>+'制程(F14)'!B72</f>
        <v>70</v>
      </c>
      <c r="D84" s="487" t="str">
        <f>+'制程(F14)'!C72</f>
        <v>Anodizing1</v>
      </c>
      <c r="E84" s="67" t="str">
        <f>+'制程(F14)'!D72</f>
        <v>阳极</v>
      </c>
      <c r="F84" s="67" t="str">
        <f>+'制程(F14)'!E72</f>
        <v>胶带测试及酒精擦拭</v>
      </c>
      <c r="G84" s="67" t="str">
        <f>+'制程(F14)'!F72</f>
        <v>胶带测试及酒精擦拭</v>
      </c>
      <c r="H84" s="550"/>
      <c r="I84" s="68" t="s">
        <v>202</v>
      </c>
      <c r="J84" s="68" t="s">
        <v>202</v>
      </c>
      <c r="K84" s="70" t="s">
        <v>774</v>
      </c>
      <c r="L84" s="70" t="s">
        <v>202</v>
      </c>
      <c r="M84" s="71" t="s">
        <v>204</v>
      </c>
      <c r="N84" s="72" t="s">
        <v>204</v>
      </c>
      <c r="O84" s="72">
        <v>14</v>
      </c>
      <c r="P84" s="71">
        <v>1</v>
      </c>
      <c r="Q84" s="73">
        <v>1</v>
      </c>
      <c r="R84" s="74">
        <f t="shared" ref="R84" si="34">IF(O84="","",3600/O84)</f>
        <v>257.14285714285717</v>
      </c>
      <c r="S84" s="75">
        <f t="shared" si="5"/>
        <v>26163.298014642452</v>
      </c>
      <c r="T84" s="76">
        <f t="shared" ref="T84" si="35">IF(R84="","",ROUNDUP(S84/R84/20,1))</f>
        <v>5.0999999999999996</v>
      </c>
      <c r="U84" s="77">
        <f t="shared" ref="U84" si="36">IF(T84="","",ROUNDUP(T84*Q84,0)*2)</f>
        <v>12</v>
      </c>
    </row>
    <row r="85" spans="2:21" s="41" customFormat="1" ht="20.100000000000001" customHeight="1">
      <c r="B85" s="67">
        <v>71</v>
      </c>
      <c r="C85" s="67">
        <f>+'制程(F14)'!B73</f>
        <v>71</v>
      </c>
      <c r="D85" s="487" t="str">
        <f>+'制程(F14)'!C73</f>
        <v>IPQC1</v>
      </c>
      <c r="E85" s="67" t="str">
        <f>+'制程(F14)'!D73</f>
        <v>阳极</v>
      </c>
      <c r="F85" s="67" t="str">
        <f>+'制程(F14)'!E73</f>
        <v>IPQC1</v>
      </c>
      <c r="G85" s="67" t="str">
        <f>+'制程(F14)'!F73</f>
        <v>阳极后外观全检</v>
      </c>
      <c r="H85" s="550"/>
      <c r="I85" s="68" t="s">
        <v>202</v>
      </c>
      <c r="J85" s="68" t="s">
        <v>202</v>
      </c>
      <c r="K85" s="70" t="s">
        <v>774</v>
      </c>
      <c r="L85" s="70" t="s">
        <v>202</v>
      </c>
      <c r="M85" s="71" t="s">
        <v>204</v>
      </c>
      <c r="N85" s="72" t="s">
        <v>204</v>
      </c>
      <c r="O85" s="72">
        <v>2.2000000000000002</v>
      </c>
      <c r="P85" s="71">
        <v>1</v>
      </c>
      <c r="Q85" s="73">
        <v>35</v>
      </c>
      <c r="R85" s="74">
        <f t="shared" si="1"/>
        <v>1636.3636363636363</v>
      </c>
      <c r="S85" s="75">
        <f t="shared" si="5"/>
        <v>26163.298014642452</v>
      </c>
      <c r="T85" s="76">
        <f>IF(R85="","",ROUNDUP(S85/R85/20,1))</f>
        <v>0.79999999999999993</v>
      </c>
      <c r="U85" s="77">
        <f t="shared" si="3"/>
        <v>56</v>
      </c>
    </row>
    <row r="86" spans="2:21" s="41" customFormat="1" ht="20.100000000000001" customHeight="1">
      <c r="B86" s="67">
        <v>72</v>
      </c>
      <c r="C86" s="284">
        <f>+'制程(F14)'!B74</f>
        <v>72</v>
      </c>
      <c r="D86" s="487" t="str">
        <f>+'制程(F14)'!C74</f>
        <v>Oleo Coating</v>
      </c>
      <c r="E86" s="67" t="str">
        <f>+'制程(F14)'!D74</f>
        <v>阳极</v>
      </c>
      <c r="F86" s="67" t="str">
        <f>+'制程(F14)'!E74</f>
        <v>上清洗治具</v>
      </c>
      <c r="G86" s="67" t="str">
        <f>+'制程(F14)'!F74</f>
        <v>上內撑清洗籃</v>
      </c>
      <c r="H86" s="550"/>
      <c r="I86" s="68" t="s">
        <v>202</v>
      </c>
      <c r="J86" s="68" t="s">
        <v>202</v>
      </c>
      <c r="K86" s="70" t="s">
        <v>774</v>
      </c>
      <c r="L86" s="70" t="s">
        <v>202</v>
      </c>
      <c r="M86" s="71" t="s">
        <v>204</v>
      </c>
      <c r="N86" s="72" t="s">
        <v>204</v>
      </c>
      <c r="O86" s="72">
        <v>3</v>
      </c>
      <c r="P86" s="71">
        <v>1</v>
      </c>
      <c r="Q86" s="73">
        <v>1</v>
      </c>
      <c r="R86" s="74">
        <f t="shared" ref="R86:R95" si="37">IF(O86="","",3600/O86)</f>
        <v>1200</v>
      </c>
      <c r="S86" s="428">
        <f t="shared" ref="S86:S95" si="38">+S85*P85</f>
        <v>26163.298014642452</v>
      </c>
      <c r="T86" s="76">
        <f t="shared" ref="T86:T99" si="39">IF(R86="","",ROUNDUP(S86/R86/20,0))</f>
        <v>2</v>
      </c>
      <c r="U86" s="77">
        <f t="shared" ref="U86:U95" si="40">IF(T86="","",ROUNDUP(T86*Q86,0)*2)</f>
        <v>4</v>
      </c>
    </row>
    <row r="87" spans="2:21" s="41" customFormat="1" ht="20.100000000000001" customHeight="1">
      <c r="B87" s="67">
        <v>73</v>
      </c>
      <c r="C87" s="284">
        <f>+'制程(F14)'!B75</f>
        <v>73</v>
      </c>
      <c r="D87" s="487" t="str">
        <f>+'制程(F14)'!C75</f>
        <v>Oleo Coating</v>
      </c>
      <c r="E87" s="67" t="str">
        <f>+'制程(F14)'!D75</f>
        <v>阳极</v>
      </c>
      <c r="F87" s="67" t="str">
        <f>+'制程(F14)'!E75</f>
        <v>清洗12(Oleo Coating前)</v>
      </c>
      <c r="G87" s="67" t="str">
        <f>+'制程(F14)'!F75</f>
        <v>Oleo Coating前清洗</v>
      </c>
      <c r="H87" s="550"/>
      <c r="I87" s="68" t="s">
        <v>804</v>
      </c>
      <c r="J87" s="68" t="s">
        <v>202</v>
      </c>
      <c r="K87" s="70" t="s">
        <v>781</v>
      </c>
      <c r="L87" s="70" t="s">
        <v>202</v>
      </c>
      <c r="M87" s="71" t="s">
        <v>204</v>
      </c>
      <c r="N87" s="72" t="s">
        <v>204</v>
      </c>
      <c r="O87" s="72">
        <v>2.99</v>
      </c>
      <c r="P87" s="71">
        <v>1</v>
      </c>
      <c r="Q87" s="73">
        <v>3</v>
      </c>
      <c r="R87" s="74">
        <f t="shared" si="37"/>
        <v>1204.0133779264213</v>
      </c>
      <c r="S87" s="75">
        <f t="shared" si="38"/>
        <v>26163.298014642452</v>
      </c>
      <c r="T87" s="76">
        <f t="shared" si="39"/>
        <v>2</v>
      </c>
      <c r="U87" s="77">
        <f t="shared" si="40"/>
        <v>12</v>
      </c>
    </row>
    <row r="88" spans="2:21" s="41" customFormat="1" ht="20.100000000000001" customHeight="1">
      <c r="B88" s="67">
        <v>74</v>
      </c>
      <c r="C88" s="67">
        <f>+'制程(F14)'!B76</f>
        <v>74</v>
      </c>
      <c r="D88" s="487" t="str">
        <f>+'制程(F14)'!C76</f>
        <v>Oleo Coating</v>
      </c>
      <c r="E88" s="67" t="str">
        <f>+'制程(F14)'!D76</f>
        <v>阳极</v>
      </c>
      <c r="F88" s="67" t="str">
        <f>+'制程(F14)'!E76</f>
        <v>下清洗治具</v>
      </c>
      <c r="G88" s="67" t="str">
        <f>+'制程(F14)'!F76</f>
        <v>下內撑清洗籃</v>
      </c>
      <c r="H88" s="550"/>
      <c r="I88" s="68" t="s">
        <v>202</v>
      </c>
      <c r="J88" s="68" t="s">
        <v>202</v>
      </c>
      <c r="K88" s="70" t="s">
        <v>774</v>
      </c>
      <c r="L88" s="70" t="s">
        <v>202</v>
      </c>
      <c r="M88" s="71" t="s">
        <v>204</v>
      </c>
      <c r="N88" s="72" t="s">
        <v>204</v>
      </c>
      <c r="O88" s="72">
        <f>3+3</f>
        <v>6</v>
      </c>
      <c r="P88" s="71">
        <v>1</v>
      </c>
      <c r="Q88" s="73">
        <v>1</v>
      </c>
      <c r="R88" s="74">
        <f t="shared" si="37"/>
        <v>600</v>
      </c>
      <c r="S88" s="75">
        <f t="shared" si="38"/>
        <v>26163.298014642452</v>
      </c>
      <c r="T88" s="76">
        <f t="shared" si="39"/>
        <v>3</v>
      </c>
      <c r="U88" s="77">
        <f t="shared" si="40"/>
        <v>6</v>
      </c>
    </row>
    <row r="89" spans="2:21" s="41" customFormat="1" ht="20.100000000000001" customHeight="1">
      <c r="B89" s="67">
        <v>75</v>
      </c>
      <c r="C89" s="67">
        <f>+'制程(F14)'!B77</f>
        <v>75</v>
      </c>
      <c r="D89" s="487" t="str">
        <f>+'制程(F14)'!C77</f>
        <v>Oleo Coating</v>
      </c>
      <c r="E89" s="67" t="str">
        <f>+'制程(F14)'!D77</f>
        <v>阳极</v>
      </c>
      <c r="F89" s="67" t="str">
        <f>+'制程(F14)'!E77</f>
        <v>上治具</v>
      </c>
      <c r="G89" s="67" t="str">
        <f>+'制程(F14)'!F77</f>
        <v>上內腔遮蔽治具</v>
      </c>
      <c r="H89" s="550"/>
      <c r="I89" s="68" t="s">
        <v>202</v>
      </c>
      <c r="J89" s="68" t="s">
        <v>202</v>
      </c>
      <c r="K89" s="70" t="s">
        <v>774</v>
      </c>
      <c r="L89" s="70" t="s">
        <v>202</v>
      </c>
      <c r="M89" s="71" t="s">
        <v>204</v>
      </c>
      <c r="N89" s="72" t="s">
        <v>204</v>
      </c>
      <c r="O89" s="72">
        <v>3</v>
      </c>
      <c r="P89" s="71">
        <v>1</v>
      </c>
      <c r="Q89" s="73">
        <v>1</v>
      </c>
      <c r="R89" s="74">
        <f t="shared" si="37"/>
        <v>1200</v>
      </c>
      <c r="S89" s="75">
        <f t="shared" si="38"/>
        <v>26163.298014642452</v>
      </c>
      <c r="T89" s="76">
        <f t="shared" si="39"/>
        <v>2</v>
      </c>
      <c r="U89" s="77">
        <f t="shared" si="40"/>
        <v>4</v>
      </c>
    </row>
    <row r="90" spans="2:21" s="41" customFormat="1" ht="20.100000000000001" customHeight="1">
      <c r="B90" s="67">
        <v>76</v>
      </c>
      <c r="C90" s="67">
        <f>+'制程(F14)'!B78</f>
        <v>76</v>
      </c>
      <c r="D90" s="487" t="str">
        <f>+'制程(F14)'!C78</f>
        <v>Oleo Coating</v>
      </c>
      <c r="E90" s="67" t="str">
        <f>+'制程(F14)'!D78</f>
        <v>阳极</v>
      </c>
      <c r="F90" s="67" t="str">
        <f>+'制程(F14)'!E78</f>
        <v>上掛</v>
      </c>
      <c r="G90" s="67" t="str">
        <f>+'制程(F14)'!F78</f>
        <v>上Oleo Coating掛具</v>
      </c>
      <c r="H90" s="550"/>
      <c r="I90" s="68" t="s">
        <v>202</v>
      </c>
      <c r="J90" s="68" t="s">
        <v>202</v>
      </c>
      <c r="K90" s="70" t="s">
        <v>774</v>
      </c>
      <c r="L90" s="70" t="s">
        <v>202</v>
      </c>
      <c r="M90" s="71" t="s">
        <v>204</v>
      </c>
      <c r="N90" s="72" t="s">
        <v>204</v>
      </c>
      <c r="O90" s="72">
        <v>3</v>
      </c>
      <c r="P90" s="71">
        <v>1</v>
      </c>
      <c r="Q90" s="73">
        <v>1</v>
      </c>
      <c r="R90" s="74">
        <f t="shared" si="37"/>
        <v>1200</v>
      </c>
      <c r="S90" s="75">
        <f t="shared" si="38"/>
        <v>26163.298014642452</v>
      </c>
      <c r="T90" s="76">
        <f t="shared" si="39"/>
        <v>2</v>
      </c>
      <c r="U90" s="77">
        <f t="shared" si="40"/>
        <v>4</v>
      </c>
    </row>
    <row r="91" spans="2:21" s="41" customFormat="1" ht="20.100000000000001" customHeight="1">
      <c r="B91" s="67">
        <v>77</v>
      </c>
      <c r="C91" s="67">
        <f>+'制程(F14)'!B79</f>
        <v>77</v>
      </c>
      <c r="D91" s="487" t="str">
        <f>+'制程(F14)'!C79</f>
        <v>Oleo Coating</v>
      </c>
      <c r="E91" s="67" t="str">
        <f>+'制程(F14)'!D79</f>
        <v>阳极</v>
      </c>
      <c r="F91" s="67" t="str">
        <f>+'制程(F14)'!E79</f>
        <v>Oleo Coating</v>
      </c>
      <c r="G91" s="67" t="str">
        <f>+'制程(F14)'!F79</f>
        <v>BP防指纹镀膜工站</v>
      </c>
      <c r="H91" s="550"/>
      <c r="I91" s="68" t="s">
        <v>772</v>
      </c>
      <c r="J91" s="68" t="s">
        <v>202</v>
      </c>
      <c r="K91" s="70" t="s">
        <v>782</v>
      </c>
      <c r="L91" s="441" t="s">
        <v>860</v>
      </c>
      <c r="M91" s="71" t="s">
        <v>204</v>
      </c>
      <c r="N91" s="72" t="s">
        <v>204</v>
      </c>
      <c r="O91" s="72">
        <v>23</v>
      </c>
      <c r="P91" s="71">
        <v>0.999</v>
      </c>
      <c r="Q91" s="73">
        <v>0.2</v>
      </c>
      <c r="R91" s="74">
        <f t="shared" si="37"/>
        <v>156.52173913043478</v>
      </c>
      <c r="S91" s="75">
        <f t="shared" si="38"/>
        <v>26163.298014642452</v>
      </c>
      <c r="T91" s="76">
        <f t="shared" si="39"/>
        <v>9</v>
      </c>
      <c r="U91" s="77">
        <f t="shared" si="40"/>
        <v>4</v>
      </c>
    </row>
    <row r="92" spans="2:21" s="41" customFormat="1" ht="20.100000000000001" customHeight="1">
      <c r="B92" s="67">
        <v>78</v>
      </c>
      <c r="C92" s="67">
        <f>+'制程(F14)'!B80</f>
        <v>78</v>
      </c>
      <c r="D92" s="487" t="str">
        <f>+'制程(F14)'!C80</f>
        <v>Oleo Coating</v>
      </c>
      <c r="E92" s="67" t="str">
        <f>+'制程(F14)'!D80</f>
        <v>阳极</v>
      </c>
      <c r="F92" s="67" t="str">
        <f>+'制程(F14)'!E80</f>
        <v>烘烤</v>
      </c>
      <c r="G92" s="67" t="str">
        <f>+'制程(F14)'!F80</f>
        <v>固化BP防指纹镀膜</v>
      </c>
      <c r="H92" s="550"/>
      <c r="I92" s="68" t="s">
        <v>773</v>
      </c>
      <c r="J92" s="68" t="s">
        <v>202</v>
      </c>
      <c r="K92" s="70" t="s">
        <v>774</v>
      </c>
      <c r="L92" s="70" t="s">
        <v>202</v>
      </c>
      <c r="M92" s="71" t="s">
        <v>204</v>
      </c>
      <c r="N92" s="72" t="s">
        <v>204</v>
      </c>
      <c r="O92" s="72">
        <v>9</v>
      </c>
      <c r="P92" s="71">
        <v>1</v>
      </c>
      <c r="Q92" s="73">
        <v>0.2</v>
      </c>
      <c r="R92" s="74">
        <f t="shared" si="37"/>
        <v>400</v>
      </c>
      <c r="S92" s="75">
        <f t="shared" si="38"/>
        <v>26137.13471662781</v>
      </c>
      <c r="T92" s="76">
        <f t="shared" si="39"/>
        <v>4</v>
      </c>
      <c r="U92" s="77">
        <f t="shared" si="40"/>
        <v>2</v>
      </c>
    </row>
    <row r="93" spans="2:21" s="41" customFormat="1" ht="20.100000000000001" customHeight="1">
      <c r="B93" s="67">
        <v>79</v>
      </c>
      <c r="C93" s="67">
        <f>+'制程(F14)'!B81</f>
        <v>79</v>
      </c>
      <c r="D93" s="487" t="str">
        <f>+'制程(F14)'!C81</f>
        <v>Oleo Coating</v>
      </c>
      <c r="E93" s="67" t="str">
        <f>+'制程(F14)'!D81</f>
        <v>阳极</v>
      </c>
      <c r="F93" s="67" t="str">
        <f>+'制程(F14)'!E81</f>
        <v>下掛</v>
      </c>
      <c r="G93" s="67" t="str">
        <f>+'制程(F14)'!F81</f>
        <v>下Oleo Coating掛具</v>
      </c>
      <c r="H93" s="550"/>
      <c r="I93" s="68" t="s">
        <v>202</v>
      </c>
      <c r="J93" s="68" t="s">
        <v>202</v>
      </c>
      <c r="K93" s="70" t="s">
        <v>774</v>
      </c>
      <c r="L93" s="70" t="s">
        <v>202</v>
      </c>
      <c r="M93" s="71" t="s">
        <v>204</v>
      </c>
      <c r="N93" s="72" t="s">
        <v>204</v>
      </c>
      <c r="O93" s="72">
        <v>3</v>
      </c>
      <c r="P93" s="71">
        <v>1</v>
      </c>
      <c r="Q93" s="73">
        <v>1</v>
      </c>
      <c r="R93" s="74">
        <f t="shared" si="37"/>
        <v>1200</v>
      </c>
      <c r="S93" s="75">
        <f t="shared" si="38"/>
        <v>26137.13471662781</v>
      </c>
      <c r="T93" s="76">
        <f t="shared" si="39"/>
        <v>2</v>
      </c>
      <c r="U93" s="77">
        <f t="shared" si="40"/>
        <v>4</v>
      </c>
    </row>
    <row r="94" spans="2:21" s="41" customFormat="1" ht="20.100000000000001" customHeight="1">
      <c r="B94" s="67">
        <v>80</v>
      </c>
      <c r="C94" s="67">
        <f>+'制程(F14)'!B82</f>
        <v>80</v>
      </c>
      <c r="D94" s="487" t="str">
        <f>+'制程(F14)'!C82</f>
        <v>Oleo Coating</v>
      </c>
      <c r="E94" s="67" t="str">
        <f>+'制程(F14)'!D82</f>
        <v>阳极</v>
      </c>
      <c r="F94" s="67" t="str">
        <f>+'制程(F14)'!E82</f>
        <v>下治具</v>
      </c>
      <c r="G94" s="67" t="str">
        <f>+'制程(F14)'!F82</f>
        <v>下內腔遮蔽治具</v>
      </c>
      <c r="H94" s="550"/>
      <c r="I94" s="68" t="s">
        <v>202</v>
      </c>
      <c r="J94" s="68" t="s">
        <v>202</v>
      </c>
      <c r="K94" s="70" t="s">
        <v>774</v>
      </c>
      <c r="L94" s="70" t="s">
        <v>202</v>
      </c>
      <c r="M94" s="71" t="s">
        <v>204</v>
      </c>
      <c r="N94" s="72" t="s">
        <v>204</v>
      </c>
      <c r="O94" s="72">
        <v>3</v>
      </c>
      <c r="P94" s="71">
        <v>1</v>
      </c>
      <c r="Q94" s="73">
        <v>1</v>
      </c>
      <c r="R94" s="74">
        <f t="shared" si="37"/>
        <v>1200</v>
      </c>
      <c r="S94" s="75">
        <f t="shared" si="38"/>
        <v>26137.13471662781</v>
      </c>
      <c r="T94" s="76">
        <f t="shared" si="39"/>
        <v>2</v>
      </c>
      <c r="U94" s="77">
        <f t="shared" si="40"/>
        <v>4</v>
      </c>
    </row>
    <row r="95" spans="2:21" s="41" customFormat="1" ht="20.100000000000001" customHeight="1">
      <c r="B95" s="67">
        <v>81</v>
      </c>
      <c r="C95" s="67">
        <f>+'制程(F14)'!B83</f>
        <v>81</v>
      </c>
      <c r="D95" s="487" t="str">
        <f>+'制程(F14)'!C83</f>
        <v>Oleo Coating</v>
      </c>
      <c r="E95" s="67" t="str">
        <f>+'制程(F14)'!D83</f>
        <v>阳极</v>
      </c>
      <c r="F95" s="67" t="str">
        <f>+'制程(F14)'!E83</f>
        <v>胶带测试及酒精擦拭</v>
      </c>
      <c r="G95" s="67" t="str">
        <f>+'制程(F14)'!F83</f>
        <v>胶带测试及酒精擦拭</v>
      </c>
      <c r="H95" s="550"/>
      <c r="I95" s="68" t="s">
        <v>202</v>
      </c>
      <c r="J95" s="68" t="s">
        <v>202</v>
      </c>
      <c r="K95" s="70" t="s">
        <v>774</v>
      </c>
      <c r="L95" s="70" t="s">
        <v>202</v>
      </c>
      <c r="M95" s="71" t="s">
        <v>204</v>
      </c>
      <c r="N95" s="72" t="s">
        <v>204</v>
      </c>
      <c r="O95" s="72">
        <f>14+5</f>
        <v>19</v>
      </c>
      <c r="P95" s="71">
        <v>1</v>
      </c>
      <c r="Q95" s="73">
        <v>1</v>
      </c>
      <c r="R95" s="74">
        <f t="shared" si="37"/>
        <v>189.47368421052633</v>
      </c>
      <c r="S95" s="75">
        <f t="shared" si="38"/>
        <v>26137.13471662781</v>
      </c>
      <c r="T95" s="76">
        <f t="shared" si="39"/>
        <v>7</v>
      </c>
      <c r="U95" s="77">
        <f t="shared" si="40"/>
        <v>14</v>
      </c>
    </row>
    <row r="96" spans="2:21" s="41" customFormat="1" ht="20.100000000000001" customHeight="1">
      <c r="B96" s="67">
        <v>82</v>
      </c>
      <c r="C96" s="67">
        <f>+'制程(F14)'!B84</f>
        <v>82</v>
      </c>
      <c r="D96" s="487" t="str">
        <f>+'制程(F14)'!C84</f>
        <v>IPQC2</v>
      </c>
      <c r="E96" s="67" t="str">
        <f>+'制程(F14)'!D84</f>
        <v>阳极</v>
      </c>
      <c r="F96" s="67" t="str">
        <f>+'制程(F14)'!E84</f>
        <v>IPQC2</v>
      </c>
      <c r="G96" s="67" t="str">
        <f>+'制程(F14)'!F84</f>
        <v>Oleo Coating后外观全检</v>
      </c>
      <c r="H96" s="550"/>
      <c r="I96" s="68" t="s">
        <v>202</v>
      </c>
      <c r="J96" s="68" t="s">
        <v>202</v>
      </c>
      <c r="K96" s="70" t="s">
        <v>774</v>
      </c>
      <c r="L96" s="70" t="s">
        <v>202</v>
      </c>
      <c r="M96" s="71" t="s">
        <v>204</v>
      </c>
      <c r="N96" s="72" t="s">
        <v>204</v>
      </c>
      <c r="O96" s="72">
        <v>2.5</v>
      </c>
      <c r="P96" s="71">
        <v>1</v>
      </c>
      <c r="Q96" s="73">
        <v>36</v>
      </c>
      <c r="R96" s="74">
        <f t="shared" ref="R96:R138" si="41">IF(O96="","",3600/O96)</f>
        <v>1440</v>
      </c>
      <c r="S96" s="75">
        <f t="shared" ref="S96:S138" si="42">+S95*P95</f>
        <v>26137.13471662781</v>
      </c>
      <c r="T96" s="76">
        <f t="shared" si="39"/>
        <v>1</v>
      </c>
      <c r="U96" s="77">
        <f t="shared" ref="U96:U138" si="43">IF(T96="","",ROUNDUP(T96*Q96,0)*2)</f>
        <v>72</v>
      </c>
    </row>
    <row r="97" spans="2:21" s="41" customFormat="1" ht="20.100000000000001" customHeight="1">
      <c r="B97" s="67">
        <v>83</v>
      </c>
      <c r="C97" s="67">
        <f>+'制程(F14)'!B85</f>
        <v>83</v>
      </c>
      <c r="D97" s="487" t="str">
        <f>+'制程(F14)'!C85</f>
        <v>UMP2</v>
      </c>
      <c r="E97" s="67" t="str">
        <f>+'制程(F14)'!D85</f>
        <v>阳极</v>
      </c>
      <c r="F97" s="67" t="str">
        <f>+'制程(F14)'!E85</f>
        <v>UMP2</v>
      </c>
      <c r="G97" s="67" t="str">
        <f>+'制程(F14)'!F85</f>
        <v>UMP2</v>
      </c>
      <c r="H97" s="550"/>
      <c r="I97" s="68" t="s">
        <v>202</v>
      </c>
      <c r="J97" s="68" t="s">
        <v>202</v>
      </c>
      <c r="K97" s="70" t="s">
        <v>774</v>
      </c>
      <c r="L97" s="70" t="s">
        <v>202</v>
      </c>
      <c r="M97" s="71" t="s">
        <v>204</v>
      </c>
      <c r="N97" s="72" t="s">
        <v>204</v>
      </c>
      <c r="O97" s="72">
        <v>2.2999999999999998</v>
      </c>
      <c r="P97" s="71">
        <v>0.97</v>
      </c>
      <c r="Q97" s="73">
        <v>3</v>
      </c>
      <c r="R97" s="74">
        <f t="shared" si="41"/>
        <v>1565.217391304348</v>
      </c>
      <c r="S97" s="75">
        <f t="shared" si="42"/>
        <v>26137.13471662781</v>
      </c>
      <c r="T97" s="76">
        <f t="shared" si="39"/>
        <v>1</v>
      </c>
      <c r="U97" s="77">
        <f t="shared" si="43"/>
        <v>6</v>
      </c>
    </row>
    <row r="98" spans="2:21" s="41" customFormat="1" ht="20.100000000000001" customHeight="1">
      <c r="B98" s="67">
        <v>84</v>
      </c>
      <c r="C98" s="67">
        <f>+'制程(F14)'!B86</f>
        <v>84</v>
      </c>
      <c r="D98" s="487" t="str">
        <f>+'制程(F14)'!C86</f>
        <v>贴膜</v>
      </c>
      <c r="E98" s="67" t="str">
        <f>+'制程(F14)'!D86</f>
        <v>组装</v>
      </c>
      <c r="F98" s="67" t="str">
        <f>+'制程(F14)'!E86</f>
        <v>Protection Film3</v>
      </c>
      <c r="G98" s="67" t="str">
        <f>+'制程(F14)'!F86</f>
        <v>贴膜保护外观</v>
      </c>
      <c r="H98" s="550"/>
      <c r="I98" s="68" t="s">
        <v>268</v>
      </c>
      <c r="J98" s="68" t="s">
        <v>202</v>
      </c>
      <c r="K98" s="70" t="s">
        <v>775</v>
      </c>
      <c r="L98" s="70" t="s">
        <v>202</v>
      </c>
      <c r="M98" s="71" t="s">
        <v>204</v>
      </c>
      <c r="N98" s="72" t="s">
        <v>204</v>
      </c>
      <c r="O98" s="72">
        <v>12</v>
      </c>
      <c r="P98" s="71">
        <v>1</v>
      </c>
      <c r="Q98" s="73">
        <v>1</v>
      </c>
      <c r="R98" s="74">
        <f t="shared" si="41"/>
        <v>300</v>
      </c>
      <c r="S98" s="75">
        <f t="shared" si="42"/>
        <v>25353.020675128973</v>
      </c>
      <c r="T98" s="76">
        <f t="shared" si="39"/>
        <v>5</v>
      </c>
      <c r="U98" s="77">
        <f t="shared" si="43"/>
        <v>10</v>
      </c>
    </row>
    <row r="99" spans="2:21" s="41" customFormat="1" ht="20.100000000000001" customHeight="1">
      <c r="B99" s="67">
        <v>85</v>
      </c>
      <c r="C99" s="67">
        <f>+'制程(F14)'!B87</f>
        <v>85</v>
      </c>
      <c r="D99" s="487" t="s">
        <v>711</v>
      </c>
      <c r="E99" s="67" t="str">
        <f>+'制程(F14)'!D87</f>
        <v>组装</v>
      </c>
      <c r="F99" s="67" t="str">
        <f>+'制程(F14)'!E87</f>
        <v>点漆</v>
      </c>
      <c r="G99" s="67" t="str">
        <f>+'制程(F14)'!F87</f>
        <v>点漆</v>
      </c>
      <c r="H99" s="550"/>
      <c r="I99" s="68" t="s">
        <v>708</v>
      </c>
      <c r="J99" s="68" t="s">
        <v>202</v>
      </c>
      <c r="K99" s="70" t="s">
        <v>783</v>
      </c>
      <c r="L99" s="70" t="s">
        <v>202</v>
      </c>
      <c r="M99" s="71" t="s">
        <v>204</v>
      </c>
      <c r="N99" s="72" t="s">
        <v>204</v>
      </c>
      <c r="O99" s="72">
        <v>40</v>
      </c>
      <c r="P99" s="71">
        <v>1</v>
      </c>
      <c r="Q99" s="73">
        <v>1</v>
      </c>
      <c r="R99" s="74">
        <f t="shared" ref="R99:R102" si="44">IF(O99="","",3600/O99)</f>
        <v>90</v>
      </c>
      <c r="S99" s="75">
        <f t="shared" si="42"/>
        <v>25353.020675128973</v>
      </c>
      <c r="T99" s="76">
        <f t="shared" si="39"/>
        <v>15</v>
      </c>
      <c r="U99" s="77">
        <v>22</v>
      </c>
    </row>
    <row r="100" spans="2:21" s="41" customFormat="1" ht="20.100000000000001" customHeight="1">
      <c r="B100" s="67">
        <v>86</v>
      </c>
      <c r="C100" s="67">
        <f>+'制程(F14)'!B88</f>
        <v>86</v>
      </c>
      <c r="D100" s="487" t="s">
        <v>711</v>
      </c>
      <c r="E100" s="67" t="str">
        <f>+'制程(F14)'!D88</f>
        <v>组装</v>
      </c>
      <c r="F100" s="67" t="str">
        <f>+'制程(F14)'!E88</f>
        <v>静置</v>
      </c>
      <c r="G100" s="67" t="str">
        <f>+'制程(F14)'!F88</f>
        <v>静置2小时</v>
      </c>
      <c r="H100" s="550"/>
      <c r="I100" s="68" t="s">
        <v>202</v>
      </c>
      <c r="J100" s="68" t="s">
        <v>741</v>
      </c>
      <c r="K100" s="70" t="s">
        <v>774</v>
      </c>
      <c r="L100" s="70" t="s">
        <v>202</v>
      </c>
      <c r="M100" s="71" t="s">
        <v>204</v>
      </c>
      <c r="N100" s="72" t="s">
        <v>204</v>
      </c>
      <c r="O100" s="72"/>
      <c r="P100" s="71">
        <v>1</v>
      </c>
      <c r="Q100" s="73"/>
      <c r="R100" s="74"/>
      <c r="S100" s="75">
        <f>+S99*P99</f>
        <v>25353.020675128973</v>
      </c>
      <c r="T100" s="76"/>
      <c r="U100" s="77"/>
    </row>
    <row r="101" spans="2:21" s="41" customFormat="1" ht="20.100000000000001" customHeight="1">
      <c r="B101" s="67">
        <v>87</v>
      </c>
      <c r="C101" s="67">
        <f>+'制程(F14)'!B89</f>
        <v>87</v>
      </c>
      <c r="D101" s="487" t="s">
        <v>711</v>
      </c>
      <c r="E101" s="67" t="str">
        <f>+'制程(F14)'!D89</f>
        <v>组装</v>
      </c>
      <c r="F101" s="67" t="str">
        <f>+'制程(F14)'!E89</f>
        <v>贴小膜（A基准+内腔）</v>
      </c>
      <c r="G101" s="67" t="str">
        <f>+'制程(F14)'!F89</f>
        <v>贴膜防止溢漆</v>
      </c>
      <c r="H101" s="550"/>
      <c r="I101" s="68" t="s">
        <v>202</v>
      </c>
      <c r="J101" s="68" t="s">
        <v>741</v>
      </c>
      <c r="K101" s="70" t="s">
        <v>775</v>
      </c>
      <c r="L101" s="70" t="s">
        <v>202</v>
      </c>
      <c r="M101" s="71" t="s">
        <v>204</v>
      </c>
      <c r="N101" s="72" t="s">
        <v>204</v>
      </c>
      <c r="O101" s="72">
        <v>45</v>
      </c>
      <c r="P101" s="71">
        <v>1</v>
      </c>
      <c r="Q101" s="73">
        <v>2</v>
      </c>
      <c r="R101" s="74">
        <f t="shared" si="44"/>
        <v>80</v>
      </c>
      <c r="S101" s="75">
        <f>+S100*P100</f>
        <v>25353.020675128973</v>
      </c>
      <c r="T101" s="76">
        <f>IF(R101="","",ROUNDUP(S101/R101/20,0))</f>
        <v>16</v>
      </c>
      <c r="U101" s="77">
        <f t="shared" ref="U101" si="45">IF(T101="","",ROUNDUP(T101*Q101,0)*2)</f>
        <v>64</v>
      </c>
    </row>
    <row r="102" spans="2:21" s="41" customFormat="1" ht="20.100000000000001" customHeight="1">
      <c r="B102" s="67">
        <v>88</v>
      </c>
      <c r="C102" s="67">
        <f>+'制程(F14)'!B90</f>
        <v>88</v>
      </c>
      <c r="D102" s="487" t="s">
        <v>711</v>
      </c>
      <c r="E102" s="67" t="str">
        <f>+'制程(F14)'!D90</f>
        <v>组装</v>
      </c>
      <c r="F102" s="67" t="str">
        <f>+'制程(F14)'!E90</f>
        <v>组装遮蔽治具</v>
      </c>
      <c r="G102" s="67" t="str">
        <f>+'制程(F14)'!F90</f>
        <v>组装pu coating治具</v>
      </c>
      <c r="H102" s="550"/>
      <c r="I102" s="68" t="s">
        <v>202</v>
      </c>
      <c r="J102" s="68" t="s">
        <v>202</v>
      </c>
      <c r="K102" s="70" t="s">
        <v>774</v>
      </c>
      <c r="L102" s="70" t="s">
        <v>202</v>
      </c>
      <c r="M102" s="71" t="s">
        <v>204</v>
      </c>
      <c r="N102" s="72" t="s">
        <v>204</v>
      </c>
      <c r="O102" s="72">
        <v>15</v>
      </c>
      <c r="P102" s="71">
        <v>1</v>
      </c>
      <c r="Q102" s="73">
        <v>1</v>
      </c>
      <c r="R102" s="74">
        <f t="shared" si="44"/>
        <v>240</v>
      </c>
      <c r="S102" s="75">
        <f t="shared" si="42"/>
        <v>25353.020675128973</v>
      </c>
      <c r="T102" s="76">
        <f>IF(R102="","",ROUNDUP(S102/R102/20,0))</f>
        <v>6</v>
      </c>
      <c r="U102" s="77">
        <f>IF(T102="","",ROUNDUP(T102*Q102,0)*2)</f>
        <v>12</v>
      </c>
    </row>
    <row r="103" spans="2:21" s="41" customFormat="1" ht="20.100000000000001" customHeight="1">
      <c r="B103" s="67">
        <v>89</v>
      </c>
      <c r="C103" s="67">
        <f>+'制程(F14)'!B91</f>
        <v>89</v>
      </c>
      <c r="D103" s="487" t="s">
        <v>711</v>
      </c>
      <c r="E103" s="67" t="str">
        <f>+'制程(F14)'!D91</f>
        <v>组装</v>
      </c>
      <c r="F103" s="67" t="str">
        <f>+'制程(F14)'!E91</f>
        <v>PU Coating</v>
      </c>
      <c r="G103" s="67" t="str">
        <f>+'制程(F14)'!F91</f>
        <v>PU Coating</v>
      </c>
      <c r="H103" s="550"/>
      <c r="I103" s="68" t="s">
        <v>269</v>
      </c>
      <c r="J103" s="68" t="s">
        <v>202</v>
      </c>
      <c r="K103" s="70" t="s">
        <v>784</v>
      </c>
      <c r="L103" s="70" t="s">
        <v>202</v>
      </c>
      <c r="M103" s="71" t="s">
        <v>204</v>
      </c>
      <c r="N103" s="72" t="s">
        <v>204</v>
      </c>
      <c r="O103" s="72">
        <v>3</v>
      </c>
      <c r="P103" s="71">
        <v>0.999</v>
      </c>
      <c r="Q103" s="73">
        <v>6</v>
      </c>
      <c r="R103" s="74">
        <f t="shared" si="41"/>
        <v>1200</v>
      </c>
      <c r="S103" s="75">
        <f t="shared" si="42"/>
        <v>25353.020675128973</v>
      </c>
      <c r="T103" s="76">
        <f>IF(R103="","",ROUNDUP(S103/R103/20,0))</f>
        <v>2</v>
      </c>
      <c r="U103" s="77">
        <f>IF(T103="","",ROUNDUP(T103*Q103,0)*2)</f>
        <v>24</v>
      </c>
    </row>
    <row r="104" spans="2:21" s="41" customFormat="1" ht="20.100000000000001" customHeight="1">
      <c r="B104" s="67">
        <v>90</v>
      </c>
      <c r="C104" s="67">
        <f>+'制程(F14)'!B92</f>
        <v>90</v>
      </c>
      <c r="D104" s="487" t="s">
        <v>711</v>
      </c>
      <c r="E104" s="67" t="str">
        <f>+'制程(F14)'!D92</f>
        <v>组装</v>
      </c>
      <c r="F104" s="67" t="str">
        <f>+'制程(F14)'!E92</f>
        <v>拆遮蔽治具</v>
      </c>
      <c r="G104" s="67" t="str">
        <f>+'制程(F14)'!F92</f>
        <v>拆pu coating治具</v>
      </c>
      <c r="H104" s="550"/>
      <c r="I104" s="68" t="s">
        <v>202</v>
      </c>
      <c r="J104" s="68" t="s">
        <v>202</v>
      </c>
      <c r="K104" s="70" t="s">
        <v>774</v>
      </c>
      <c r="L104" s="70" t="s">
        <v>202</v>
      </c>
      <c r="M104" s="71" t="s">
        <v>204</v>
      </c>
      <c r="N104" s="72" t="s">
        <v>204</v>
      </c>
      <c r="O104" s="72">
        <v>10</v>
      </c>
      <c r="P104" s="71">
        <v>1</v>
      </c>
      <c r="Q104" s="73">
        <v>1</v>
      </c>
      <c r="R104" s="74">
        <f t="shared" si="41"/>
        <v>360</v>
      </c>
      <c r="S104" s="75">
        <f t="shared" si="42"/>
        <v>25327.667654453846</v>
      </c>
      <c r="T104" s="76">
        <f t="shared" ref="T104:T138" si="46">IF(R104="","",ROUNDUP(S104/R104/20,0))</f>
        <v>4</v>
      </c>
      <c r="U104" s="77">
        <f t="shared" si="43"/>
        <v>8</v>
      </c>
    </row>
    <row r="105" spans="2:21" s="41" customFormat="1" ht="20.100000000000001" customHeight="1">
      <c r="B105" s="67">
        <v>91</v>
      </c>
      <c r="C105" s="67">
        <f>+'制程(F14)'!B93</f>
        <v>91</v>
      </c>
      <c r="D105" s="487" t="s">
        <v>711</v>
      </c>
      <c r="E105" s="67" t="str">
        <f>+'制程(F14)'!D93</f>
        <v>组装</v>
      </c>
      <c r="F105" s="67" t="str">
        <f>+'制程(F14)'!E93</f>
        <v>加烤</v>
      </c>
      <c r="G105" s="67" t="str">
        <f>+'制程(F14)'!F93</f>
        <v>加烘烤</v>
      </c>
      <c r="H105" s="550"/>
      <c r="I105" s="68" t="s">
        <v>704</v>
      </c>
      <c r="J105" s="68" t="s">
        <v>202</v>
      </c>
      <c r="K105" s="70" t="s">
        <v>774</v>
      </c>
      <c r="L105" s="70" t="s">
        <v>202</v>
      </c>
      <c r="M105" s="71" t="s">
        <v>705</v>
      </c>
      <c r="N105" s="72" t="s">
        <v>705</v>
      </c>
      <c r="O105" s="72">
        <v>19</v>
      </c>
      <c r="P105" s="71">
        <v>1</v>
      </c>
      <c r="Q105" s="73">
        <v>1</v>
      </c>
      <c r="R105" s="74">
        <f>IF(O105="","",3600/O105)</f>
        <v>189.47368421052633</v>
      </c>
      <c r="S105" s="75">
        <f t="shared" si="42"/>
        <v>25327.667654453846</v>
      </c>
      <c r="T105" s="76">
        <f>IF(R105="","",ROUNDUP(S105/R105/20,0))</f>
        <v>7</v>
      </c>
      <c r="U105" s="77">
        <f>IF(T105="","",ROUNDUP(T105*Q105,0)*2)</f>
        <v>14</v>
      </c>
    </row>
    <row r="106" spans="2:21" s="41" customFormat="1" ht="20.100000000000001" customHeight="1">
      <c r="B106" s="67">
        <v>92</v>
      </c>
      <c r="C106" s="67">
        <f>+'制程(F14)'!B94</f>
        <v>92</v>
      </c>
      <c r="D106" s="487" t="s">
        <v>711</v>
      </c>
      <c r="E106" s="67" t="str">
        <f>+'制程(F14)'!D94</f>
        <v>组装</v>
      </c>
      <c r="F106" s="67" t="str">
        <f>+'制程(F14)'!E94</f>
        <v>撕小膜</v>
      </c>
      <c r="G106" s="67" t="str">
        <f>+'制程(F14)'!F94</f>
        <v>撕膜</v>
      </c>
      <c r="H106" s="550"/>
      <c r="I106" s="68" t="s">
        <v>202</v>
      </c>
      <c r="J106" s="68" t="s">
        <v>202</v>
      </c>
      <c r="K106" s="70" t="s">
        <v>774</v>
      </c>
      <c r="L106" s="70" t="s">
        <v>202</v>
      </c>
      <c r="M106" s="71" t="s">
        <v>204</v>
      </c>
      <c r="N106" s="72" t="s">
        <v>204</v>
      </c>
      <c r="O106" s="72">
        <v>15</v>
      </c>
      <c r="P106" s="71">
        <v>1</v>
      </c>
      <c r="Q106" s="73">
        <v>1</v>
      </c>
      <c r="R106" s="74">
        <f t="shared" ref="R106:R114" si="47">IF(O106="","",3600/O106)</f>
        <v>240</v>
      </c>
      <c r="S106" s="75">
        <f t="shared" si="42"/>
        <v>25327.667654453846</v>
      </c>
      <c r="T106" s="76">
        <f t="shared" ref="T106:T114" si="48">IF(R106="","",ROUNDUP(S106/R106/20,0))</f>
        <v>6</v>
      </c>
      <c r="U106" s="77">
        <f t="shared" ref="U106:U114" si="49">IF(T106="","",ROUNDUP(T106*Q106,0)*2)</f>
        <v>12</v>
      </c>
    </row>
    <row r="107" spans="2:21" s="41" customFormat="1" ht="20.100000000000001" customHeight="1">
      <c r="B107" s="67">
        <v>93</v>
      </c>
      <c r="C107" s="67">
        <f>+'制程(F14)'!B95</f>
        <v>93</v>
      </c>
      <c r="D107" s="487" t="s">
        <v>711</v>
      </c>
      <c r="E107" s="67" t="str">
        <f>+'制程(F14)'!D95</f>
        <v>组装</v>
      </c>
      <c r="F107" s="67" t="str">
        <f>+'制程(F14)'!E95</f>
        <v>CO2除漆</v>
      </c>
      <c r="G107" s="67" t="str">
        <f>+'制程(F14)'!F95</f>
        <v>去残漆</v>
      </c>
      <c r="H107" s="550"/>
      <c r="I107" s="68" t="s">
        <v>706</v>
      </c>
      <c r="J107" s="68" t="s">
        <v>202</v>
      </c>
      <c r="K107" s="70" t="s">
        <v>785</v>
      </c>
      <c r="L107" s="70" t="s">
        <v>202</v>
      </c>
      <c r="M107" s="71" t="s">
        <v>204</v>
      </c>
      <c r="N107" s="72" t="s">
        <v>204</v>
      </c>
      <c r="O107" s="72">
        <v>30</v>
      </c>
      <c r="P107" s="71">
        <v>1</v>
      </c>
      <c r="Q107" s="73">
        <v>1</v>
      </c>
      <c r="R107" s="74">
        <f t="shared" si="47"/>
        <v>120</v>
      </c>
      <c r="S107" s="75">
        <f t="shared" si="42"/>
        <v>25327.667654453846</v>
      </c>
      <c r="T107" s="76">
        <f t="shared" si="48"/>
        <v>11</v>
      </c>
      <c r="U107" s="77">
        <f t="shared" si="49"/>
        <v>22</v>
      </c>
    </row>
    <row r="108" spans="2:21" s="41" customFormat="1" ht="20.100000000000001" customHeight="1">
      <c r="B108" s="67">
        <v>94</v>
      </c>
      <c r="C108" s="67">
        <f>+'制程(F14)'!B96</f>
        <v>94</v>
      </c>
      <c r="D108" s="487" t="s">
        <v>711</v>
      </c>
      <c r="E108" s="67" t="str">
        <f>+'制程(F14)'!D96</f>
        <v>组装</v>
      </c>
      <c r="F108" s="67" t="str">
        <f>+'制程(F14)'!E96</f>
        <v>检修</v>
      </c>
      <c r="G108" s="67" t="str">
        <f>+'制程(F14)'!F96</f>
        <v>检修</v>
      </c>
      <c r="H108" s="550"/>
      <c r="I108" s="68" t="s">
        <v>202</v>
      </c>
      <c r="J108" s="68" t="s">
        <v>202</v>
      </c>
      <c r="K108" s="70" t="s">
        <v>774</v>
      </c>
      <c r="L108" s="70" t="s">
        <v>202</v>
      </c>
      <c r="M108" s="71" t="s">
        <v>705</v>
      </c>
      <c r="N108" s="72" t="s">
        <v>705</v>
      </c>
      <c r="O108" s="72">
        <v>30</v>
      </c>
      <c r="P108" s="71">
        <v>1</v>
      </c>
      <c r="Q108" s="73">
        <v>1</v>
      </c>
      <c r="R108" s="74">
        <f>IF(O108="","",3600/O108)</f>
        <v>120</v>
      </c>
      <c r="S108" s="75">
        <f t="shared" si="42"/>
        <v>25327.667654453846</v>
      </c>
      <c r="T108" s="76">
        <f>IF(R108="","",ROUNDUP(S108/R108/20,0))</f>
        <v>11</v>
      </c>
      <c r="U108" s="77">
        <f>IF(T108="","",ROUNDUP(T108*Q108,0)*2)</f>
        <v>22</v>
      </c>
    </row>
    <row r="109" spans="2:21" s="41" customFormat="1" ht="20.100000000000001" customHeight="1">
      <c r="B109" s="67">
        <v>95</v>
      </c>
      <c r="C109" s="67">
        <f>+'制程(F14)'!B97</f>
        <v>95</v>
      </c>
      <c r="D109" s="487" t="str">
        <f>+'制程(F14)'!C97</f>
        <v>SIM量测</v>
      </c>
      <c r="E109" s="67" t="str">
        <f>+'制程(F14)'!D97</f>
        <v>组装</v>
      </c>
      <c r="F109" s="67" t="str">
        <f>+'制程(F14)'!E97</f>
        <v>SIM量测</v>
      </c>
      <c r="G109" s="67" t="str">
        <f>+'制程(F14)'!F97</f>
        <v>SIM量测</v>
      </c>
      <c r="H109" s="550"/>
      <c r="I109" s="68" t="s">
        <v>715</v>
      </c>
      <c r="J109" s="68" t="s">
        <v>202</v>
      </c>
      <c r="K109" s="70" t="s">
        <v>774</v>
      </c>
      <c r="L109" s="70" t="s">
        <v>202</v>
      </c>
      <c r="M109" s="71" t="s">
        <v>204</v>
      </c>
      <c r="N109" s="72" t="s">
        <v>204</v>
      </c>
      <c r="O109" s="72">
        <v>10</v>
      </c>
      <c r="P109" s="71">
        <v>1</v>
      </c>
      <c r="Q109" s="73">
        <v>1</v>
      </c>
      <c r="R109" s="74">
        <f>IF(O109="","",3600/O109)</f>
        <v>360</v>
      </c>
      <c r="S109" s="75">
        <f t="shared" si="42"/>
        <v>25327.667654453846</v>
      </c>
      <c r="T109" s="76">
        <f>IF(R109="","",ROUNDUP(S109/R109/20,0))</f>
        <v>4</v>
      </c>
      <c r="U109" s="77">
        <f>IF(T109="","",ROUNDUP(T109*Q109,0)*2)</f>
        <v>8</v>
      </c>
    </row>
    <row r="110" spans="2:21" s="41" customFormat="1" ht="20.100000000000001" customHeight="1">
      <c r="B110" s="67">
        <v>96</v>
      </c>
      <c r="C110" s="67">
        <f>+'制程(F14)'!B98</f>
        <v>96</v>
      </c>
      <c r="D110" s="487" t="str">
        <f>+'制程(F14)'!C98</f>
        <v>镭雕Barcode</v>
      </c>
      <c r="E110" s="67" t="str">
        <f>+'制程(F14)'!D98</f>
        <v>组装</v>
      </c>
      <c r="F110" s="67" t="str">
        <f>+'制程(F14)'!E98</f>
        <v>镭雕Barcode</v>
      </c>
      <c r="G110" s="67" t="str">
        <f>+'制程(F14)'!F98</f>
        <v>镭雕Barcode</v>
      </c>
      <c r="H110" s="550"/>
      <c r="I110" s="68" t="s">
        <v>727</v>
      </c>
      <c r="J110" s="68" t="s">
        <v>202</v>
      </c>
      <c r="K110" s="70" t="s">
        <v>786</v>
      </c>
      <c r="L110" s="70" t="s">
        <v>202</v>
      </c>
      <c r="M110" s="71" t="s">
        <v>204</v>
      </c>
      <c r="N110" s="72" t="s">
        <v>204</v>
      </c>
      <c r="O110" s="72">
        <v>10</v>
      </c>
      <c r="P110" s="71">
        <v>0.999</v>
      </c>
      <c r="Q110" s="73">
        <v>1</v>
      </c>
      <c r="R110" s="74">
        <f>IF(O110="","",3600/O110)</f>
        <v>360</v>
      </c>
      <c r="S110" s="75">
        <f t="shared" si="42"/>
        <v>25327.667654453846</v>
      </c>
      <c r="T110" s="76">
        <f>IF(R110="","",ROUNDUP(S110/R110/20,0))</f>
        <v>4</v>
      </c>
      <c r="U110" s="77">
        <f>IF(T110="","",ROUNDUP(T110*Q110,0)*2)</f>
        <v>8</v>
      </c>
    </row>
    <row r="111" spans="2:21" s="41" customFormat="1" ht="45">
      <c r="B111" s="67">
        <v>97</v>
      </c>
      <c r="C111" s="67">
        <f>+'制程(F14)'!B99</f>
        <v>97</v>
      </c>
      <c r="D111" s="487" t="s">
        <v>709</v>
      </c>
      <c r="E111" s="67" t="str">
        <f>+'制程(F14)'!D99</f>
        <v>组装</v>
      </c>
      <c r="F111" s="67" t="str">
        <f>+'制程(F14)'!E99</f>
        <v>Laser De-Ano侧面+镭雕大面</v>
      </c>
      <c r="G111" s="67" t="str">
        <f>+'制程(F14)'!F99</f>
        <v>Laser De-Ano侧面+镭雕大面</v>
      </c>
      <c r="H111" s="550"/>
      <c r="I111" s="68" t="s">
        <v>270</v>
      </c>
      <c r="J111" s="68" t="s">
        <v>202</v>
      </c>
      <c r="K111" s="70" t="s">
        <v>798</v>
      </c>
      <c r="L111" s="70" t="s">
        <v>202</v>
      </c>
      <c r="M111" s="71" t="s">
        <v>204</v>
      </c>
      <c r="N111" s="72" t="s">
        <v>204</v>
      </c>
      <c r="O111" s="72">
        <v>55</v>
      </c>
      <c r="P111" s="71">
        <v>1</v>
      </c>
      <c r="Q111" s="73">
        <v>0.3</v>
      </c>
      <c r="R111" s="74">
        <f>IF(O111="","",3600/O111)</f>
        <v>65.454545454545453</v>
      </c>
      <c r="S111" s="75">
        <f t="shared" si="42"/>
        <v>25302.33998679939</v>
      </c>
      <c r="T111" s="76">
        <f>IF(R111="","",ROUNDUP(S111/R111/20,0))</f>
        <v>20</v>
      </c>
      <c r="U111" s="77">
        <f>IF(T111="","",ROUNDUP(T111*Q111,0)*2)</f>
        <v>12</v>
      </c>
    </row>
    <row r="112" spans="2:21" s="41" customFormat="1" ht="20.100000000000001" customHeight="1">
      <c r="B112" s="67">
        <v>98</v>
      </c>
      <c r="C112" s="67">
        <f>+'制程(F14)'!B100</f>
        <v>98</v>
      </c>
      <c r="D112" s="487" t="s">
        <v>709</v>
      </c>
      <c r="E112" s="67" t="str">
        <f>+'制程(F14)'!D100</f>
        <v>组装</v>
      </c>
      <c r="F112" s="67" t="str">
        <f>+'制程(F14)'!E100</f>
        <v>破阳区域钝化</v>
      </c>
      <c r="G112" s="67" t="str">
        <f>+'制程(F14)'!F100</f>
        <v>破阳区域钝化</v>
      </c>
      <c r="H112" s="550"/>
      <c r="I112" s="68" t="s">
        <v>271</v>
      </c>
      <c r="J112" s="68" t="s">
        <v>202</v>
      </c>
      <c r="K112" s="70" t="s">
        <v>787</v>
      </c>
      <c r="L112" s="70" t="s">
        <v>202</v>
      </c>
      <c r="M112" s="71" t="s">
        <v>204</v>
      </c>
      <c r="N112" s="72" t="s">
        <v>204</v>
      </c>
      <c r="O112" s="72">
        <v>10</v>
      </c>
      <c r="P112" s="71">
        <v>1</v>
      </c>
      <c r="Q112" s="73">
        <v>1</v>
      </c>
      <c r="R112" s="74">
        <f>IF(O112="","",3600/O112)</f>
        <v>360</v>
      </c>
      <c r="S112" s="75">
        <f t="shared" si="42"/>
        <v>25302.33998679939</v>
      </c>
      <c r="T112" s="76">
        <f>IF(R112="","",ROUNDUP(S112/R112/20,0))</f>
        <v>4</v>
      </c>
      <c r="U112" s="77">
        <f>IF(T112="","",ROUNDUP(T112*Q112,0)*2)</f>
        <v>8</v>
      </c>
    </row>
    <row r="113" spans="2:21" s="41" customFormat="1" ht="20.100000000000001" customHeight="1">
      <c r="B113" s="67">
        <v>99</v>
      </c>
      <c r="C113" s="67">
        <f>+'制程(F14)'!B101</f>
        <v>99</v>
      </c>
      <c r="D113" s="487" t="s">
        <v>186</v>
      </c>
      <c r="E113" s="67" t="str">
        <f>+'制程(F14)'!D101</f>
        <v>组装</v>
      </c>
      <c r="F113" s="67" t="str">
        <f>+'制程(F14)'!E101</f>
        <v>Volumax</v>
      </c>
      <c r="G113" s="67" t="str">
        <f>+'制程(F14)'!F101</f>
        <v>Volumax</v>
      </c>
      <c r="H113" s="550"/>
      <c r="I113" s="68" t="s">
        <v>202</v>
      </c>
      <c r="J113" s="68" t="s">
        <v>202</v>
      </c>
      <c r="K113" s="70" t="s">
        <v>774</v>
      </c>
      <c r="L113" s="70" t="s">
        <v>202</v>
      </c>
      <c r="M113" s="71" t="s">
        <v>283</v>
      </c>
      <c r="N113" s="72" t="s">
        <v>283</v>
      </c>
      <c r="O113" s="72">
        <v>3</v>
      </c>
      <c r="P113" s="71">
        <v>1</v>
      </c>
      <c r="Q113" s="73">
        <v>2</v>
      </c>
      <c r="R113" s="74">
        <f t="shared" si="47"/>
        <v>1200</v>
      </c>
      <c r="S113" s="75">
        <f>+S112*P112</f>
        <v>25302.33998679939</v>
      </c>
      <c r="T113" s="76">
        <f t="shared" si="48"/>
        <v>2</v>
      </c>
      <c r="U113" s="77">
        <f t="shared" si="49"/>
        <v>8</v>
      </c>
    </row>
    <row r="114" spans="2:21" s="41" customFormat="1" ht="20.100000000000001" customHeight="1">
      <c r="B114" s="67">
        <v>100</v>
      </c>
      <c r="C114" s="67">
        <f>+'制程(F14)'!B102</f>
        <v>100</v>
      </c>
      <c r="D114" s="487" t="str">
        <f>+'制程(F14)'!C102</f>
        <v>Assy  Snap</v>
      </c>
      <c r="E114" s="67" t="str">
        <f>+'制程(F14)'!D102</f>
        <v>组装</v>
      </c>
      <c r="F114" s="67" t="str">
        <f>+'制程(F14)'!E102</f>
        <v>Snap组装</v>
      </c>
      <c r="G114" s="67" t="str">
        <f>+'制程(F14)'!F102</f>
        <v>Snap组装</v>
      </c>
      <c r="H114" s="550"/>
      <c r="I114" s="68" t="s">
        <v>202</v>
      </c>
      <c r="J114" s="68" t="s">
        <v>272</v>
      </c>
      <c r="K114" s="70" t="s">
        <v>774</v>
      </c>
      <c r="L114" s="70" t="s">
        <v>202</v>
      </c>
      <c r="M114" s="71" t="s">
        <v>204</v>
      </c>
      <c r="N114" s="72" t="s">
        <v>204</v>
      </c>
      <c r="O114" s="72">
        <v>8</v>
      </c>
      <c r="P114" s="71">
        <v>1</v>
      </c>
      <c r="Q114" s="73">
        <v>1.1000000000000001</v>
      </c>
      <c r="R114" s="74">
        <f t="shared" si="47"/>
        <v>450</v>
      </c>
      <c r="S114" s="75">
        <f>+S113*P113</f>
        <v>25302.33998679939</v>
      </c>
      <c r="T114" s="76">
        <f t="shared" si="48"/>
        <v>3</v>
      </c>
      <c r="U114" s="77">
        <f t="shared" si="49"/>
        <v>8</v>
      </c>
    </row>
    <row r="115" spans="2:21" s="41" customFormat="1" ht="20.100000000000001" customHeight="1">
      <c r="B115" s="67">
        <v>101</v>
      </c>
      <c r="C115" s="67">
        <f>+'制程(F14)'!B103</f>
        <v>101</v>
      </c>
      <c r="D115" s="487" t="str">
        <f>+'制程(F14)'!C103</f>
        <v>Assy  E75</v>
      </c>
      <c r="E115" s="67" t="str">
        <f>+'制程(F14)'!D103</f>
        <v>组装</v>
      </c>
      <c r="F115" s="67" t="str">
        <f>+'制程(F14)'!E103</f>
        <v>Assy  E75 trim</v>
      </c>
      <c r="G115" s="67" t="str">
        <f>+'制程(F14)'!F103</f>
        <v>组装 E75  trim自动组装</v>
      </c>
      <c r="H115" s="550"/>
      <c r="I115" s="68" t="s">
        <v>202</v>
      </c>
      <c r="J115" s="68" t="s">
        <v>273</v>
      </c>
      <c r="K115" s="70" t="s">
        <v>789</v>
      </c>
      <c r="L115" s="70" t="s">
        <v>202</v>
      </c>
      <c r="M115" s="71" t="s">
        <v>204</v>
      </c>
      <c r="N115" s="72" t="s">
        <v>204</v>
      </c>
      <c r="O115" s="72">
        <v>10</v>
      </c>
      <c r="P115" s="71">
        <v>0.998</v>
      </c>
      <c r="Q115" s="73">
        <v>2.0499999999999998</v>
      </c>
      <c r="R115" s="74">
        <f t="shared" si="41"/>
        <v>360</v>
      </c>
      <c r="S115" s="75">
        <f t="shared" ref="S115" si="50">+S114*P114</f>
        <v>25302.33998679939</v>
      </c>
      <c r="T115" s="76">
        <f t="shared" si="46"/>
        <v>4</v>
      </c>
      <c r="U115" s="77">
        <f t="shared" si="43"/>
        <v>18</v>
      </c>
    </row>
    <row r="116" spans="2:21" s="41" customFormat="1" ht="20.100000000000001" customHeight="1">
      <c r="B116" s="67">
        <v>102</v>
      </c>
      <c r="C116" s="67">
        <f>+'制程(F14)'!B104</f>
        <v>102</v>
      </c>
      <c r="D116" s="487" t="str">
        <f>+'制程(F14)'!C104</f>
        <v>Assy  E75</v>
      </c>
      <c r="E116" s="67" t="str">
        <f>+'制程(F14)'!D104</f>
        <v>组装</v>
      </c>
      <c r="F116" s="67" t="str">
        <f>+'制程(F14)'!E104</f>
        <v>静置</v>
      </c>
      <c r="G116" s="67" t="str">
        <f>+'制程(F14)'!F104</f>
        <v>静置1小时</v>
      </c>
      <c r="H116" s="550"/>
      <c r="I116" s="68" t="s">
        <v>202</v>
      </c>
      <c r="J116" s="68" t="s">
        <v>202</v>
      </c>
      <c r="K116" s="70" t="s">
        <v>774</v>
      </c>
      <c r="L116" s="70" t="s">
        <v>202</v>
      </c>
      <c r="M116" s="71" t="s">
        <v>204</v>
      </c>
      <c r="N116" s="72" t="s">
        <v>204</v>
      </c>
      <c r="O116" s="72"/>
      <c r="P116" s="71">
        <v>1</v>
      </c>
      <c r="Q116" s="73"/>
      <c r="R116" s="74" t="str">
        <f t="shared" si="41"/>
        <v/>
      </c>
      <c r="S116" s="75">
        <f t="shared" si="42"/>
        <v>25251.735306825791</v>
      </c>
      <c r="T116" s="76" t="str">
        <f t="shared" si="46"/>
        <v/>
      </c>
      <c r="U116" s="77" t="str">
        <f t="shared" si="43"/>
        <v/>
      </c>
    </row>
    <row r="117" spans="2:21" s="41" customFormat="1" ht="20.100000000000001" customHeight="1">
      <c r="B117" s="67">
        <v>103</v>
      </c>
      <c r="C117" s="67">
        <f>+'制程(F14)'!B105</f>
        <v>103</v>
      </c>
      <c r="D117" s="487" t="str">
        <f>+'制程(F14)'!C105</f>
        <v>Assy LED</v>
      </c>
      <c r="E117" s="67" t="str">
        <f>+'制程(F14)'!D105</f>
        <v>组装</v>
      </c>
      <c r="F117" s="67" t="str">
        <f>+'制程(F14)'!E105</f>
        <v>Assy LED</v>
      </c>
      <c r="G117" s="67" t="str">
        <f>+'制程(F14)'!F105</f>
        <v>组装LED自动组装</v>
      </c>
      <c r="H117" s="550"/>
      <c r="I117" s="68" t="s">
        <v>202</v>
      </c>
      <c r="J117" s="68" t="s">
        <v>274</v>
      </c>
      <c r="K117" s="70" t="s">
        <v>790</v>
      </c>
      <c r="L117" s="70" t="s">
        <v>202</v>
      </c>
      <c r="M117" s="71" t="s">
        <v>204</v>
      </c>
      <c r="N117" s="72" t="s">
        <v>204</v>
      </c>
      <c r="O117" s="72">
        <v>10</v>
      </c>
      <c r="P117" s="71">
        <v>0.998</v>
      </c>
      <c r="Q117" s="73">
        <v>2.0499999999999998</v>
      </c>
      <c r="R117" s="74">
        <f t="shared" si="41"/>
        <v>360</v>
      </c>
      <c r="S117" s="75">
        <f t="shared" si="42"/>
        <v>25251.735306825791</v>
      </c>
      <c r="T117" s="76">
        <f t="shared" si="46"/>
        <v>4</v>
      </c>
      <c r="U117" s="77">
        <f t="shared" si="43"/>
        <v>18</v>
      </c>
    </row>
    <row r="118" spans="2:21" s="41" customFormat="1" ht="20.100000000000001" customHeight="1">
      <c r="B118" s="67">
        <v>104</v>
      </c>
      <c r="C118" s="67">
        <f>+'制程(F14)'!B106</f>
        <v>104</v>
      </c>
      <c r="D118" s="487" t="str">
        <f>+'制程(F14)'!C106</f>
        <v>Assy LED</v>
      </c>
      <c r="E118" s="67" t="str">
        <f>+'制程(F14)'!D106</f>
        <v>组装</v>
      </c>
      <c r="F118" s="67" t="str">
        <f>+'制程(F14)'!E106</f>
        <v>静置</v>
      </c>
      <c r="G118" s="67" t="str">
        <f>+'制程(F14)'!F106</f>
        <v>静置1小时</v>
      </c>
      <c r="H118" s="550"/>
      <c r="I118" s="68" t="s">
        <v>202</v>
      </c>
      <c r="J118" s="68" t="s">
        <v>202</v>
      </c>
      <c r="K118" s="70" t="s">
        <v>774</v>
      </c>
      <c r="L118" s="70" t="s">
        <v>202</v>
      </c>
      <c r="M118" s="71" t="s">
        <v>204</v>
      </c>
      <c r="N118" s="72" t="s">
        <v>204</v>
      </c>
      <c r="O118" s="72"/>
      <c r="P118" s="71">
        <v>1</v>
      </c>
      <c r="Q118" s="73"/>
      <c r="R118" s="74" t="str">
        <f t="shared" si="41"/>
        <v/>
      </c>
      <c r="S118" s="75">
        <f t="shared" si="42"/>
        <v>25201.23183621214</v>
      </c>
      <c r="T118" s="76" t="str">
        <f t="shared" si="46"/>
        <v/>
      </c>
      <c r="U118" s="77" t="str">
        <f t="shared" si="43"/>
        <v/>
      </c>
    </row>
    <row r="119" spans="2:21" s="41" customFormat="1" ht="20.100000000000001" customHeight="1">
      <c r="B119" s="67">
        <v>105</v>
      </c>
      <c r="C119" s="67">
        <f>+'制程(F14)'!B107</f>
        <v>105</v>
      </c>
      <c r="D119" s="487" t="str">
        <f>+'制程(F14)'!C107</f>
        <v>Assy turret</v>
      </c>
      <c r="E119" s="67" t="str">
        <f>+'制程(F14)'!D107</f>
        <v>组装</v>
      </c>
      <c r="F119" s="67" t="str">
        <f>+'制程(F14)'!E107</f>
        <v>Assy turret O-ring</v>
      </c>
      <c r="G119" s="67" t="str">
        <f>+'制程(F14)'!F107</f>
        <v>组装炮台 O-ring自动组装</v>
      </c>
      <c r="H119" s="550"/>
      <c r="I119" s="68" t="s">
        <v>202</v>
      </c>
      <c r="J119" s="68" t="s">
        <v>275</v>
      </c>
      <c r="K119" s="70" t="s">
        <v>276</v>
      </c>
      <c r="L119" s="70" t="s">
        <v>202</v>
      </c>
      <c r="M119" s="71" t="s">
        <v>204</v>
      </c>
      <c r="N119" s="72" t="s">
        <v>204</v>
      </c>
      <c r="O119" s="72">
        <v>0.6</v>
      </c>
      <c r="P119" s="71">
        <v>1</v>
      </c>
      <c r="Q119" s="73">
        <v>5</v>
      </c>
      <c r="R119" s="74">
        <f t="shared" si="41"/>
        <v>6000</v>
      </c>
      <c r="S119" s="75">
        <f t="shared" si="42"/>
        <v>25201.23183621214</v>
      </c>
      <c r="T119" s="76">
        <f t="shared" si="46"/>
        <v>1</v>
      </c>
      <c r="U119" s="77">
        <f t="shared" si="43"/>
        <v>10</v>
      </c>
    </row>
    <row r="120" spans="2:21" s="41" customFormat="1" ht="20.100000000000001" customHeight="1">
      <c r="B120" s="67">
        <v>106</v>
      </c>
      <c r="C120" s="67">
        <f>+'制程(F14)'!B108</f>
        <v>106</v>
      </c>
      <c r="D120" s="487" t="str">
        <f>+'制程(F14)'!C108</f>
        <v>Assy turret</v>
      </c>
      <c r="E120" s="67" t="str">
        <f>+'制程(F14)'!D108</f>
        <v>组装</v>
      </c>
      <c r="F120" s="67" t="str">
        <f>+'制程(F14)'!E108</f>
        <v xml:space="preserve"> turret   贴膜</v>
      </c>
      <c r="G120" s="67" t="str">
        <f>+'制程(F14)'!F108</f>
        <v xml:space="preserve"> turret   贴膜</v>
      </c>
      <c r="H120" s="550"/>
      <c r="I120" s="68" t="s">
        <v>202</v>
      </c>
      <c r="J120" s="68" t="s">
        <v>202</v>
      </c>
      <c r="K120" s="70" t="s">
        <v>791</v>
      </c>
      <c r="L120" s="70" t="s">
        <v>202</v>
      </c>
      <c r="M120" s="71" t="s">
        <v>204</v>
      </c>
      <c r="N120" s="72" t="s">
        <v>204</v>
      </c>
      <c r="O120" s="72">
        <v>10</v>
      </c>
      <c r="P120" s="71">
        <v>1</v>
      </c>
      <c r="Q120" s="73">
        <v>1</v>
      </c>
      <c r="R120" s="74">
        <f t="shared" si="41"/>
        <v>360</v>
      </c>
      <c r="S120" s="75">
        <f t="shared" si="42"/>
        <v>25201.23183621214</v>
      </c>
      <c r="T120" s="76">
        <f t="shared" si="46"/>
        <v>4</v>
      </c>
      <c r="U120" s="77">
        <f t="shared" si="43"/>
        <v>8</v>
      </c>
    </row>
    <row r="121" spans="2:21" s="41" customFormat="1" ht="20.100000000000001" customHeight="1">
      <c r="B121" s="67">
        <v>107</v>
      </c>
      <c r="C121" s="67">
        <f>+'制程(F14)'!B109</f>
        <v>107</v>
      </c>
      <c r="D121" s="487" t="str">
        <f>+'制程(F14)'!C109</f>
        <v>Assy turret</v>
      </c>
      <c r="E121" s="67" t="str">
        <f>+'制程(F14)'!D109</f>
        <v>组装</v>
      </c>
      <c r="F121" s="67" t="str">
        <f>+'制程(F14)'!E109</f>
        <v>镭焊</v>
      </c>
      <c r="G121" s="67" t="str">
        <f>+'制程(F14)'!F109</f>
        <v>镭焊Camera弹片及炮台自动组装</v>
      </c>
      <c r="H121" s="550"/>
      <c r="I121" s="68" t="s">
        <v>202</v>
      </c>
      <c r="J121" s="68" t="s">
        <v>277</v>
      </c>
      <c r="K121" s="70" t="s">
        <v>792</v>
      </c>
      <c r="L121" s="70" t="s">
        <v>202</v>
      </c>
      <c r="M121" s="71" t="s">
        <v>204</v>
      </c>
      <c r="N121" s="72" t="s">
        <v>204</v>
      </c>
      <c r="O121" s="72">
        <v>8</v>
      </c>
      <c r="P121" s="71">
        <v>0.997</v>
      </c>
      <c r="Q121" s="73">
        <v>2</v>
      </c>
      <c r="R121" s="74">
        <f t="shared" si="41"/>
        <v>450</v>
      </c>
      <c r="S121" s="75">
        <f t="shared" si="42"/>
        <v>25201.23183621214</v>
      </c>
      <c r="T121" s="76">
        <f t="shared" si="46"/>
        <v>3</v>
      </c>
      <c r="U121" s="77">
        <f t="shared" si="43"/>
        <v>12</v>
      </c>
    </row>
    <row r="122" spans="2:21" s="41" customFormat="1" ht="20.100000000000001" customHeight="1">
      <c r="B122" s="67">
        <v>108</v>
      </c>
      <c r="C122" s="67">
        <f>+'制程(F14)'!B110</f>
        <v>108</v>
      </c>
      <c r="D122" s="487" t="str">
        <f>+'制程(F14)'!C110</f>
        <v>Assy Logo</v>
      </c>
      <c r="E122" s="67" t="str">
        <f>+'制程(F14)'!D110</f>
        <v>组装</v>
      </c>
      <c r="F122" s="67" t="str">
        <f>+'制程(F14)'!E110</f>
        <v>Logo分Bin</v>
      </c>
      <c r="G122" s="67" t="str">
        <f>+'制程(F14)'!F110</f>
        <v>Logo小件IPI半自动分Bin</v>
      </c>
      <c r="H122" s="550"/>
      <c r="I122" s="68" t="s">
        <v>202</v>
      </c>
      <c r="J122" s="68" t="s">
        <v>278</v>
      </c>
      <c r="K122" s="70" t="s">
        <v>793</v>
      </c>
      <c r="L122" s="70" t="s">
        <v>202</v>
      </c>
      <c r="M122" s="71" t="s">
        <v>204</v>
      </c>
      <c r="N122" s="72" t="s">
        <v>204</v>
      </c>
      <c r="O122" s="72">
        <v>2.6</v>
      </c>
      <c r="P122" s="71">
        <v>1</v>
      </c>
      <c r="Q122" s="73">
        <v>3</v>
      </c>
      <c r="R122" s="74">
        <f t="shared" si="41"/>
        <v>1384.6153846153845</v>
      </c>
      <c r="S122" s="75">
        <f t="shared" si="42"/>
        <v>25125.628140703506</v>
      </c>
      <c r="T122" s="76">
        <f t="shared" si="46"/>
        <v>1</v>
      </c>
      <c r="U122" s="77">
        <f t="shared" si="43"/>
        <v>6</v>
      </c>
    </row>
    <row r="123" spans="2:21" s="41" customFormat="1" ht="20.100000000000001" customHeight="1">
      <c r="B123" s="67">
        <v>109</v>
      </c>
      <c r="C123" s="67">
        <f>+'制程(F14)'!B111</f>
        <v>109</v>
      </c>
      <c r="D123" s="487" t="str">
        <f>+'制程(F14)'!C111</f>
        <v>Assy Logo</v>
      </c>
      <c r="E123" s="67" t="str">
        <f>+'制程(F14)'!D111</f>
        <v>组装</v>
      </c>
      <c r="F123" s="67" t="str">
        <f>+'制程(F14)'!E111</f>
        <v>Logo镭雕</v>
      </c>
      <c r="G123" s="67" t="str">
        <f>+'制程(F14)'!F111</f>
        <v>Logo Bin别镭雕</v>
      </c>
      <c r="H123" s="550"/>
      <c r="I123" s="68" t="s">
        <v>279</v>
      </c>
      <c r="J123" s="68" t="s">
        <v>202</v>
      </c>
      <c r="K123" s="70" t="s">
        <v>794</v>
      </c>
      <c r="L123" s="70" t="s">
        <v>202</v>
      </c>
      <c r="M123" s="71" t="s">
        <v>204</v>
      </c>
      <c r="N123" s="72" t="s">
        <v>204</v>
      </c>
      <c r="O123" s="72">
        <v>2</v>
      </c>
      <c r="P123" s="71">
        <v>1</v>
      </c>
      <c r="Q123" s="73">
        <v>3</v>
      </c>
      <c r="R123" s="74">
        <f t="shared" si="41"/>
        <v>1800</v>
      </c>
      <c r="S123" s="75">
        <f t="shared" si="42"/>
        <v>25125.628140703506</v>
      </c>
      <c r="T123" s="76">
        <f t="shared" si="46"/>
        <v>1</v>
      </c>
      <c r="U123" s="77">
        <f t="shared" si="43"/>
        <v>6</v>
      </c>
    </row>
    <row r="124" spans="2:21" s="41" customFormat="1" ht="20.100000000000001" customHeight="1">
      <c r="B124" s="67">
        <v>110</v>
      </c>
      <c r="C124" s="67">
        <f>+'制程(F14)'!B112</f>
        <v>110</v>
      </c>
      <c r="D124" s="487" t="str">
        <f>+'制程(F14)'!C112</f>
        <v>Assy Logo</v>
      </c>
      <c r="E124" s="67" t="str">
        <f>+'制程(F14)'!D112</f>
        <v>组装</v>
      </c>
      <c r="F124" s="67" t="str">
        <f>+'制程(F14)'!E112</f>
        <v>Housing分Bin</v>
      </c>
      <c r="G124" s="67" t="str">
        <f>+'制程(F14)'!F112</f>
        <v>Housing  IPI半自动 分Bin</v>
      </c>
      <c r="H124" s="550"/>
      <c r="I124" s="68" t="s">
        <v>202</v>
      </c>
      <c r="J124" s="68" t="s">
        <v>280</v>
      </c>
      <c r="K124" s="70" t="s">
        <v>795</v>
      </c>
      <c r="L124" s="70" t="s">
        <v>202</v>
      </c>
      <c r="M124" s="71" t="s">
        <v>204</v>
      </c>
      <c r="N124" s="72" t="s">
        <v>204</v>
      </c>
      <c r="O124" s="72">
        <v>2.6</v>
      </c>
      <c r="P124" s="71">
        <v>1</v>
      </c>
      <c r="Q124" s="73">
        <v>5</v>
      </c>
      <c r="R124" s="74">
        <f t="shared" si="41"/>
        <v>1384.6153846153845</v>
      </c>
      <c r="S124" s="75">
        <f t="shared" si="42"/>
        <v>25125.628140703506</v>
      </c>
      <c r="T124" s="76">
        <f t="shared" si="46"/>
        <v>1</v>
      </c>
      <c r="U124" s="77">
        <f t="shared" si="43"/>
        <v>10</v>
      </c>
    </row>
    <row r="125" spans="2:21" s="41" customFormat="1" ht="20.100000000000001" customHeight="1">
      <c r="B125" s="67">
        <v>111</v>
      </c>
      <c r="C125" s="67">
        <f>+'制程(F14)'!B113</f>
        <v>111</v>
      </c>
      <c r="D125" s="487" t="str">
        <f>+'制程(F14)'!C113</f>
        <v>Assy Logo</v>
      </c>
      <c r="E125" s="67" t="str">
        <f>+'制程(F14)'!D113</f>
        <v>组装</v>
      </c>
      <c r="F125" s="67" t="str">
        <f>+'制程(F14)'!E113</f>
        <v>Assy Logo</v>
      </c>
      <c r="G125" s="67" t="str">
        <f>+'制程(F14)'!F113</f>
        <v>Logo/HousingIPI半自动组装</v>
      </c>
      <c r="H125" s="550"/>
      <c r="I125" s="68" t="s">
        <v>202</v>
      </c>
      <c r="J125" s="68" t="s">
        <v>281</v>
      </c>
      <c r="K125" s="70" t="s">
        <v>796</v>
      </c>
      <c r="L125" s="70" t="s">
        <v>202</v>
      </c>
      <c r="M125" s="71" t="s">
        <v>204</v>
      </c>
      <c r="N125" s="72" t="s">
        <v>204</v>
      </c>
      <c r="O125" s="72">
        <v>13</v>
      </c>
      <c r="P125" s="71">
        <v>0.995</v>
      </c>
      <c r="Q125" s="73">
        <v>3</v>
      </c>
      <c r="R125" s="74">
        <f t="shared" si="41"/>
        <v>276.92307692307691</v>
      </c>
      <c r="S125" s="75">
        <f t="shared" si="42"/>
        <v>25125.628140703506</v>
      </c>
      <c r="T125" s="76">
        <f t="shared" si="46"/>
        <v>5</v>
      </c>
      <c r="U125" s="77">
        <f t="shared" si="43"/>
        <v>30</v>
      </c>
    </row>
    <row r="126" spans="2:21" s="41" customFormat="1" ht="20.100000000000001" customHeight="1">
      <c r="B126" s="67">
        <v>112</v>
      </c>
      <c r="C126" s="67">
        <f>+'制程(F14)'!B114</f>
        <v>112</v>
      </c>
      <c r="D126" s="487" t="str">
        <f>+'制程(F14)'!C114</f>
        <v>Assy Logo</v>
      </c>
      <c r="E126" s="67" t="str">
        <f>+'制程(F14)'!D114</f>
        <v>组装</v>
      </c>
      <c r="F126" s="67" t="str">
        <f>+'制程(F14)'!E114</f>
        <v>Logo贴膜</v>
      </c>
      <c r="G126" s="67" t="str">
        <f>+'制程(F14)'!F114</f>
        <v>贴Logo保护膜/除logo溢胶</v>
      </c>
      <c r="H126" s="550"/>
      <c r="I126" s="68" t="s">
        <v>202</v>
      </c>
      <c r="J126" s="68" t="s">
        <v>202</v>
      </c>
      <c r="K126" s="70" t="s">
        <v>774</v>
      </c>
      <c r="L126" s="70" t="s">
        <v>202</v>
      </c>
      <c r="M126" s="71" t="s">
        <v>204</v>
      </c>
      <c r="N126" s="72" t="s">
        <v>204</v>
      </c>
      <c r="O126" s="72">
        <v>15</v>
      </c>
      <c r="P126" s="71">
        <v>1</v>
      </c>
      <c r="Q126" s="73">
        <v>1</v>
      </c>
      <c r="R126" s="74">
        <f t="shared" si="41"/>
        <v>240</v>
      </c>
      <c r="S126" s="75">
        <f t="shared" si="42"/>
        <v>24999.999999999989</v>
      </c>
      <c r="T126" s="76">
        <f t="shared" si="46"/>
        <v>6</v>
      </c>
      <c r="U126" s="77">
        <f t="shared" si="43"/>
        <v>12</v>
      </c>
    </row>
    <row r="127" spans="2:21" s="41" customFormat="1" ht="20.100000000000001" customHeight="1">
      <c r="B127" s="67">
        <v>113</v>
      </c>
      <c r="C127" s="67">
        <f>+'制程(F14)'!B115</f>
        <v>113</v>
      </c>
      <c r="D127" s="487" t="str">
        <f>+'制程(F14)'!C115</f>
        <v>Assy Logo</v>
      </c>
      <c r="E127" s="67" t="str">
        <f>+'制程(F14)'!D115</f>
        <v>组装</v>
      </c>
      <c r="F127" s="67" t="str">
        <f>+'制程(F14)'!E115</f>
        <v>静置</v>
      </c>
      <c r="G127" s="67" t="str">
        <f>+'制程(F14)'!F115</f>
        <v>静置4小时</v>
      </c>
      <c r="H127" s="550"/>
      <c r="I127" s="68" t="s">
        <v>202</v>
      </c>
      <c r="J127" s="68" t="s">
        <v>202</v>
      </c>
      <c r="K127" s="70" t="s">
        <v>774</v>
      </c>
      <c r="L127" s="70" t="s">
        <v>202</v>
      </c>
      <c r="M127" s="71" t="s">
        <v>204</v>
      </c>
      <c r="N127" s="72" t="s">
        <v>204</v>
      </c>
      <c r="O127" s="72"/>
      <c r="P127" s="71">
        <v>1</v>
      </c>
      <c r="Q127" s="73"/>
      <c r="R127" s="74" t="str">
        <f t="shared" si="41"/>
        <v/>
      </c>
      <c r="S127" s="75">
        <f t="shared" si="42"/>
        <v>24999.999999999989</v>
      </c>
      <c r="T127" s="76" t="str">
        <f t="shared" si="46"/>
        <v/>
      </c>
      <c r="U127" s="77" t="str">
        <f t="shared" si="43"/>
        <v/>
      </c>
    </row>
    <row r="128" spans="2:21" s="335" customFormat="1" ht="20.100000000000001" customHeight="1">
      <c r="B128" s="67">
        <v>114</v>
      </c>
      <c r="C128" s="67">
        <f>+'制程(F14)'!B116</f>
        <v>114</v>
      </c>
      <c r="D128" s="487" t="str">
        <f>'制程(F14)'!C116</f>
        <v>镭雕字体</v>
      </c>
      <c r="E128" s="67" t="str">
        <f>+'制程(F14)'!D116</f>
        <v>组装</v>
      </c>
      <c r="F128" s="67" t="str">
        <f>+'制程(F14)'!E116</f>
        <v>镭雕字体</v>
      </c>
      <c r="G128" s="67" t="str">
        <f>+'制程(F14)'!F116</f>
        <v>镭雕字体</v>
      </c>
      <c r="H128" s="550"/>
      <c r="I128" s="68" t="s">
        <v>854</v>
      </c>
      <c r="J128" s="68" t="s">
        <v>202</v>
      </c>
      <c r="K128" s="70" t="s">
        <v>788</v>
      </c>
      <c r="L128" s="70" t="s">
        <v>202</v>
      </c>
      <c r="M128" s="71" t="s">
        <v>283</v>
      </c>
      <c r="N128" s="72" t="s">
        <v>283</v>
      </c>
      <c r="O128" s="72">
        <v>16</v>
      </c>
      <c r="P128" s="71">
        <v>1</v>
      </c>
      <c r="Q128" s="73">
        <v>1</v>
      </c>
      <c r="R128" s="74">
        <f>IF(O128="","",3600/O128)</f>
        <v>225</v>
      </c>
      <c r="S128" s="75">
        <f t="shared" si="42"/>
        <v>24999.999999999989</v>
      </c>
      <c r="T128" s="76">
        <f>IF(R128="","",ROUNDUP(S128/R128/20,0))</f>
        <v>6</v>
      </c>
      <c r="U128" s="344">
        <f>IF(T128="","",ROUNDUP(T128*Q128,0)*2)</f>
        <v>12</v>
      </c>
    </row>
    <row r="129" spans="2:21" s="335" customFormat="1" ht="20.100000000000001" customHeight="1">
      <c r="B129" s="67">
        <v>115</v>
      </c>
      <c r="C129" s="67">
        <f>+'制程(F14)'!B117</f>
        <v>115</v>
      </c>
      <c r="D129" s="487" t="str">
        <f>'制程(F14)'!C117</f>
        <v>镭雕字体</v>
      </c>
      <c r="E129" s="67" t="str">
        <f>+'制程(F14)'!D117</f>
        <v>组装</v>
      </c>
      <c r="F129" s="67" t="str">
        <f>+'制程(F14)'!E117</f>
        <v>字体钝化</v>
      </c>
      <c r="G129" s="67" t="str">
        <f>+'制程(F14)'!F117</f>
        <v>字体钝化</v>
      </c>
      <c r="H129" s="550"/>
      <c r="I129" s="68" t="s">
        <v>282</v>
      </c>
      <c r="J129" s="68" t="s">
        <v>202</v>
      </c>
      <c r="K129" s="70" t="s">
        <v>788</v>
      </c>
      <c r="L129" s="70" t="s">
        <v>202</v>
      </c>
      <c r="M129" s="71" t="s">
        <v>283</v>
      </c>
      <c r="N129" s="72" t="s">
        <v>283</v>
      </c>
      <c r="O129" s="72">
        <v>4</v>
      </c>
      <c r="P129" s="71">
        <v>1</v>
      </c>
      <c r="Q129" s="73">
        <v>1</v>
      </c>
      <c r="R129" s="74">
        <f>IF(O129="","",3600/O129)</f>
        <v>900</v>
      </c>
      <c r="S129" s="75">
        <f t="shared" si="42"/>
        <v>24999.999999999989</v>
      </c>
      <c r="T129" s="76">
        <f>IF(R129="","",ROUNDUP(S129/R129/20,0))</f>
        <v>2</v>
      </c>
      <c r="U129" s="77">
        <f>IF(T129="","",ROUNDUP(T129*Q129,0)*2)</f>
        <v>4</v>
      </c>
    </row>
    <row r="130" spans="2:21" s="41" customFormat="1" ht="20.100000000000001" customHeight="1">
      <c r="B130" s="67">
        <v>116</v>
      </c>
      <c r="C130" s="67">
        <f>+'制程(F14)'!B118</f>
        <v>116</v>
      </c>
      <c r="D130" s="487" t="str">
        <f>+'制程(F14)'!C118</f>
        <v>除胶</v>
      </c>
      <c r="E130" s="67" t="str">
        <f>+'制程(F14)'!D118</f>
        <v>组装</v>
      </c>
      <c r="F130" s="67" t="str">
        <f>+'制程(F14)'!E118</f>
        <v>除胶</v>
      </c>
      <c r="G130" s="67" t="str">
        <f>+'制程(F14)'!F118</f>
        <v>修溢胶（组装点胶）</v>
      </c>
      <c r="H130" s="550"/>
      <c r="I130" s="68" t="s">
        <v>202</v>
      </c>
      <c r="J130" s="68" t="s">
        <v>202</v>
      </c>
      <c r="K130" s="70" t="s">
        <v>797</v>
      </c>
      <c r="L130" s="70" t="s">
        <v>202</v>
      </c>
      <c r="M130" s="71" t="s">
        <v>204</v>
      </c>
      <c r="N130" s="72" t="s">
        <v>204</v>
      </c>
      <c r="O130" s="72">
        <v>2</v>
      </c>
      <c r="P130" s="71">
        <v>1</v>
      </c>
      <c r="Q130" s="73">
        <v>20</v>
      </c>
      <c r="R130" s="74">
        <f t="shared" si="41"/>
        <v>1800</v>
      </c>
      <c r="S130" s="75">
        <f t="shared" si="42"/>
        <v>24999.999999999989</v>
      </c>
      <c r="T130" s="76">
        <f t="shared" si="46"/>
        <v>1</v>
      </c>
      <c r="U130" s="77">
        <f t="shared" si="43"/>
        <v>40</v>
      </c>
    </row>
    <row r="131" spans="2:21" s="41" customFormat="1" ht="20.100000000000001" customHeight="1">
      <c r="B131" s="67">
        <v>117</v>
      </c>
      <c r="C131" s="67">
        <f>+'制程(F14)'!B119</f>
        <v>117</v>
      </c>
      <c r="D131" s="487" t="str">
        <f>+'制程(F14)'!C119</f>
        <v>撕保护膜</v>
      </c>
      <c r="E131" s="67" t="str">
        <f>+'制程(F14)'!D119</f>
        <v>组装</v>
      </c>
      <c r="F131" s="67" t="str">
        <f>+'制程(F14)'!E119</f>
        <v>自检/撕保护膜/擦脏污</v>
      </c>
      <c r="G131" s="67" t="str">
        <f>+'制程(F14)'!F119</f>
        <v>自检/撕BP保护膜/擦产品脏污</v>
      </c>
      <c r="H131" s="550"/>
      <c r="I131" s="68" t="s">
        <v>202</v>
      </c>
      <c r="J131" s="68" t="s">
        <v>202</v>
      </c>
      <c r="K131" s="70" t="s">
        <v>774</v>
      </c>
      <c r="L131" s="70" t="s">
        <v>202</v>
      </c>
      <c r="M131" s="71" t="s">
        <v>204</v>
      </c>
      <c r="N131" s="72" t="s">
        <v>204</v>
      </c>
      <c r="O131" s="72">
        <v>100</v>
      </c>
      <c r="P131" s="71">
        <v>1</v>
      </c>
      <c r="Q131" s="73">
        <v>1</v>
      </c>
      <c r="R131" s="74">
        <f>IF(O131="","",3600/O131)</f>
        <v>36</v>
      </c>
      <c r="S131" s="75">
        <f t="shared" si="42"/>
        <v>24999.999999999989</v>
      </c>
      <c r="T131" s="76">
        <f t="shared" si="46"/>
        <v>35</v>
      </c>
      <c r="U131" s="77">
        <f t="shared" si="43"/>
        <v>70</v>
      </c>
    </row>
    <row r="132" spans="2:21" s="41" customFormat="1" ht="20.100000000000001" customHeight="1">
      <c r="B132" s="67">
        <v>118</v>
      </c>
      <c r="C132" s="67">
        <f>+'制程(F14)'!B120</f>
        <v>118</v>
      </c>
      <c r="D132" s="487" t="str">
        <f>+'制程(F14)'!C120</f>
        <v>Air test</v>
      </c>
      <c r="E132" s="67" t="str">
        <f>+'制程(F14)'!D120</f>
        <v>组装</v>
      </c>
      <c r="F132" s="67" t="str">
        <f>+'制程(F14)'!E120</f>
        <v>Air test1（组装4小件）</v>
      </c>
      <c r="G132" s="67" t="str">
        <f>+'制程(F14)'!F120</f>
        <v>A级面相关测试</v>
      </c>
      <c r="H132" s="550"/>
      <c r="I132" s="68" t="s">
        <v>202</v>
      </c>
      <c r="J132" s="68" t="s">
        <v>202</v>
      </c>
      <c r="K132" s="70" t="s">
        <v>774</v>
      </c>
      <c r="L132" s="70" t="s">
        <v>202</v>
      </c>
      <c r="M132" s="71" t="s">
        <v>204</v>
      </c>
      <c r="N132" s="72" t="s">
        <v>204</v>
      </c>
      <c r="O132" s="72">
        <v>10</v>
      </c>
      <c r="P132" s="71">
        <v>1</v>
      </c>
      <c r="Q132" s="73">
        <v>2</v>
      </c>
      <c r="R132" s="74">
        <f t="shared" si="41"/>
        <v>360</v>
      </c>
      <c r="S132" s="75">
        <f t="shared" si="42"/>
        <v>24999.999999999989</v>
      </c>
      <c r="T132" s="76">
        <f t="shared" si="46"/>
        <v>4</v>
      </c>
      <c r="U132" s="77">
        <f t="shared" si="43"/>
        <v>16</v>
      </c>
    </row>
    <row r="133" spans="2:21" s="41" customFormat="1" ht="20.100000000000001" customHeight="1">
      <c r="B133" s="67">
        <v>119</v>
      </c>
      <c r="C133" s="67">
        <f>+'制程(F14)'!B121</f>
        <v>119</v>
      </c>
      <c r="D133" s="487" t="str">
        <f>+'制程(F14)'!C121</f>
        <v>Air test</v>
      </c>
      <c r="E133" s="67" t="str">
        <f>+'制程(F14)'!D121</f>
        <v>组装</v>
      </c>
      <c r="F133" s="67" t="str">
        <f>+'制程(F14)'!E121</f>
        <v>Air test2（Split）</v>
      </c>
      <c r="G133" s="67" t="str">
        <f>+'制程(F14)'!F121</f>
        <v>A级面相关测试</v>
      </c>
      <c r="H133" s="550"/>
      <c r="I133" s="68" t="s">
        <v>202</v>
      </c>
      <c r="J133" s="68" t="s">
        <v>202</v>
      </c>
      <c r="K133" s="70" t="s">
        <v>774</v>
      </c>
      <c r="L133" s="70" t="s">
        <v>202</v>
      </c>
      <c r="M133" s="71" t="s">
        <v>204</v>
      </c>
      <c r="N133" s="72" t="s">
        <v>204</v>
      </c>
      <c r="O133" s="72">
        <v>10</v>
      </c>
      <c r="P133" s="71">
        <v>1</v>
      </c>
      <c r="Q133" s="73">
        <v>2</v>
      </c>
      <c r="R133" s="74">
        <f t="shared" si="41"/>
        <v>360</v>
      </c>
      <c r="S133" s="75">
        <f t="shared" si="42"/>
        <v>24999.999999999989</v>
      </c>
      <c r="T133" s="76">
        <f t="shared" si="46"/>
        <v>4</v>
      </c>
      <c r="U133" s="77">
        <f t="shared" si="43"/>
        <v>16</v>
      </c>
    </row>
    <row r="134" spans="2:21" s="41" customFormat="1" ht="20.100000000000001" customHeight="1">
      <c r="B134" s="67">
        <v>120</v>
      </c>
      <c r="C134" s="67">
        <f>+'制程(F14)'!B122</f>
        <v>120</v>
      </c>
      <c r="D134" s="487" t="str">
        <f>+'制程(F14)'!C122</f>
        <v>UPM3</v>
      </c>
      <c r="E134" s="67" t="str">
        <f>+'制程(F14)'!D122</f>
        <v>组装</v>
      </c>
      <c r="F134" s="67" t="str">
        <f>+'制程(F14)'!E122</f>
        <v>UPM3</v>
      </c>
      <c r="G134" s="67" t="str">
        <f>+'制程(F14)'!F122</f>
        <v>UPM3</v>
      </c>
      <c r="H134" s="550"/>
      <c r="I134" s="68" t="s">
        <v>202</v>
      </c>
      <c r="J134" s="68" t="s">
        <v>202</v>
      </c>
      <c r="K134" s="70" t="s">
        <v>774</v>
      </c>
      <c r="L134" s="70" t="s">
        <v>202</v>
      </c>
      <c r="M134" s="71" t="s">
        <v>204</v>
      </c>
      <c r="N134" s="72" t="s">
        <v>204</v>
      </c>
      <c r="O134" s="72">
        <v>2</v>
      </c>
      <c r="P134" s="71">
        <v>1</v>
      </c>
      <c r="Q134" s="73">
        <v>3</v>
      </c>
      <c r="R134" s="74">
        <f t="shared" ref="R134" si="51">IF(O134="","",3600/O134)</f>
        <v>1800</v>
      </c>
      <c r="S134" s="75">
        <f t="shared" si="42"/>
        <v>24999.999999999989</v>
      </c>
      <c r="T134" s="76">
        <f t="shared" ref="T134" si="52">IF(R134="","",ROUNDUP(S134/R134/20,0))</f>
        <v>1</v>
      </c>
      <c r="U134" s="77">
        <f t="shared" ref="U134" si="53">IF(T134="","",ROUNDUP(T134*Q134,0)*2)</f>
        <v>6</v>
      </c>
    </row>
    <row r="135" spans="2:21" s="41" customFormat="1" ht="20.100000000000001" customHeight="1">
      <c r="B135" s="67">
        <v>121</v>
      </c>
      <c r="C135" s="67">
        <f>+'制程(F14)'!B123</f>
        <v>121</v>
      </c>
      <c r="D135" s="487" t="str">
        <f>+'制程(F14)'!C123</f>
        <v>ISRA</v>
      </c>
      <c r="E135" s="67" t="str">
        <f>+'制程(F14)'!D123</f>
        <v>组装</v>
      </c>
      <c r="F135" s="67" t="str">
        <f>+'制程(F14)'!E123</f>
        <v>ISRA</v>
      </c>
      <c r="G135" s="67" t="str">
        <f>+'制程(F14)'!F123</f>
        <v>应力痕及橘皮测试</v>
      </c>
      <c r="H135" s="550"/>
      <c r="I135" s="68" t="s">
        <v>202</v>
      </c>
      <c r="J135" s="68" t="s">
        <v>202</v>
      </c>
      <c r="K135" s="70" t="s">
        <v>774</v>
      </c>
      <c r="L135" s="70" t="s">
        <v>202</v>
      </c>
      <c r="M135" s="71" t="s">
        <v>283</v>
      </c>
      <c r="N135" s="72" t="s">
        <v>283</v>
      </c>
      <c r="O135" s="72">
        <v>50</v>
      </c>
      <c r="P135" s="71">
        <v>1</v>
      </c>
      <c r="Q135" s="73">
        <v>0.5</v>
      </c>
      <c r="R135" s="74">
        <f t="shared" si="41"/>
        <v>72</v>
      </c>
      <c r="S135" s="75">
        <f t="shared" si="42"/>
        <v>24999.999999999989</v>
      </c>
      <c r="T135" s="76">
        <f t="shared" si="46"/>
        <v>18</v>
      </c>
      <c r="U135" s="77">
        <f t="shared" si="43"/>
        <v>18</v>
      </c>
    </row>
    <row r="136" spans="2:21" s="41" customFormat="1" ht="20.100000000000001" customHeight="1">
      <c r="B136" s="67">
        <v>122</v>
      </c>
      <c r="C136" s="67">
        <f>+'制程(F14)'!B124</f>
        <v>122</v>
      </c>
      <c r="D136" s="487" t="str">
        <f>+'制程(F14)'!C124</f>
        <v>Steam test</v>
      </c>
      <c r="E136" s="67" t="str">
        <f>+'制程(F14)'!D124</f>
        <v>组装</v>
      </c>
      <c r="F136" s="67" t="str">
        <f>+'制程(F14)'!E124</f>
        <v>Steam test</v>
      </c>
      <c r="G136" s="67" t="str">
        <f>+'制程(F14)'!F124</f>
        <v>蒸汽测试</v>
      </c>
      <c r="H136" s="550"/>
      <c r="I136" s="68" t="s">
        <v>202</v>
      </c>
      <c r="J136" s="68" t="s">
        <v>202</v>
      </c>
      <c r="K136" s="70" t="s">
        <v>774</v>
      </c>
      <c r="L136" s="70" t="s">
        <v>202</v>
      </c>
      <c r="M136" s="71" t="s">
        <v>283</v>
      </c>
      <c r="N136" s="72" t="s">
        <v>283</v>
      </c>
      <c r="O136" s="72">
        <v>50</v>
      </c>
      <c r="P136" s="71">
        <v>1</v>
      </c>
      <c r="Q136" s="73">
        <v>0.5</v>
      </c>
      <c r="R136" s="74">
        <f t="shared" si="41"/>
        <v>72</v>
      </c>
      <c r="S136" s="75">
        <f t="shared" si="42"/>
        <v>24999.999999999989</v>
      </c>
      <c r="T136" s="76">
        <f t="shared" si="46"/>
        <v>18</v>
      </c>
      <c r="U136" s="77">
        <f t="shared" si="43"/>
        <v>18</v>
      </c>
    </row>
    <row r="137" spans="2:21" s="41" customFormat="1" ht="20.100000000000001" customHeight="1">
      <c r="B137" s="67">
        <v>123</v>
      </c>
      <c r="C137" s="67">
        <f>+'制程(F14)'!B125</f>
        <v>123</v>
      </c>
      <c r="D137" s="487" t="str">
        <f>+'制程(F14)'!C125</f>
        <v>OQC</v>
      </c>
      <c r="E137" s="67" t="str">
        <f>+'制程(F14)'!D125</f>
        <v>组装</v>
      </c>
      <c r="F137" s="67" t="str">
        <f>+'制程(F14)'!E125</f>
        <v>OQC</v>
      </c>
      <c r="G137" s="67" t="str">
        <f>+'制程(F14)'!F125</f>
        <v>小件检验&amp;出货检验</v>
      </c>
      <c r="H137" s="550"/>
      <c r="I137" s="68" t="s">
        <v>202</v>
      </c>
      <c r="J137" s="68" t="s">
        <v>202</v>
      </c>
      <c r="K137" s="70" t="s">
        <v>774</v>
      </c>
      <c r="L137" s="70" t="s">
        <v>202</v>
      </c>
      <c r="M137" s="71" t="s">
        <v>204</v>
      </c>
      <c r="N137" s="72" t="s">
        <v>204</v>
      </c>
      <c r="O137" s="72">
        <v>300</v>
      </c>
      <c r="P137" s="71">
        <v>1</v>
      </c>
      <c r="Q137" s="73">
        <v>1</v>
      </c>
      <c r="R137" s="74">
        <f t="shared" ref="R137" si="54">IF(O137="","",3600/O137)</f>
        <v>12</v>
      </c>
      <c r="S137" s="75">
        <f t="shared" si="42"/>
        <v>24999.999999999989</v>
      </c>
      <c r="T137" s="76">
        <f t="shared" ref="T137" si="55">IF(R137="","",ROUNDUP(S137/R137/20,0))</f>
        <v>105</v>
      </c>
      <c r="U137" s="77">
        <f t="shared" ref="U137" si="56">IF(T137="","",ROUNDUP(T137*Q137,0)*2)</f>
        <v>210</v>
      </c>
    </row>
    <row r="138" spans="2:21" s="41" customFormat="1" ht="20.100000000000001" customHeight="1">
      <c r="B138" s="67">
        <v>124</v>
      </c>
      <c r="C138" s="67">
        <f>+'制程(F14)'!B126</f>
        <v>124</v>
      </c>
      <c r="D138" s="471" t="str">
        <f>+'制程(F14)'!C126</f>
        <v>包装</v>
      </c>
      <c r="E138" s="67" t="str">
        <f>+'制程(F14)'!D126</f>
        <v>组装</v>
      </c>
      <c r="F138" s="67" t="str">
        <f>+'制程(F14)'!E126</f>
        <v>包装</v>
      </c>
      <c r="G138" s="67" t="str">
        <f>+'制程(F14)'!F126</f>
        <v>出货包装</v>
      </c>
      <c r="H138" s="550"/>
      <c r="I138" s="68" t="s">
        <v>202</v>
      </c>
      <c r="J138" s="68" t="s">
        <v>202</v>
      </c>
      <c r="K138" s="70" t="s">
        <v>774</v>
      </c>
      <c r="L138" s="70" t="s">
        <v>202</v>
      </c>
      <c r="M138" s="71" t="s">
        <v>204</v>
      </c>
      <c r="N138" s="72" t="s">
        <v>204</v>
      </c>
      <c r="O138" s="72">
        <v>10</v>
      </c>
      <c r="P138" s="71">
        <v>1</v>
      </c>
      <c r="Q138" s="73">
        <v>1</v>
      </c>
      <c r="R138" s="74">
        <f t="shared" si="41"/>
        <v>360</v>
      </c>
      <c r="S138" s="75">
        <f t="shared" si="42"/>
        <v>24999.999999999989</v>
      </c>
      <c r="T138" s="76">
        <f t="shared" si="46"/>
        <v>4</v>
      </c>
      <c r="U138" s="77">
        <f t="shared" si="43"/>
        <v>8</v>
      </c>
    </row>
    <row r="139" spans="2:21" s="41" customFormat="1" ht="20.100000000000001" customHeight="1">
      <c r="B139" s="335"/>
      <c r="C139" s="335"/>
      <c r="D139" s="82"/>
      <c r="E139" s="82"/>
      <c r="F139" s="82"/>
      <c r="G139" s="83"/>
      <c r="H139" s="83"/>
      <c r="I139" s="84"/>
      <c r="J139" s="84"/>
      <c r="K139" s="85"/>
      <c r="L139" s="86" t="s">
        <v>284</v>
      </c>
      <c r="M139" s="87">
        <f>+SUMIF($F$15:$F$138,L139,$M$15:$M$138)</f>
        <v>2565</v>
      </c>
      <c r="N139" s="87">
        <f>+SUMIF($F$15:$F$138,L139,$N$15:$N$138)</f>
        <v>220</v>
      </c>
      <c r="O139" s="87">
        <f>+SUMIF($F$15:$F$138,L139,$O$15:$O$138)</f>
        <v>2785</v>
      </c>
      <c r="P139" s="85"/>
      <c r="Q139" s="82"/>
      <c r="R139" s="88"/>
      <c r="S139" s="89"/>
      <c r="T139" s="88"/>
      <c r="U139" s="88"/>
    </row>
    <row r="140" spans="2:21" s="41" customFormat="1" ht="20.100000000000001" customHeight="1">
      <c r="D140" s="21"/>
      <c r="E140" s="21"/>
      <c r="F140" s="21"/>
      <c r="G140" s="40"/>
      <c r="H140" s="40"/>
      <c r="I140" s="40"/>
      <c r="J140" s="40"/>
      <c r="K140" s="21"/>
      <c r="L140" s="21"/>
      <c r="M140" s="21"/>
      <c r="N140" s="21"/>
      <c r="O140" s="21"/>
      <c r="P140" s="21"/>
      <c r="Q140" s="21"/>
      <c r="R140" s="89"/>
      <c r="S140" s="89"/>
      <c r="T140" s="89"/>
      <c r="U140" s="89"/>
    </row>
    <row r="141" spans="2:21" s="41" customFormat="1" ht="20.100000000000001" customHeight="1">
      <c r="D141" s="21"/>
      <c r="E141" s="21"/>
      <c r="F141" s="21"/>
      <c r="G141" s="40"/>
      <c r="H141" s="40"/>
      <c r="I141" s="40"/>
      <c r="J141" s="40"/>
      <c r="K141" s="21"/>
      <c r="L141" s="21"/>
      <c r="M141" s="21"/>
      <c r="N141" s="21"/>
      <c r="O141" s="21"/>
      <c r="P141" s="21"/>
      <c r="Q141" s="21"/>
      <c r="R141" s="89"/>
      <c r="S141" s="89"/>
      <c r="T141" s="89"/>
      <c r="U141" s="89"/>
    </row>
    <row r="142" spans="2:21" s="41" customFormat="1" ht="20.100000000000001" customHeight="1">
      <c r="D142" s="21"/>
      <c r="E142" s="21"/>
      <c r="F142" s="21"/>
      <c r="G142" s="40"/>
      <c r="H142" s="40"/>
      <c r="I142" s="40"/>
      <c r="J142" s="40"/>
      <c r="K142" s="21"/>
      <c r="L142" s="21"/>
      <c r="M142" s="21"/>
      <c r="N142" s="21"/>
      <c r="O142" s="21"/>
      <c r="P142" s="21"/>
      <c r="Q142" s="21"/>
      <c r="R142" s="89"/>
      <c r="S142" s="89"/>
      <c r="T142" s="89"/>
      <c r="U142" s="89"/>
    </row>
    <row r="143" spans="2:21" s="41" customFormat="1" ht="18.75">
      <c r="D143" s="21"/>
      <c r="E143" s="21"/>
      <c r="F143" s="21"/>
      <c r="G143" s="40"/>
      <c r="H143" s="40"/>
      <c r="I143" s="40"/>
      <c r="J143" s="40"/>
      <c r="K143" s="21"/>
      <c r="L143" s="21"/>
      <c r="M143" s="21"/>
      <c r="N143" s="21"/>
      <c r="O143" s="21"/>
      <c r="P143" s="21"/>
      <c r="Q143" s="21"/>
      <c r="R143" s="89"/>
      <c r="S143" s="89"/>
      <c r="T143" s="89"/>
      <c r="U143" s="89"/>
    </row>
    <row r="144" spans="2:21" ht="18.75"/>
    <row r="145" ht="18.75"/>
  </sheetData>
  <sheetProtection formatCells="0" formatColumns="0" formatRows="0" sort="0" autoFilter="0"/>
  <autoFilter ref="B14:U139">
    <filterColumn colId="6"/>
  </autoFilter>
  <mergeCells count="4">
    <mergeCell ref="B3:G3"/>
    <mergeCell ref="C4:E4"/>
    <mergeCell ref="C8:D8"/>
    <mergeCell ref="B13:F13"/>
  </mergeCells>
  <phoneticPr fontId="14" type="noConversion"/>
  <printOptions horizontalCentered="1" verticalCentered="1"/>
  <pageMargins left="0.35433070866141736" right="0.35433070866141736" top="0.39370078740157483" bottom="0.39370078740157483" header="0.31496062992125984" footer="0.31496062992125984"/>
  <pageSetup paperSize="9" scale="41" orientation="landscape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 filterMode="1">
    <tabColor rgb="FF00B050"/>
  </sheetPr>
  <dimension ref="B1:T134"/>
  <sheetViews>
    <sheetView showGridLines="0" zoomScale="85" zoomScaleNormal="85" workbookViewId="0">
      <pane ySplit="2" topLeftCell="A3" activePane="bottomLeft" state="frozen"/>
      <selection activeCell="B84" sqref="B84:J84"/>
      <selection pane="bottomLeft" activeCell="B1" sqref="B1:D1"/>
    </sheetView>
  </sheetViews>
  <sheetFormatPr defaultColWidth="10.28515625" defaultRowHeight="20.100000000000001" customHeight="1"/>
  <cols>
    <col min="1" max="1" width="3.28515625" style="98" customWidth="1"/>
    <col min="2" max="2" width="14.42578125" style="111" customWidth="1"/>
    <col min="3" max="3" width="12" style="111" customWidth="1"/>
    <col min="4" max="4" width="43.140625" style="111" bestFit="1" customWidth="1"/>
    <col min="5" max="5" width="35.85546875" style="112" bestFit="1" customWidth="1"/>
    <col min="6" max="6" width="21.85546875" style="111" customWidth="1"/>
    <col min="7" max="7" width="13.42578125" style="113" bestFit="1" customWidth="1"/>
    <col min="8" max="8" width="14.85546875" style="98" customWidth="1"/>
    <col min="9" max="9" width="10.42578125" style="98" customWidth="1"/>
    <col min="10" max="10" width="11.140625" style="98" customWidth="1"/>
    <col min="11" max="11" width="12.85546875" style="98" customWidth="1"/>
    <col min="12" max="12" width="8.140625" style="98" bestFit="1" customWidth="1"/>
    <col min="13" max="13" width="35.85546875" style="98" bestFit="1" customWidth="1"/>
    <col min="14" max="15" width="11.140625" style="98" bestFit="1" customWidth="1"/>
    <col min="16" max="16" width="22.7109375" style="98" customWidth="1"/>
    <col min="17" max="17" width="6" style="98" bestFit="1" customWidth="1"/>
    <col min="18" max="20" width="6.42578125" style="98" customWidth="1"/>
    <col min="21" max="16384" width="10.28515625" style="98"/>
  </cols>
  <sheetData>
    <row r="1" spans="2:17" s="93" customFormat="1" ht="25.5" customHeight="1">
      <c r="B1" s="501" t="s">
        <v>285</v>
      </c>
      <c r="C1" s="501"/>
      <c r="D1" s="501"/>
      <c r="E1" s="90"/>
      <c r="F1" s="91"/>
      <c r="G1" s="92"/>
      <c r="H1" s="91"/>
      <c r="I1" s="91"/>
      <c r="J1" s="91"/>
      <c r="P1" s="98"/>
      <c r="Q1" s="98"/>
    </row>
    <row r="2" spans="2:17" ht="21" customHeight="1">
      <c r="B2" s="486" t="s">
        <v>891</v>
      </c>
      <c r="C2" s="94" t="s">
        <v>287</v>
      </c>
      <c r="D2" s="94" t="s">
        <v>288</v>
      </c>
      <c r="E2" s="95" t="s">
        <v>909</v>
      </c>
      <c r="F2" s="94" t="s">
        <v>900</v>
      </c>
      <c r="G2" s="96" t="s">
        <v>904</v>
      </c>
      <c r="H2" s="97" t="s">
        <v>905</v>
      </c>
      <c r="I2" s="97" t="s">
        <v>290</v>
      </c>
      <c r="J2" s="94" t="s">
        <v>908</v>
      </c>
      <c r="L2" s="99" t="s">
        <v>291</v>
      </c>
      <c r="M2" s="99" t="s">
        <v>289</v>
      </c>
      <c r="N2" s="99" t="s">
        <v>292</v>
      </c>
      <c r="O2" s="99" t="s">
        <v>293</v>
      </c>
      <c r="P2" s="99" t="s">
        <v>294</v>
      </c>
    </row>
    <row r="3" spans="2:17" ht="21" customHeight="1">
      <c r="B3" s="110">
        <f>'Flowchart (Sparrow28,F14)'!C15</f>
        <v>1</v>
      </c>
      <c r="C3" s="110" t="str">
        <f>'Flowchart (Sparrow28,F14)'!E15</f>
        <v>CNC</v>
      </c>
      <c r="D3" s="110" t="str">
        <f>'Flowchart (Sparrow28,F14)'!F15</f>
        <v>DDG1</v>
      </c>
      <c r="E3" s="336" t="str">
        <f>'Flowchart (Sparrow28,F14)'!I15</f>
        <v>DDG(宇环)</v>
      </c>
      <c r="F3" s="110">
        <f>'Flowchart (Sparrow28,F14)'!O15</f>
        <v>8</v>
      </c>
      <c r="G3" s="337">
        <f>'Flowchart (Sparrow28,F14)'!S15</f>
        <v>27684.810739424705</v>
      </c>
      <c r="H3" s="110">
        <f>'Flowchart (Sparrow28,F14)'!T15</f>
        <v>4</v>
      </c>
      <c r="I3" s="101">
        <v>1</v>
      </c>
      <c r="J3" s="100">
        <f>+H3*I3</f>
        <v>4</v>
      </c>
      <c r="L3" s="102" t="s">
        <v>295</v>
      </c>
      <c r="M3" s="103" t="str">
        <f t="shared" ref="M3:M12" si="0">VLOOKUP(L3,D:J,2,0)</f>
        <v>DDG(宇环)</v>
      </c>
      <c r="N3" s="104"/>
      <c r="O3" s="105">
        <f t="shared" ref="O3:O12" si="1">VLOOKUP(L3,D:J,7,0)</f>
        <v>4</v>
      </c>
      <c r="P3" s="104"/>
      <c r="Q3" s="372"/>
    </row>
    <row r="4" spans="2:17" ht="21" customHeight="1">
      <c r="B4" s="110">
        <f>'Flowchart (Sparrow28,F14)'!C16</f>
        <v>2</v>
      </c>
      <c r="C4" s="110" t="str">
        <f>'Flowchart (Sparrow28,F14)'!E16</f>
        <v>CNC</v>
      </c>
      <c r="D4" s="110" t="str">
        <f>'Flowchart (Sparrow28,F14)'!F16</f>
        <v>DDG2</v>
      </c>
      <c r="E4" s="336" t="str">
        <f>'Flowchart (Sparrow28,F14)'!I16</f>
        <v>DDG(西部)</v>
      </c>
      <c r="F4" s="110">
        <f>'Flowchart (Sparrow28,F14)'!O16</f>
        <v>4</v>
      </c>
      <c r="G4" s="337">
        <f>'Flowchart (Sparrow28,F14)'!S16</f>
        <v>27684.810739424705</v>
      </c>
      <c r="H4" s="110">
        <f>IF(设备需求!F4=0,0,ROUNDUP(G4/(3600/设备需求!F4*20),0))</f>
        <v>2</v>
      </c>
      <c r="I4" s="101">
        <v>1</v>
      </c>
      <c r="J4" s="100">
        <f t="shared" ref="J4:J83" si="2">+H4*I4</f>
        <v>2</v>
      </c>
      <c r="L4" s="102" t="s">
        <v>296</v>
      </c>
      <c r="M4" s="103" t="str">
        <f t="shared" si="0"/>
        <v>DDG(西部)</v>
      </c>
      <c r="N4" s="104"/>
      <c r="O4" s="105">
        <f t="shared" si="1"/>
        <v>2</v>
      </c>
      <c r="P4" s="104"/>
      <c r="Q4" s="372"/>
    </row>
    <row r="5" spans="2:17" ht="21" customHeight="1">
      <c r="B5" s="110">
        <f>'Flowchart (Sparrow28,F14)'!C17</f>
        <v>3</v>
      </c>
      <c r="C5" s="110" t="str">
        <f>'Flowchart (Sparrow28,F14)'!E17</f>
        <v>CNC</v>
      </c>
      <c r="D5" s="110" t="str">
        <f>'Flowchart (Sparrow28,F14)'!F17</f>
        <v>清洗0</v>
      </c>
      <c r="E5" s="336" t="str">
        <f>'Flowchart (Sparrow28,F14)'!I17</f>
        <v>喷淋烘干12槽(5段)</v>
      </c>
      <c r="F5" s="110">
        <f>'Flowchart (Sparrow28,F14)'!O17</f>
        <v>1.5</v>
      </c>
      <c r="G5" s="337">
        <f>'Flowchart (Sparrow28,F14)'!S17</f>
        <v>27684.810739424705</v>
      </c>
      <c r="H5" s="110">
        <f>IF(设备需求!F5=0,0,ROUNDUP(G5/(3600/设备需求!F5*20),0))</f>
        <v>1</v>
      </c>
      <c r="I5" s="101">
        <v>1</v>
      </c>
      <c r="J5" s="100">
        <f t="shared" si="2"/>
        <v>1</v>
      </c>
      <c r="L5" s="102" t="s">
        <v>297</v>
      </c>
      <c r="M5" s="103" t="str">
        <f t="shared" si="0"/>
        <v>Fanuc 4axis</v>
      </c>
      <c r="N5" s="104"/>
      <c r="O5" s="106">
        <f t="shared" si="1"/>
        <v>289</v>
      </c>
      <c r="P5" s="102"/>
      <c r="Q5" s="372"/>
    </row>
    <row r="6" spans="2:17" ht="21" hidden="1" customHeight="1">
      <c r="B6" s="110">
        <f>+'[26]Flow chart (Rosegolden,F14)'!B16</f>
        <v>4</v>
      </c>
      <c r="C6" s="110" t="str">
        <f>'Flowchart (Sparrow28,F14)'!E18</f>
        <v>CNC</v>
      </c>
      <c r="D6" s="110" t="str">
        <f>'Flowchart (Sparrow28,F14)'!F18</f>
        <v>Assembly1</v>
      </c>
      <c r="E6" s="336" t="str">
        <f>'Flowchart (Sparrow28,F14)'!I18</f>
        <v>N/A</v>
      </c>
      <c r="F6" s="110">
        <f>'Flowchart (Sparrow28,F14)'!O18</f>
        <v>20</v>
      </c>
      <c r="G6" s="337">
        <f>'Flowchart (Sparrow28,F14)'!S18</f>
        <v>27684.810739424705</v>
      </c>
      <c r="H6" s="110">
        <f>IF(设备需求!F6=0,0,ROUNDUP(G6/(3600/设备需求!F6*20),0))</f>
        <v>8</v>
      </c>
      <c r="I6" s="101"/>
      <c r="J6" s="100">
        <f t="shared" si="2"/>
        <v>0</v>
      </c>
      <c r="L6" s="102" t="s">
        <v>386</v>
      </c>
      <c r="M6" s="103" t="str">
        <f t="shared" si="0"/>
        <v>Fanuc 4axis</v>
      </c>
      <c r="N6" s="204"/>
      <c r="O6" s="106">
        <f t="shared" si="1"/>
        <v>73</v>
      </c>
      <c r="P6" s="185"/>
      <c r="Q6" s="372"/>
    </row>
    <row r="7" spans="2:17" ht="21" customHeight="1">
      <c r="B7" s="110">
        <f>'Flowchart (Sparrow28,F14)'!C19</f>
        <v>5</v>
      </c>
      <c r="C7" s="110" t="str">
        <f>'Flowchart (Sparrow28,F14)'!E19</f>
        <v>CNC</v>
      </c>
      <c r="D7" s="110" t="str">
        <f>'Flowchart (Sparrow28,F14)'!F19</f>
        <v>CNC1-1</v>
      </c>
      <c r="E7" s="336" t="str">
        <f>'Flowchart (Sparrow28,F14)'!I19</f>
        <v>Fanuc 4axis</v>
      </c>
      <c r="F7" s="110">
        <f>'Flowchart (Sparrow28,F14)'!O19</f>
        <v>750</v>
      </c>
      <c r="G7" s="337">
        <f>'Flowchart (Sparrow28,F14)'!S19</f>
        <v>27684.810739424705</v>
      </c>
      <c r="H7" s="110">
        <f>IF(设备需求!F7=0,0,ROUNDUP(G7/(3600/设备需求!F7*20),0))</f>
        <v>289</v>
      </c>
      <c r="I7" s="101">
        <v>1</v>
      </c>
      <c r="J7" s="100">
        <f t="shared" si="2"/>
        <v>289</v>
      </c>
      <c r="L7" s="102" t="s">
        <v>730</v>
      </c>
      <c r="M7" s="103" t="str">
        <f t="shared" si="0"/>
        <v>Fanuc 3axis</v>
      </c>
      <c r="N7" s="358"/>
      <c r="O7" s="106">
        <f t="shared" si="1"/>
        <v>8</v>
      </c>
      <c r="P7" s="357"/>
      <c r="Q7" s="372"/>
    </row>
    <row r="8" spans="2:17" ht="21" customHeight="1">
      <c r="B8" s="110">
        <f>+'[26]Flow chart (Rosegolden,F14)'!B18</f>
        <v>6</v>
      </c>
      <c r="C8" s="110" t="str">
        <f>'Flowchart (Sparrow28,F14)'!E20</f>
        <v>CNC</v>
      </c>
      <c r="D8" s="110" t="str">
        <f>'Flowchart (Sparrow28,F14)'!F20</f>
        <v>CNC1-2</v>
      </c>
      <c r="E8" s="336" t="str">
        <f>'Flowchart (Sparrow28,F14)'!I20</f>
        <v>Fanuc 4axis</v>
      </c>
      <c r="F8" s="110">
        <f>'Flowchart (Sparrow28,F14)'!O20</f>
        <v>190</v>
      </c>
      <c r="G8" s="337">
        <f>'Flowchart (Sparrow28,F14)'!S20</f>
        <v>27657.12592868528</v>
      </c>
      <c r="H8" s="110">
        <f>IF(设备需求!F8=0,0,ROUNDUP(G8/(3600/设备需求!F8*20),0))</f>
        <v>73</v>
      </c>
      <c r="I8" s="101">
        <v>1</v>
      </c>
      <c r="J8" s="100">
        <f t="shared" si="2"/>
        <v>73</v>
      </c>
      <c r="L8" s="102" t="s">
        <v>298</v>
      </c>
      <c r="M8" s="103" t="str">
        <f t="shared" si="0"/>
        <v>Fanuc 4axis</v>
      </c>
      <c r="N8" s="104"/>
      <c r="O8" s="106">
        <f t="shared" si="1"/>
        <v>108</v>
      </c>
      <c r="P8" s="102"/>
      <c r="Q8" s="372"/>
    </row>
    <row r="9" spans="2:17" ht="21" hidden="1" customHeight="1">
      <c r="B9" s="110">
        <f>'Flowchart (Sparrow28,F14)'!C21</f>
        <v>7</v>
      </c>
      <c r="C9" s="110" t="str">
        <f>'Flowchart (Sparrow28,F14)'!E21</f>
        <v>CNC</v>
      </c>
      <c r="D9" s="110" t="str">
        <f>'Flowchart (Sparrow28,F14)'!F21</f>
        <v>Remove1</v>
      </c>
      <c r="E9" s="336" t="str">
        <f>'Flowchart (Sparrow28,F14)'!I21</f>
        <v>N/A</v>
      </c>
      <c r="F9" s="110">
        <f>'Flowchart (Sparrow28,F14)'!O21</f>
        <v>20</v>
      </c>
      <c r="G9" s="337">
        <f>'Flowchart (Sparrow28,F14)'!S21</f>
        <v>27629.468802756594</v>
      </c>
      <c r="H9" s="110">
        <f>IF(设备需求!F9=0,0,ROUNDUP(G9/(3600/设备需求!F9*20),0))</f>
        <v>8</v>
      </c>
      <c r="I9" s="101"/>
      <c r="J9" s="100">
        <f t="shared" si="2"/>
        <v>0</v>
      </c>
      <c r="L9" s="102" t="s">
        <v>299</v>
      </c>
      <c r="M9" s="103" t="str">
        <f t="shared" si="0"/>
        <v>Fanuc 3axis</v>
      </c>
      <c r="N9" s="104"/>
      <c r="O9" s="106">
        <f t="shared" si="1"/>
        <v>104</v>
      </c>
      <c r="P9" s="102"/>
      <c r="Q9" s="372"/>
    </row>
    <row r="10" spans="2:17" ht="21" customHeight="1">
      <c r="B10" s="110">
        <f>'Flowchart (Sparrow28,F14)'!C22</f>
        <v>8</v>
      </c>
      <c r="C10" s="110" t="str">
        <f>'Flowchart (Sparrow28,F14)'!E22</f>
        <v>CNC</v>
      </c>
      <c r="D10" s="110" t="str">
        <f>'Flowchart (Sparrow28,F14)'!F22</f>
        <v>CNC1-3</v>
      </c>
      <c r="E10" s="336" t="str">
        <f>'Flowchart (Sparrow28,F14)'!I22</f>
        <v>Fanuc 3axis</v>
      </c>
      <c r="F10" s="110">
        <f>'Flowchart (Sparrow28,F14)'!O22</f>
        <v>20</v>
      </c>
      <c r="G10" s="337">
        <f>'Flowchart (Sparrow28,F14)'!S22</f>
        <v>27629.468802756594</v>
      </c>
      <c r="H10" s="110">
        <f>IF(设备需求!F10=0,0,ROUNDUP(G10/(3600/设备需求!F10*20),0))</f>
        <v>8</v>
      </c>
      <c r="I10" s="101">
        <v>1</v>
      </c>
      <c r="J10" s="110">
        <f t="shared" si="2"/>
        <v>8</v>
      </c>
      <c r="L10" s="102" t="s">
        <v>645</v>
      </c>
      <c r="M10" s="103" t="str">
        <f t="shared" si="0"/>
        <v>Fanuc 4axis</v>
      </c>
      <c r="N10" s="204"/>
      <c r="O10" s="106">
        <f t="shared" si="1"/>
        <v>282</v>
      </c>
      <c r="P10" s="185"/>
      <c r="Q10" s="372"/>
    </row>
    <row r="11" spans="2:17" ht="21" customHeight="1">
      <c r="B11" s="110">
        <f>'Flowchart (Sparrow28,F14)'!C23</f>
        <v>9</v>
      </c>
      <c r="C11" s="110" t="str">
        <f>'Flowchart (Sparrow28,F14)'!E23</f>
        <v>CNC</v>
      </c>
      <c r="D11" s="110" t="str">
        <f>'Flowchart (Sparrow28,F14)'!F23</f>
        <v>清洗1(CNC1后)</v>
      </c>
      <c r="E11" s="336" t="str">
        <f>'Flowchart (Sparrow28,F14)'!I23</f>
        <v>喷淋烘干12槽(5段)</v>
      </c>
      <c r="F11" s="110">
        <f>'Flowchart (Sparrow28,F14)'!O23</f>
        <v>1.5</v>
      </c>
      <c r="G11" s="337">
        <f>'Flowchart (Sparrow28,F14)'!S23</f>
        <v>27629.468802756594</v>
      </c>
      <c r="H11" s="110">
        <f>IF(设备需求!F11=0,0,ROUNDUP(G11/(3600/设备需求!F11*20),0))</f>
        <v>1</v>
      </c>
      <c r="I11" s="101">
        <v>1</v>
      </c>
      <c r="J11" s="100">
        <f t="shared" si="2"/>
        <v>1</v>
      </c>
      <c r="L11" s="102" t="s">
        <v>641</v>
      </c>
      <c r="M11" s="103" t="str">
        <f t="shared" si="0"/>
        <v>Fanuc 4axis</v>
      </c>
      <c r="N11" s="204"/>
      <c r="O11" s="106">
        <f t="shared" si="1"/>
        <v>84</v>
      </c>
      <c r="P11" s="185"/>
      <c r="Q11" s="372"/>
    </row>
    <row r="12" spans="2:17" ht="21" customHeight="1">
      <c r="B12" s="110">
        <f>'Flowchart (Sparrow28,F14)'!C24</f>
        <v>10</v>
      </c>
      <c r="C12" s="110" t="str">
        <f>'Flowchart (Sparrow28,F14)'!E24</f>
        <v>CNC</v>
      </c>
      <c r="D12" s="110" t="str">
        <f>'Flowchart (Sparrow28,F14)'!F24</f>
        <v>喷砂去毛刺1</v>
      </c>
      <c r="E12" s="336" t="str">
        <f>'Flowchart (Sparrow28,F14)'!I24</f>
        <v>百通喷砂机</v>
      </c>
      <c r="F12" s="110">
        <f>'Flowchart (Sparrow28,F14)'!O24</f>
        <v>1.9</v>
      </c>
      <c r="G12" s="337">
        <f>'Flowchart (Sparrow28,F14)'!S24</f>
        <v>27629.468802756594</v>
      </c>
      <c r="H12" s="110">
        <f>IF(设备需求!F12=0,0,ROUNDUP(G12/(3600/设备需求!F12*20),0))</f>
        <v>1</v>
      </c>
      <c r="I12" s="101">
        <v>1</v>
      </c>
      <c r="J12" s="100">
        <f t="shared" si="2"/>
        <v>1</v>
      </c>
      <c r="L12" s="102" t="s">
        <v>301</v>
      </c>
      <c r="M12" s="103" t="str">
        <f t="shared" si="0"/>
        <v>JD 600</v>
      </c>
      <c r="N12" s="104"/>
      <c r="O12" s="106">
        <f t="shared" si="1"/>
        <v>117</v>
      </c>
      <c r="P12" s="373"/>
      <c r="Q12" s="372"/>
    </row>
    <row r="13" spans="2:17" ht="21" hidden="1" customHeight="1">
      <c r="B13" s="110">
        <f>'Flowchart (Sparrow28,F14)'!C25</f>
        <v>11</v>
      </c>
      <c r="C13" s="110" t="str">
        <f>'Flowchart (Sparrow28,F14)'!E25</f>
        <v>CNC</v>
      </c>
      <c r="D13" s="110" t="str">
        <f>'Flowchart (Sparrow28,F14)'!F25</f>
        <v>修毛刺1检修</v>
      </c>
      <c r="E13" s="336" t="str">
        <f>'Flowchart (Sparrow28,F14)'!I25</f>
        <v>N/A</v>
      </c>
      <c r="F13" s="110">
        <f>'Flowchart (Sparrow28,F14)'!O25</f>
        <v>15</v>
      </c>
      <c r="G13" s="337">
        <f>'Flowchart (Sparrow28,F14)'!S25</f>
        <v>27629.468802756594</v>
      </c>
      <c r="H13" s="110">
        <f>IF(设备需求!F13=0,0,ROUNDUP(G13/(3600/设备需求!F13*20),0))</f>
        <v>6</v>
      </c>
      <c r="I13" s="101"/>
      <c r="J13" s="100">
        <f t="shared" si="2"/>
        <v>0</v>
      </c>
      <c r="L13" s="102" t="s">
        <v>302</v>
      </c>
      <c r="M13" s="103" t="s">
        <v>250</v>
      </c>
      <c r="N13" s="104"/>
      <c r="O13" s="106">
        <f t="shared" ref="O13:O21" si="3">SUMIF(E:E,M13,J:J)</f>
        <v>1</v>
      </c>
      <c r="P13" s="102"/>
      <c r="Q13" s="372"/>
    </row>
    <row r="14" spans="2:17" ht="21" customHeight="1">
      <c r="B14" s="110">
        <f>'Flowchart (Sparrow28,F14)'!C26</f>
        <v>12</v>
      </c>
      <c r="C14" s="110" t="str">
        <f>'Flowchart (Sparrow28,F14)'!E26</f>
        <v>CNC</v>
      </c>
      <c r="D14" s="110" t="str">
        <f>'Flowchart (Sparrow28,F14)'!F26</f>
        <v>修毛刺清洗1</v>
      </c>
      <c r="E14" s="336" t="str">
        <f>'Flowchart (Sparrow28,F14)'!I26</f>
        <v>喷淋烘干12槽(5段)</v>
      </c>
      <c r="F14" s="110">
        <f>'Flowchart (Sparrow28,F14)'!O26</f>
        <v>1.5</v>
      </c>
      <c r="G14" s="337">
        <f>'Flowchart (Sparrow28,F14)'!S26</f>
        <v>27629.468802756594</v>
      </c>
      <c r="H14" s="110">
        <f>IF(设备需求!F14=0,0,ROUNDUP(G14/(3600/设备需求!F14*20),0))</f>
        <v>1</v>
      </c>
      <c r="I14" s="101">
        <v>1</v>
      </c>
      <c r="J14" s="100">
        <f t="shared" si="2"/>
        <v>1</v>
      </c>
      <c r="L14" s="102" t="s">
        <v>302</v>
      </c>
      <c r="M14" s="103" t="s">
        <v>303</v>
      </c>
      <c r="N14" s="104"/>
      <c r="O14" s="106">
        <f t="shared" si="3"/>
        <v>16</v>
      </c>
      <c r="P14" s="102"/>
      <c r="Q14" s="372"/>
    </row>
    <row r="15" spans="2:17" ht="21" hidden="1" customHeight="1">
      <c r="B15" s="110">
        <f>'Flowchart (Sparrow28,F14)'!C27</f>
        <v>13</v>
      </c>
      <c r="C15" s="110" t="str">
        <f>'Flowchart (Sparrow28,F14)'!E27</f>
        <v>CNC</v>
      </c>
      <c r="D15" s="110" t="str">
        <f>'Flowchart (Sparrow28,F14)'!F27</f>
        <v>Riveting</v>
      </c>
      <c r="E15" s="336" t="str">
        <f>'Flowchart (Sparrow28,F14)'!I27</f>
        <v>N/A</v>
      </c>
      <c r="F15" s="110">
        <f>'Flowchart (Sparrow28,F14)'!O27</f>
        <v>8</v>
      </c>
      <c r="G15" s="337">
        <f>'Flowchart (Sparrow28,F14)'!S27</f>
        <v>27629.468802756594</v>
      </c>
      <c r="H15" s="110">
        <f>IF(设备需求!F15=0,0,ROUNDUP(G15/(3600/设备需求!F15*20),0))</f>
        <v>4</v>
      </c>
      <c r="I15" s="101"/>
      <c r="J15" s="100">
        <f t="shared" si="2"/>
        <v>0</v>
      </c>
      <c r="L15" s="102" t="s">
        <v>302</v>
      </c>
      <c r="M15" s="103" t="s">
        <v>245</v>
      </c>
      <c r="N15" s="104"/>
      <c r="O15" s="106">
        <f t="shared" si="3"/>
        <v>14</v>
      </c>
      <c r="P15" s="102"/>
      <c r="Q15" s="372"/>
    </row>
    <row r="16" spans="2:17" ht="21" customHeight="1">
      <c r="B16" s="110">
        <f>'Flowchart (Sparrow28,F14)'!C28</f>
        <v>14</v>
      </c>
      <c r="C16" s="110" t="str">
        <f>'Flowchart (Sparrow28,F14)'!E28</f>
        <v>CNC</v>
      </c>
      <c r="D16" s="110" t="str">
        <f>'Flowchart (Sparrow28,F14)'!F28</f>
        <v>CCD检验</v>
      </c>
      <c r="E16" s="336" t="str">
        <f>'Flowchart (Sparrow28,F14)'!I28</f>
        <v>CCD检测机台</v>
      </c>
      <c r="F16" s="110">
        <f>'Flowchart (Sparrow28,F14)'!O28</f>
        <v>8</v>
      </c>
      <c r="G16" s="337">
        <f>'Flowchart (Sparrow28,F14)'!S28</f>
        <v>27615.654068355216</v>
      </c>
      <c r="H16" s="110">
        <f>IF(设备需求!F16=0,0,ROUNDUP(G16/(3600/设备需求!F16*20),0))</f>
        <v>4</v>
      </c>
      <c r="I16" s="101">
        <v>1</v>
      </c>
      <c r="J16" s="100">
        <f t="shared" si="2"/>
        <v>4</v>
      </c>
      <c r="L16" s="102" t="s">
        <v>304</v>
      </c>
      <c r="M16" s="103" t="s">
        <v>305</v>
      </c>
      <c r="N16" s="102"/>
      <c r="O16" s="106">
        <f t="shared" si="3"/>
        <v>5</v>
      </c>
      <c r="P16" s="102"/>
      <c r="Q16" s="372"/>
    </row>
    <row r="17" spans="2:20" ht="21" customHeight="1">
      <c r="B17" s="110">
        <f>'Flowchart (Sparrow28,F14)'!C29</f>
        <v>15</v>
      </c>
      <c r="C17" s="110" t="str">
        <f>'Flowchart (Sparrow28,F14)'!E29</f>
        <v>CNC</v>
      </c>
      <c r="D17" s="110" t="str">
        <f>'Flowchart (Sparrow28,F14)'!F29</f>
        <v>IM1</v>
      </c>
      <c r="E17" s="336" t="str">
        <f>'Flowchart (Sparrow28,F14)'!I29</f>
        <v>立式成型机120T</v>
      </c>
      <c r="F17" s="110">
        <f>'Flowchart (Sparrow28,F14)'!O29</f>
        <v>11</v>
      </c>
      <c r="G17" s="337">
        <f>'Flowchart (Sparrow28,F14)'!S29</f>
        <v>27615.654068355216</v>
      </c>
      <c r="H17" s="110">
        <f>IF(设备需求!F17=0,0,ROUNDUP(G17/(3600/设备需求!F17*20),0))</f>
        <v>5</v>
      </c>
      <c r="I17" s="101">
        <v>1</v>
      </c>
      <c r="J17" s="100">
        <f t="shared" si="2"/>
        <v>5</v>
      </c>
      <c r="L17" s="102" t="s">
        <v>304</v>
      </c>
      <c r="M17" s="352" t="s">
        <v>207</v>
      </c>
      <c r="N17" s="102"/>
      <c r="O17" s="106">
        <f t="shared" si="3"/>
        <v>18</v>
      </c>
      <c r="P17" s="102"/>
      <c r="Q17" s="372"/>
    </row>
    <row r="18" spans="2:20" ht="21" hidden="1" customHeight="1">
      <c r="B18" s="110">
        <f>'Flowchart (Sparrow28,F14)'!C30</f>
        <v>16</v>
      </c>
      <c r="C18" s="110" t="str">
        <f>'Flowchart (Sparrow28,F14)'!E30</f>
        <v>CNC</v>
      </c>
      <c r="D18" s="110" t="str">
        <f>'Flowchart (Sparrow28,F14)'!F30</f>
        <v>Assembly2</v>
      </c>
      <c r="E18" s="336" t="str">
        <f>'Flowchart (Sparrow28,F14)'!I30</f>
        <v>N/A</v>
      </c>
      <c r="F18" s="110">
        <f>'Flowchart (Sparrow28,F14)'!O30</f>
        <v>8</v>
      </c>
      <c r="G18" s="337">
        <f>'Flowchart (Sparrow28,F14)'!S30</f>
        <v>27588.038414286861</v>
      </c>
      <c r="H18" s="110">
        <f>IF(设备需求!F18=0,0,ROUNDUP(G18/(3600/设备需求!F18*20),0))</f>
        <v>4</v>
      </c>
      <c r="I18" s="101"/>
      <c r="J18" s="100">
        <f t="shared" si="2"/>
        <v>0</v>
      </c>
      <c r="L18" s="359" t="s">
        <v>304</v>
      </c>
      <c r="M18" s="419" t="s">
        <v>236</v>
      </c>
      <c r="N18" s="367"/>
      <c r="O18" s="362">
        <f t="shared" si="3"/>
        <v>20</v>
      </c>
      <c r="P18" s="455" t="s">
        <v>840</v>
      </c>
      <c r="Q18" s="372"/>
    </row>
    <row r="19" spans="2:20" ht="21" customHeight="1">
      <c r="B19" s="110">
        <f>'Flowchart (Sparrow28,F14)'!C31</f>
        <v>17</v>
      </c>
      <c r="C19" s="110" t="str">
        <f>'Flowchart (Sparrow28,F14)'!E31</f>
        <v>CNC</v>
      </c>
      <c r="D19" s="110" t="str">
        <f>'Flowchart (Sparrow28,F14)'!F31</f>
        <v>CNC2</v>
      </c>
      <c r="E19" s="336" t="str">
        <f>'Flowchart (Sparrow28,F14)'!I31</f>
        <v>Fanuc 4axis</v>
      </c>
      <c r="F19" s="110">
        <f>'Flowchart (Sparrow28,F14)'!O31</f>
        <v>280</v>
      </c>
      <c r="G19" s="337">
        <f>'Flowchart (Sparrow28,F14)'!S31</f>
        <v>27588.038414286861</v>
      </c>
      <c r="H19" s="110">
        <f>IF(设备需求!F19=0,0,ROUNDUP(G19/(3600/设备需求!F19*20),0))</f>
        <v>108</v>
      </c>
      <c r="I19" s="101">
        <v>1</v>
      </c>
      <c r="J19" s="100">
        <f t="shared" si="2"/>
        <v>108</v>
      </c>
      <c r="L19" s="102" t="s">
        <v>304</v>
      </c>
      <c r="M19" s="352" t="s">
        <v>239</v>
      </c>
      <c r="N19" s="353"/>
      <c r="O19" s="106">
        <f t="shared" si="3"/>
        <v>21</v>
      </c>
      <c r="P19" s="102"/>
      <c r="Q19" s="372"/>
    </row>
    <row r="20" spans="2:20" ht="21" hidden="1" customHeight="1">
      <c r="B20" s="110">
        <f>'Flowchart (Sparrow28,F14)'!C32</f>
        <v>18</v>
      </c>
      <c r="C20" s="110" t="str">
        <f>'Flowchart (Sparrow28,F14)'!E32</f>
        <v>CNC</v>
      </c>
      <c r="D20" s="110" t="str">
        <f>'Flowchart (Sparrow28,F14)'!F32</f>
        <v>Remove2</v>
      </c>
      <c r="E20" s="336" t="str">
        <f>'Flowchart (Sparrow28,F14)'!I32</f>
        <v>N/A</v>
      </c>
      <c r="F20" s="110">
        <f>'Flowchart (Sparrow28,F14)'!O32</f>
        <v>8</v>
      </c>
      <c r="G20" s="337">
        <f>'Flowchart (Sparrow28,F14)'!S32</f>
        <v>27532.862337458286</v>
      </c>
      <c r="H20" s="110">
        <f>IF(设备需求!F20=0,0,ROUNDUP(G20/(3600/设备需求!F20*20),0))</f>
        <v>4</v>
      </c>
      <c r="I20" s="101"/>
      <c r="J20" s="100">
        <f t="shared" si="2"/>
        <v>0</v>
      </c>
      <c r="L20" s="102" t="s">
        <v>306</v>
      </c>
      <c r="M20" s="103" t="s">
        <v>307</v>
      </c>
      <c r="N20" s="353"/>
      <c r="O20" s="106">
        <f t="shared" si="3"/>
        <v>1</v>
      </c>
      <c r="P20" s="104"/>
      <c r="Q20" s="372"/>
    </row>
    <row r="21" spans="2:20" ht="21" customHeight="1">
      <c r="B21" s="110">
        <f>'Flowchart (Sparrow28,F14)'!C33</f>
        <v>19</v>
      </c>
      <c r="C21" s="110" t="str">
        <f>'Flowchart (Sparrow28,F14)'!E33</f>
        <v>CNC</v>
      </c>
      <c r="D21" s="110" t="str">
        <f>'Flowchart (Sparrow28,F14)'!F33</f>
        <v>loop1清洗</v>
      </c>
      <c r="E21" s="336" t="str">
        <f>'Flowchart (Sparrow28,F14)'!I33</f>
        <v>5段小喷淋(CNC)</v>
      </c>
      <c r="F21" s="110">
        <f>'Flowchart (Sparrow28,F14)'!O33</f>
        <v>1.58</v>
      </c>
      <c r="G21" s="337">
        <f>'Flowchart (Sparrow28,F14)'!S33</f>
        <v>27532.862337458286</v>
      </c>
      <c r="H21" s="110">
        <f>IF(设备需求!F21=0,0,ROUNDUP(G21/(3600/设备需求!F21*20),0))</f>
        <v>1</v>
      </c>
      <c r="I21" s="101">
        <v>1</v>
      </c>
      <c r="J21" s="100">
        <f t="shared" si="2"/>
        <v>1</v>
      </c>
      <c r="L21" s="102" t="s">
        <v>306</v>
      </c>
      <c r="M21" s="352" t="s">
        <v>308</v>
      </c>
      <c r="N21" s="353"/>
      <c r="O21" s="106">
        <f t="shared" si="3"/>
        <v>17</v>
      </c>
      <c r="P21" s="102"/>
      <c r="Q21" s="372"/>
    </row>
    <row r="22" spans="2:20" ht="21" customHeight="1">
      <c r="B22" s="478">
        <f>'Flowchart (Sparrow28,F14)'!C34</f>
        <v>20</v>
      </c>
      <c r="C22" s="478" t="str">
        <f>'Flowchart (Sparrow28,F14)'!E34</f>
        <v>CNC</v>
      </c>
      <c r="D22" s="488" t="str">
        <f>'Flowchart (Sparrow28,F14)'!F34</f>
        <v>清洗2(CNC2后)</v>
      </c>
      <c r="E22" s="336" t="s">
        <v>383</v>
      </c>
      <c r="F22" s="110">
        <f>'Flowchart (Sparrow28,F14)'!O34</f>
        <v>1.47</v>
      </c>
      <c r="G22" s="337">
        <f>'Flowchart (Sparrow28,F14)'!S34</f>
        <v>27532.862337458286</v>
      </c>
      <c r="H22" s="110">
        <f>IF(设备需求!F22=0,0,ROUNDUP(G22/(3600/设备需求!F22*20),0))</f>
        <v>1</v>
      </c>
      <c r="I22" s="101">
        <v>1</v>
      </c>
      <c r="J22" s="100">
        <f t="shared" si="2"/>
        <v>1</v>
      </c>
      <c r="L22" s="102" t="s">
        <v>309</v>
      </c>
      <c r="M22" s="107" t="s">
        <v>227</v>
      </c>
      <c r="N22" s="108"/>
      <c r="O22" s="106">
        <v>1</v>
      </c>
      <c r="P22" s="105"/>
      <c r="Q22" s="372"/>
      <c r="R22" s="109"/>
      <c r="S22" s="109"/>
      <c r="T22" s="109"/>
    </row>
    <row r="23" spans="2:20" ht="21" customHeight="1">
      <c r="B23" s="478">
        <f>'Flowchart (Sparrow28,F14)'!C34</f>
        <v>20</v>
      </c>
      <c r="C23" s="478" t="str">
        <f>'Flowchart (Sparrow28,F14)'!E34</f>
        <v>CNC</v>
      </c>
      <c r="D23" s="488" t="str">
        <f>'Flowchart (Sparrow28,F14)'!F34</f>
        <v>清洗2(CNC2后)</v>
      </c>
      <c r="E23" s="338" t="s">
        <v>382</v>
      </c>
      <c r="F23" s="339">
        <v>1.17</v>
      </c>
      <c r="G23" s="340">
        <f>G22</f>
        <v>27532.862337458286</v>
      </c>
      <c r="H23" s="110">
        <f>IF(设备需求!F23=0,0,ROUNDUP(G23/(3600/设备需求!F23*20),0))</f>
        <v>1</v>
      </c>
      <c r="I23" s="203">
        <v>1</v>
      </c>
      <c r="J23" s="197">
        <f t="shared" si="2"/>
        <v>1</v>
      </c>
      <c r="L23" s="359" t="s">
        <v>310</v>
      </c>
      <c r="M23" s="360" t="s">
        <v>266</v>
      </c>
      <c r="N23" s="361"/>
      <c r="O23" s="362">
        <f t="shared" ref="O23:O38" si="4">SUMIF(E:E,M23,J:J)</f>
        <v>9</v>
      </c>
      <c r="P23" s="362" t="s">
        <v>731</v>
      </c>
      <c r="Q23" s="372"/>
      <c r="R23" s="109"/>
      <c r="S23" s="109"/>
      <c r="T23" s="109"/>
    </row>
    <row r="24" spans="2:20" ht="21" customHeight="1">
      <c r="B24" s="110">
        <f>'Flowchart (Sparrow28,F14)'!C35</f>
        <v>21</v>
      </c>
      <c r="C24" s="110" t="str">
        <f>'Flowchart (Sparrow28,F14)'!E35</f>
        <v>CNC</v>
      </c>
      <c r="D24" s="110" t="str">
        <f>'Flowchart (Sparrow28,F14)'!F35</f>
        <v>喷砂去毛刺2</v>
      </c>
      <c r="E24" s="336" t="str">
        <f>'Flowchart (Sparrow28,F14)'!I35</f>
        <v>百通喷砂机</v>
      </c>
      <c r="F24" s="110">
        <f>'Flowchart (Sparrow28,F14)'!O35</f>
        <v>8.25</v>
      </c>
      <c r="G24" s="337">
        <f>'Flowchart (Sparrow28,F14)'!S35</f>
        <v>27532.862337458286</v>
      </c>
      <c r="H24" s="110">
        <f>'Flowchart (Sparrow28,F14)'!T35</f>
        <v>6</v>
      </c>
      <c r="I24" s="203">
        <v>1</v>
      </c>
      <c r="J24" s="100">
        <f t="shared" si="2"/>
        <v>6</v>
      </c>
      <c r="L24" s="359" t="s">
        <v>310</v>
      </c>
      <c r="M24" s="360" t="s">
        <v>267</v>
      </c>
      <c r="N24" s="361"/>
      <c r="O24" s="362">
        <f t="shared" si="4"/>
        <v>4</v>
      </c>
      <c r="P24" s="362" t="s">
        <v>731</v>
      </c>
      <c r="Q24" s="372"/>
      <c r="R24" s="109"/>
      <c r="S24" s="109"/>
      <c r="T24" s="109"/>
    </row>
    <row r="25" spans="2:20" ht="21" hidden="1" customHeight="1">
      <c r="B25" s="110">
        <f>'Flowchart (Sparrow28,F14)'!C36</f>
        <v>22</v>
      </c>
      <c r="C25" s="110" t="str">
        <f>'Flowchart (Sparrow28,F14)'!E36</f>
        <v>CNC</v>
      </c>
      <c r="D25" s="110" t="str">
        <f>'Flowchart (Sparrow28,F14)'!F36</f>
        <v>修毛刺2检修</v>
      </c>
      <c r="E25" s="336" t="str">
        <f>'Flowchart (Sparrow28,F14)'!I36</f>
        <v>N/A</v>
      </c>
      <c r="F25" s="110">
        <f>'Flowchart (Sparrow28,F14)'!O36</f>
        <v>8</v>
      </c>
      <c r="G25" s="337">
        <f>'Flowchart (Sparrow28,F14)'!S36</f>
        <v>27532.862337458286</v>
      </c>
      <c r="H25" s="110">
        <f>IF(设备需求!F25=0,0,ROUNDUP(G25/(3600/设备需求!F25*20),0))</f>
        <v>4</v>
      </c>
      <c r="I25" s="101"/>
      <c r="J25" s="100">
        <f t="shared" si="2"/>
        <v>0</v>
      </c>
      <c r="L25" s="359" t="s">
        <v>310</v>
      </c>
      <c r="M25" s="363" t="s">
        <v>390</v>
      </c>
      <c r="N25" s="364"/>
      <c r="O25" s="365">
        <f t="shared" si="4"/>
        <v>2</v>
      </c>
      <c r="P25" s="362" t="s">
        <v>731</v>
      </c>
      <c r="Q25" s="372"/>
      <c r="R25" s="109"/>
      <c r="S25" s="109"/>
      <c r="T25" s="109"/>
    </row>
    <row r="26" spans="2:20" ht="21" customHeight="1">
      <c r="B26" s="110">
        <f>'Flowchart (Sparrow28,F14)'!C37</f>
        <v>23</v>
      </c>
      <c r="C26" s="110" t="str">
        <f>'Flowchart (Sparrow28,F14)'!E37</f>
        <v>CNC</v>
      </c>
      <c r="D26" s="110" t="str">
        <f>'Flowchart (Sparrow28,F14)'!F37</f>
        <v>修毛刺清洗2</v>
      </c>
      <c r="E26" s="336" t="str">
        <f>'Flowchart (Sparrow28,F14)'!I37</f>
        <v>喷淋烘干12槽(5段)</v>
      </c>
      <c r="F26" s="110">
        <f>'Flowchart (Sparrow28,F14)'!O37</f>
        <v>1.17</v>
      </c>
      <c r="G26" s="337">
        <f>'Flowchart (Sparrow28,F14)'!S37</f>
        <v>27532.862337458286</v>
      </c>
      <c r="H26" s="110">
        <f>IF(设备需求!F26=0,0,ROUNDUP(G26/(3600/设备需求!F26*20),0))</f>
        <v>1</v>
      </c>
      <c r="I26" s="101">
        <v>1</v>
      </c>
      <c r="J26" s="100">
        <f t="shared" si="2"/>
        <v>1</v>
      </c>
      <c r="L26" s="359" t="s">
        <v>310</v>
      </c>
      <c r="M26" s="363" t="s">
        <v>800</v>
      </c>
      <c r="N26" s="364"/>
      <c r="O26" s="365">
        <f t="shared" si="4"/>
        <v>2</v>
      </c>
      <c r="P26" s="362" t="s">
        <v>731</v>
      </c>
      <c r="Q26" s="372"/>
      <c r="R26" s="109"/>
      <c r="S26" s="109"/>
      <c r="T26" s="109"/>
    </row>
    <row r="27" spans="2:20" ht="21" hidden="1" customHeight="1">
      <c r="B27" s="110">
        <f>'Flowchart (Sparrow28,F14)'!C38</f>
        <v>24</v>
      </c>
      <c r="C27" s="110" t="str">
        <f>'Flowchart (Sparrow28,F14)'!E38</f>
        <v>阳极</v>
      </c>
      <c r="D27" s="110" t="str">
        <f>'Flowchart (Sparrow28,F14)'!F38</f>
        <v>上挂</v>
      </c>
      <c r="E27" s="336" t="str">
        <f>'Flowchart (Sparrow28,F14)'!I38</f>
        <v>N/A</v>
      </c>
      <c r="F27" s="110">
        <f>'Flowchart (Sparrow28,F14)'!O38</f>
        <v>1</v>
      </c>
      <c r="G27" s="337">
        <f>'Flowchart (Sparrow28,F14)'!S38</f>
        <v>27532.862337458286</v>
      </c>
      <c r="H27" s="110">
        <f>IF(设备需求!F27=0,0,ROUNDUP(G27/(3600/设备需求!F27*20),0))</f>
        <v>1</v>
      </c>
      <c r="I27" s="101"/>
      <c r="J27" s="100">
        <f t="shared" si="2"/>
        <v>0</v>
      </c>
      <c r="L27" s="359" t="s">
        <v>310</v>
      </c>
      <c r="M27" s="411" t="s">
        <v>802</v>
      </c>
      <c r="N27" s="409"/>
      <c r="O27" s="410">
        <f t="shared" si="4"/>
        <v>2</v>
      </c>
      <c r="P27" s="362" t="s">
        <v>731</v>
      </c>
      <c r="Q27" s="372"/>
      <c r="R27" s="109"/>
      <c r="S27" s="109"/>
      <c r="T27" s="109"/>
    </row>
    <row r="28" spans="2:20" ht="21" customHeight="1">
      <c r="B28" s="110">
        <f>'Flowchart (Sparrow28,F14)'!C39</f>
        <v>25</v>
      </c>
      <c r="C28" s="110" t="str">
        <f>'Flowchart (Sparrow28,F14)'!E39</f>
        <v>阳极</v>
      </c>
      <c r="D28" s="110" t="str">
        <f>'Flowchart (Sparrow28,F14)'!F39</f>
        <v>Anodizing0</v>
      </c>
      <c r="E28" s="336" t="str">
        <f>'Flowchart (Sparrow28,F14)'!I39</f>
        <v>阳极自动线</v>
      </c>
      <c r="F28" s="110">
        <f>'Flowchart (Sparrow28,F14)'!O39</f>
        <v>0.6</v>
      </c>
      <c r="G28" s="337">
        <f>'Flowchart (Sparrow28,F14)'!S39</f>
        <v>27532.862337458286</v>
      </c>
      <c r="H28" s="110">
        <f>IF(设备需求!F28=0,0,ROUNDUP(G28/(3600/设备需求!F28*20),0))</f>
        <v>1</v>
      </c>
      <c r="I28" s="101">
        <v>1</v>
      </c>
      <c r="J28" s="100">
        <f t="shared" si="2"/>
        <v>1</v>
      </c>
      <c r="L28" s="102" t="s">
        <v>311</v>
      </c>
      <c r="M28" s="396" t="s">
        <v>712</v>
      </c>
      <c r="N28" s="397"/>
      <c r="O28" s="106">
        <f t="shared" si="4"/>
        <v>11</v>
      </c>
      <c r="P28" s="398"/>
      <c r="Q28" s="372"/>
    </row>
    <row r="29" spans="2:20" ht="21" hidden="1" customHeight="1">
      <c r="B29" s="110">
        <f>'Flowchart (Sparrow28,F14)'!C40</f>
        <v>26</v>
      </c>
      <c r="C29" s="110" t="str">
        <f>'Flowchart (Sparrow28,F14)'!E40</f>
        <v>阳极</v>
      </c>
      <c r="D29" s="110" t="str">
        <f>'Flowchart (Sparrow28,F14)'!F40</f>
        <v>下挂</v>
      </c>
      <c r="E29" s="336" t="str">
        <f>'Flowchart (Sparrow28,F14)'!I40</f>
        <v>N/A</v>
      </c>
      <c r="F29" s="110">
        <f>'Flowchart (Sparrow28,F14)'!O40</f>
        <v>1</v>
      </c>
      <c r="G29" s="337">
        <f>'Flowchart (Sparrow28,F14)'!S40</f>
        <v>27532.862337458286</v>
      </c>
      <c r="H29" s="110">
        <f>IF(设备需求!F29=0,0,ROUNDUP(G29/(3600/设备需求!F29*20),0))</f>
        <v>1</v>
      </c>
      <c r="I29" s="101"/>
      <c r="J29" s="100">
        <f t="shared" si="2"/>
        <v>0</v>
      </c>
      <c r="L29" s="102" t="s">
        <v>311</v>
      </c>
      <c r="M29" s="396" t="s">
        <v>707</v>
      </c>
      <c r="N29" s="397"/>
      <c r="O29" s="106">
        <f t="shared" si="4"/>
        <v>15</v>
      </c>
      <c r="P29" s="398"/>
      <c r="Q29" s="372"/>
    </row>
    <row r="30" spans="2:20" ht="23.25" customHeight="1">
      <c r="B30" s="110">
        <f>'Flowchart (Sparrow28,F14)'!C41</f>
        <v>27</v>
      </c>
      <c r="C30" s="110" t="str">
        <f>'Flowchart (Sparrow28,F14)'!E41</f>
        <v>CNC</v>
      </c>
      <c r="D30" s="110" t="str">
        <f>'Flowchart (Sparrow28,F14)'!F41</f>
        <v>IM2</v>
      </c>
      <c r="E30" s="336" t="str">
        <f>'Flowchart (Sparrow28,F14)'!I41</f>
        <v>立式成型机120T</v>
      </c>
      <c r="F30" s="110">
        <f>'Flowchart (Sparrow28,F14)'!O41</f>
        <v>12</v>
      </c>
      <c r="G30" s="337">
        <f>'Flowchart (Sparrow28,F14)'!S41</f>
        <v>27532.862337458286</v>
      </c>
      <c r="H30" s="110">
        <f>IF(设备需求!F30=0,0,ROUNDUP(G30/(3600/设备需求!F30*20),0))</f>
        <v>5</v>
      </c>
      <c r="I30" s="101">
        <v>1</v>
      </c>
      <c r="J30" s="100">
        <f t="shared" si="2"/>
        <v>5</v>
      </c>
      <c r="L30" s="102" t="s">
        <v>311</v>
      </c>
      <c r="M30" s="396" t="s">
        <v>704</v>
      </c>
      <c r="N30" s="397"/>
      <c r="O30" s="106">
        <f t="shared" si="4"/>
        <v>7</v>
      </c>
      <c r="P30" s="398"/>
      <c r="Q30" s="372"/>
    </row>
    <row r="31" spans="2:20" ht="23.25" hidden="1" customHeight="1">
      <c r="B31" s="110">
        <f>'Flowchart (Sparrow28,F14)'!C42</f>
        <v>28</v>
      </c>
      <c r="C31" s="110" t="str">
        <f>'Flowchart (Sparrow28,F14)'!E42</f>
        <v>CNC</v>
      </c>
      <c r="D31" s="110" t="str">
        <f>'Flowchart (Sparrow28,F14)'!F42</f>
        <v>上胶塞1</v>
      </c>
      <c r="E31" s="336" t="str">
        <f>'Flowchart (Sparrow28,F14)'!I42</f>
        <v>N/A</v>
      </c>
      <c r="F31" s="110">
        <f>'Flowchart (Sparrow28,F14)'!O42</f>
        <v>12</v>
      </c>
      <c r="G31" s="337">
        <f>'Flowchart (Sparrow28,F14)'!S42</f>
        <v>27505.329475120827</v>
      </c>
      <c r="H31" s="110">
        <f>IF(设备需求!F31=0,0,ROUNDUP(G31/(3600/设备需求!F31*20),0))</f>
        <v>5</v>
      </c>
      <c r="I31" s="101"/>
      <c r="J31" s="100">
        <f t="shared" si="2"/>
        <v>0</v>
      </c>
      <c r="L31" s="102" t="s">
        <v>311</v>
      </c>
      <c r="M31" s="352" t="s">
        <v>255</v>
      </c>
      <c r="N31" s="353"/>
      <c r="O31" s="106">
        <f t="shared" si="4"/>
        <v>4</v>
      </c>
      <c r="P31" s="106"/>
      <c r="Q31" s="372"/>
    </row>
    <row r="32" spans="2:20" ht="20.100000000000001" customHeight="1">
      <c r="B32" s="478">
        <f>'Flowchart (Sparrow28,F14)'!C43</f>
        <v>29</v>
      </c>
      <c r="C32" s="478" t="str">
        <f>'Flowchart (Sparrow28,F14)'!E43</f>
        <v>CNC</v>
      </c>
      <c r="D32" s="478" t="str">
        <f>'Flowchart (Sparrow28,F14)'!F43</f>
        <v>清洗3(IM2后)</v>
      </c>
      <c r="E32" s="336" t="s">
        <v>384</v>
      </c>
      <c r="F32" s="110">
        <f>'Flowchart (Sparrow28,F14)'!O43</f>
        <v>1.47</v>
      </c>
      <c r="G32" s="337">
        <f>'Flowchart (Sparrow28,F14)'!S43</f>
        <v>27505.329475120827</v>
      </c>
      <c r="H32" s="110">
        <f>IF(设备需求!F32=0,0,ROUNDUP(G32/(3600/设备需求!F32*20),0))</f>
        <v>1</v>
      </c>
      <c r="I32" s="101">
        <v>1</v>
      </c>
      <c r="J32" s="100">
        <f t="shared" si="2"/>
        <v>1</v>
      </c>
      <c r="L32" s="102" t="s">
        <v>311</v>
      </c>
      <c r="M32" s="352" t="s">
        <v>214</v>
      </c>
      <c r="N32" s="353"/>
      <c r="O32" s="106">
        <f t="shared" si="4"/>
        <v>10</v>
      </c>
      <c r="P32" s="106"/>
      <c r="Q32" s="372"/>
    </row>
    <row r="33" spans="2:17" ht="20.100000000000001" customHeight="1">
      <c r="B33" s="478">
        <f>'Flowchart (Sparrow28,F14)'!C43</f>
        <v>29</v>
      </c>
      <c r="C33" s="478" t="str">
        <f>'Flowchart (Sparrow28,F14)'!E43</f>
        <v>CNC</v>
      </c>
      <c r="D33" s="478" t="str">
        <f>'Flowchart (Sparrow28,F14)'!F43</f>
        <v>清洗3(IM2后)</v>
      </c>
      <c r="E33" s="338" t="s">
        <v>382</v>
      </c>
      <c r="F33" s="339">
        <v>1.17</v>
      </c>
      <c r="G33" s="340">
        <f>G32</f>
        <v>27505.329475120827</v>
      </c>
      <c r="H33" s="110">
        <f>IF(设备需求!F33=0,0,ROUNDUP(G33/(3600/设备需求!F33*20),0))</f>
        <v>1</v>
      </c>
      <c r="I33" s="203">
        <v>1</v>
      </c>
      <c r="J33" s="197">
        <f t="shared" si="2"/>
        <v>1</v>
      </c>
      <c r="L33" s="102" t="s">
        <v>311</v>
      </c>
      <c r="M33" s="352" t="s">
        <v>312</v>
      </c>
      <c r="N33" s="353"/>
      <c r="O33" s="106">
        <f t="shared" si="4"/>
        <v>4</v>
      </c>
      <c r="P33" s="106"/>
      <c r="Q33" s="372"/>
    </row>
    <row r="34" spans="2:17" ht="20.100000000000001" hidden="1" customHeight="1">
      <c r="B34" s="110">
        <f>'Flowchart (Sparrow28,F14)'!C44</f>
        <v>30</v>
      </c>
      <c r="C34" s="110" t="str">
        <f>'Flowchart (Sparrow28,F14)'!E44</f>
        <v>CNC</v>
      </c>
      <c r="D34" s="110" t="str">
        <f>'Flowchart (Sparrow28,F14)'!F44</f>
        <v>下胶塞1</v>
      </c>
      <c r="E34" s="336" t="str">
        <f>'Flowchart (Sparrow28,F14)'!I44</f>
        <v>N/A</v>
      </c>
      <c r="F34" s="110">
        <f>'Flowchart (Sparrow28,F14)'!O44</f>
        <v>6</v>
      </c>
      <c r="G34" s="337">
        <f>'Flowchart (Sparrow28,F14)'!S44</f>
        <v>27505.329475120827</v>
      </c>
      <c r="H34" s="110">
        <f>IF(设备需求!F34=0,0,ROUNDUP(G34/(3600/设备需求!F34*20),0))</f>
        <v>3</v>
      </c>
      <c r="I34" s="101"/>
      <c r="J34" s="100">
        <f t="shared" si="2"/>
        <v>0</v>
      </c>
      <c r="L34" s="102" t="s">
        <v>311</v>
      </c>
      <c r="M34" s="352" t="s">
        <v>268</v>
      </c>
      <c r="N34" s="353"/>
      <c r="O34" s="106">
        <f t="shared" si="4"/>
        <v>5</v>
      </c>
      <c r="P34" s="106"/>
      <c r="Q34" s="372"/>
    </row>
    <row r="35" spans="2:17" ht="20.100000000000001" customHeight="1">
      <c r="B35" s="110">
        <f>'Flowchart (Sparrow28,F14)'!C45</f>
        <v>31</v>
      </c>
      <c r="C35" s="110" t="str">
        <f>'Flowchart (Sparrow28,F14)'!E45</f>
        <v>CNC</v>
      </c>
      <c r="D35" s="110" t="str">
        <f>'Flowchart (Sparrow28,F14)'!F45</f>
        <v>镭雕MES Barcode</v>
      </c>
      <c r="E35" s="336" t="str">
        <f>'Flowchart (Sparrow28,F14)'!I45</f>
        <v>大族YNS_X200镭雕机(含CCD防呆)</v>
      </c>
      <c r="F35" s="110">
        <f>'Flowchart (Sparrow28,F14)'!O45</f>
        <v>15</v>
      </c>
      <c r="G35" s="337">
        <f>'Flowchart (Sparrow28,F14)'!S45</f>
        <v>27505.329475120827</v>
      </c>
      <c r="H35" s="110">
        <f>IF(设备需求!F35=0,0,ROUNDUP(G35/(3600/设备需求!F35*20),0))</f>
        <v>6</v>
      </c>
      <c r="I35" s="101">
        <v>1</v>
      </c>
      <c r="J35" s="100">
        <f t="shared" si="2"/>
        <v>6</v>
      </c>
      <c r="L35" s="102" t="s">
        <v>311</v>
      </c>
      <c r="M35" s="352" t="s">
        <v>271</v>
      </c>
      <c r="N35" s="353"/>
      <c r="O35" s="106">
        <f t="shared" si="4"/>
        <v>4</v>
      </c>
      <c r="P35" s="106"/>
      <c r="Q35" s="372"/>
    </row>
    <row r="36" spans="2:17" ht="20.100000000000001" hidden="1" customHeight="1">
      <c r="B36" s="110">
        <f>'Flowchart (Sparrow28,F14)'!C46</f>
        <v>32</v>
      </c>
      <c r="C36" s="110" t="str">
        <f>'Flowchart (Sparrow28,F14)'!E46</f>
        <v>CNC</v>
      </c>
      <c r="D36" s="110" t="str">
        <f>'Flowchart (Sparrow28,F14)'!F46</f>
        <v>Assembly3</v>
      </c>
      <c r="E36" s="336" t="str">
        <f>'Flowchart (Sparrow28,F14)'!I46</f>
        <v>N/A</v>
      </c>
      <c r="F36" s="110">
        <f>'Flowchart (Sparrow28,F14)'!O46</f>
        <v>8</v>
      </c>
      <c r="G36" s="337">
        <f>'Flowchart (Sparrow28,F14)'!S46</f>
        <v>27505.329475120827</v>
      </c>
      <c r="H36" s="110">
        <f>IF(设备需求!F36=0,0,ROUNDUP(G36/(3600/设备需求!F36*20),0))</f>
        <v>4</v>
      </c>
      <c r="I36" s="101"/>
      <c r="J36" s="100">
        <f t="shared" si="2"/>
        <v>0</v>
      </c>
      <c r="L36" s="102" t="s">
        <v>311</v>
      </c>
      <c r="M36" s="352" t="s">
        <v>282</v>
      </c>
      <c r="N36" s="353"/>
      <c r="O36" s="106">
        <f t="shared" si="4"/>
        <v>2</v>
      </c>
      <c r="P36" s="106"/>
      <c r="Q36" s="372"/>
    </row>
    <row r="37" spans="2:17" ht="20.100000000000001" customHeight="1">
      <c r="B37" s="110">
        <f>'Flowchart (Sparrow28,F14)'!C47</f>
        <v>33</v>
      </c>
      <c r="C37" s="110" t="str">
        <f>'Flowchart (Sparrow28,F14)'!E47</f>
        <v>CNC</v>
      </c>
      <c r="D37" s="110" t="str">
        <f>'Flowchart (Sparrow28,F14)'!F47</f>
        <v>CNC3</v>
      </c>
      <c r="E37" s="336" t="str">
        <f>'Flowchart (Sparrow28,F14)'!I47</f>
        <v>Fanuc 3axis</v>
      </c>
      <c r="F37" s="110">
        <f>'Flowchart (Sparrow28,F14)'!O47</f>
        <v>270</v>
      </c>
      <c r="G37" s="337">
        <f>'Flowchart (Sparrow28,F14)'!S47</f>
        <v>27505.329475120827</v>
      </c>
      <c r="H37" s="110">
        <f>IF(设备需求!F37=0,0,ROUNDUP(G37/(3600/设备需求!F37*20),0))</f>
        <v>104</v>
      </c>
      <c r="I37" s="101">
        <v>1</v>
      </c>
      <c r="J37" s="100">
        <f t="shared" si="2"/>
        <v>104</v>
      </c>
      <c r="L37" s="102" t="s">
        <v>311</v>
      </c>
      <c r="M37" s="352" t="s">
        <v>279</v>
      </c>
      <c r="N37" s="353"/>
      <c r="O37" s="106">
        <f t="shared" si="4"/>
        <v>5</v>
      </c>
      <c r="P37" s="380"/>
      <c r="Q37" s="372"/>
    </row>
    <row r="38" spans="2:17" ht="20.100000000000001" customHeight="1">
      <c r="B38" s="110">
        <f>'Flowchart (Sparrow28,F14)'!C48</f>
        <v>34</v>
      </c>
      <c r="C38" s="110" t="str">
        <f>'Flowchart (Sparrow28,F14)'!E48</f>
        <v>CNC</v>
      </c>
      <c r="D38" s="110" t="str">
        <f>'Flowchart (Sparrow28,F14)'!F48</f>
        <v>清洗4(CNC3后)</v>
      </c>
      <c r="E38" s="336" t="str">
        <f>'Flowchart (Sparrow28,F14)'!I48</f>
        <v>喷淋烘干12槽(5段)</v>
      </c>
      <c r="F38" s="110">
        <f>'Flowchart (Sparrow28,F14)'!O48</f>
        <v>2.78</v>
      </c>
      <c r="G38" s="337">
        <f>'Flowchart (Sparrow28,F14)'!S48</f>
        <v>27450.318816170584</v>
      </c>
      <c r="H38" s="110">
        <f>IF(设备需求!F38=0,0,ROUNDUP(G38/(3600/设备需求!F38*20),0))</f>
        <v>2</v>
      </c>
      <c r="I38" s="101">
        <v>1</v>
      </c>
      <c r="J38" s="100">
        <f t="shared" si="2"/>
        <v>2</v>
      </c>
      <c r="L38" s="102" t="s">
        <v>311</v>
      </c>
      <c r="M38" s="352" t="s">
        <v>231</v>
      </c>
      <c r="N38" s="353"/>
      <c r="O38" s="106">
        <f t="shared" si="4"/>
        <v>6</v>
      </c>
      <c r="P38" s="106"/>
      <c r="Q38" s="372"/>
    </row>
    <row r="39" spans="2:17" ht="20.100000000000001" hidden="1" customHeight="1">
      <c r="B39" s="110">
        <f>'Flowchart (Sparrow28,F14)'!C49</f>
        <v>35</v>
      </c>
      <c r="C39" s="110" t="str">
        <f>'Flowchart (Sparrow28,F14)'!E49</f>
        <v>CNC</v>
      </c>
      <c r="D39" s="110" t="str">
        <f>'Flowchart (Sparrow28,F14)'!F49</f>
        <v>组防護塞</v>
      </c>
      <c r="E39" s="336" t="str">
        <f>'Flowchart (Sparrow28,F14)'!I49</f>
        <v>N/A</v>
      </c>
      <c r="F39" s="110">
        <f>'Flowchart (Sparrow28,F14)'!O49</f>
        <v>2</v>
      </c>
      <c r="G39" s="337">
        <f>'Flowchart (Sparrow28,F14)'!S49</f>
        <v>27450.318816170584</v>
      </c>
      <c r="H39" s="110">
        <f>IF(设备需求!F39=0,0,ROUNDUP(G39/(3600/设备需求!F39*20),0))</f>
        <v>1</v>
      </c>
      <c r="I39" s="101"/>
      <c r="J39" s="100">
        <f t="shared" ref="J39" si="5">+H39*I39</f>
        <v>0</v>
      </c>
      <c r="L39" s="102" t="s">
        <v>311</v>
      </c>
      <c r="M39" s="354" t="s">
        <v>646</v>
      </c>
      <c r="N39" s="355"/>
      <c r="O39" s="343">
        <v>16</v>
      </c>
      <c r="P39" s="252" t="s">
        <v>647</v>
      </c>
      <c r="Q39" s="372"/>
    </row>
    <row r="40" spans="2:17" ht="20.100000000000001" customHeight="1">
      <c r="B40" s="110">
        <f>'Flowchart (Sparrow28,F14)'!C50</f>
        <v>36</v>
      </c>
      <c r="C40" s="110" t="str">
        <f>'Flowchart (Sparrow28,F14)'!E50</f>
        <v>CNC</v>
      </c>
      <c r="D40" s="110" t="str">
        <f>'Flowchart (Sparrow28,F14)'!F50</f>
        <v>Polishing1-1</v>
      </c>
      <c r="E40" s="336" t="str">
        <f>'Flowchart (Sparrow28,F14)'!I50</f>
        <v>机械手(二加)</v>
      </c>
      <c r="F40" s="110">
        <f>'Flowchart (Sparrow28,F14)'!O50</f>
        <v>50</v>
      </c>
      <c r="G40" s="337">
        <f>'Flowchart (Sparrow28,F14)'!S50</f>
        <v>27450.318816170584</v>
      </c>
      <c r="H40" s="110">
        <f>IF(设备需求!F40=0,0,ROUNDUP(G40/(3600/设备需求!F40*20),0))</f>
        <v>20</v>
      </c>
      <c r="I40" s="101">
        <v>1</v>
      </c>
      <c r="J40" s="100">
        <f t="shared" si="2"/>
        <v>20</v>
      </c>
      <c r="L40" s="359" t="s">
        <v>311</v>
      </c>
      <c r="M40" s="360" t="s">
        <v>388</v>
      </c>
      <c r="N40" s="361"/>
      <c r="O40" s="362">
        <f t="shared" ref="O40:O45" si="6">SUMIF(E:E,M40,J:J)</f>
        <v>6</v>
      </c>
      <c r="P40" s="362" t="s">
        <v>731</v>
      </c>
      <c r="Q40" s="372"/>
    </row>
    <row r="41" spans="2:17" ht="20.100000000000001" customHeight="1">
      <c r="B41" s="110">
        <f>'Flowchart (Sparrow28,F14)'!C51</f>
        <v>37</v>
      </c>
      <c r="C41" s="110" t="str">
        <f>'Flowchart (Sparrow28,F14)'!E51</f>
        <v>CNC</v>
      </c>
      <c r="D41" s="110" t="str">
        <f>'Flowchart (Sparrow28,F14)'!F51</f>
        <v>Polishing1-2</v>
      </c>
      <c r="E41" s="336" t="str">
        <f>'Flowchart (Sparrow28,F14)'!I51</f>
        <v>SPM机</v>
      </c>
      <c r="F41" s="110">
        <f>'Flowchart (Sparrow28,F14)'!O51</f>
        <v>55</v>
      </c>
      <c r="G41" s="337">
        <f>'Flowchart (Sparrow28,F14)'!S51</f>
        <v>27450.318816170584</v>
      </c>
      <c r="H41" s="110">
        <f>IF(设备需求!F41=0,0,ROUNDUP(G41/(3600/设备需求!F41*20),0))</f>
        <v>21</v>
      </c>
      <c r="I41" s="101">
        <v>1</v>
      </c>
      <c r="J41" s="100">
        <f t="shared" si="2"/>
        <v>21</v>
      </c>
      <c r="L41" s="102" t="s">
        <v>311</v>
      </c>
      <c r="M41" s="352" t="s">
        <v>313</v>
      </c>
      <c r="N41" s="353"/>
      <c r="O41" s="106">
        <f t="shared" si="6"/>
        <v>20</v>
      </c>
      <c r="P41" s="106"/>
      <c r="Q41" s="372"/>
    </row>
    <row r="42" spans="2:17" ht="20.100000000000001" hidden="1" customHeight="1">
      <c r="B42" s="110">
        <f>'Flowchart (Sparrow28,F14)'!C52</f>
        <v>38</v>
      </c>
      <c r="C42" s="110" t="str">
        <f>'Flowchart (Sparrow28,F14)'!E52</f>
        <v>CNC</v>
      </c>
      <c r="D42" s="110" t="str">
        <f>'Flowchart (Sparrow28,F14)'!F52</f>
        <v>拆防護塞</v>
      </c>
      <c r="E42" s="336" t="str">
        <f>'Flowchart (Sparrow28,F14)'!I52</f>
        <v>N/A</v>
      </c>
      <c r="F42" s="110">
        <f>'Flowchart (Sparrow28,F14)'!O52</f>
        <v>2</v>
      </c>
      <c r="G42" s="337">
        <f>'Flowchart (Sparrow28,F14)'!S52</f>
        <v>27175.815628008877</v>
      </c>
      <c r="H42" s="110">
        <f>IF(设备需求!F42=0,0,ROUNDUP(G42/(3600/设备需求!F42*20),0))</f>
        <v>1</v>
      </c>
      <c r="I42" s="101"/>
      <c r="J42" s="100">
        <f t="shared" si="2"/>
        <v>0</v>
      </c>
      <c r="L42" s="102" t="s">
        <v>314</v>
      </c>
      <c r="M42" s="352" t="s">
        <v>385</v>
      </c>
      <c r="N42" s="353"/>
      <c r="O42" s="106">
        <f t="shared" si="6"/>
        <v>20</v>
      </c>
      <c r="P42" s="106"/>
      <c r="Q42" s="372"/>
    </row>
    <row r="43" spans="2:17" ht="20.100000000000001" hidden="1" customHeight="1">
      <c r="B43" s="110">
        <f>'Flowchart (Sparrow28,F14)'!C53</f>
        <v>39</v>
      </c>
      <c r="C43" s="110" t="str">
        <f>'Flowchart (Sparrow28,F14)'!E53</f>
        <v>CNC</v>
      </c>
      <c r="D43" s="110" t="str">
        <f>'Flowchart (Sparrow28,F14)'!F53</f>
        <v>Remove3</v>
      </c>
      <c r="E43" s="336" t="str">
        <f>'Flowchart (Sparrow28,F14)'!I53</f>
        <v>N/A</v>
      </c>
      <c r="F43" s="110">
        <f>'Flowchart (Sparrow28,F14)'!O53</f>
        <v>8</v>
      </c>
      <c r="G43" s="337">
        <f>'Flowchart (Sparrow28,F14)'!S53</f>
        <v>27175.815628008877</v>
      </c>
      <c r="H43" s="110">
        <f>IF(设备需求!F43=0,0,ROUNDUP(G43/(3600/设备需求!F43*20),0))</f>
        <v>4</v>
      </c>
      <c r="I43" s="101"/>
      <c r="J43" s="100">
        <f t="shared" si="2"/>
        <v>0</v>
      </c>
      <c r="L43" s="102" t="s">
        <v>314</v>
      </c>
      <c r="M43" s="356" t="s">
        <v>716</v>
      </c>
      <c r="N43" s="353"/>
      <c r="O43" s="106">
        <f t="shared" si="6"/>
        <v>2</v>
      </c>
      <c r="P43" s="106"/>
      <c r="Q43" s="372"/>
    </row>
    <row r="44" spans="2:17" ht="20.100000000000001" customHeight="1">
      <c r="B44" s="110">
        <f>'Flowchart (Sparrow28,F14)'!C54</f>
        <v>40</v>
      </c>
      <c r="C44" s="110" t="str">
        <f>'Flowchart (Sparrow28,F14)'!E54</f>
        <v>CNC</v>
      </c>
      <c r="D44" s="110" t="str">
        <f>'Flowchart (Sparrow28,F14)'!F54</f>
        <v>loop2清洗</v>
      </c>
      <c r="E44" s="336" t="str">
        <f>'Flowchart (Sparrow28,F14)'!I54</f>
        <v>5段小喷淋(二加)</v>
      </c>
      <c r="F44" s="110">
        <f>'Flowchart (Sparrow28,F14)'!O54</f>
        <v>1.58</v>
      </c>
      <c r="G44" s="337">
        <f>'Flowchart (Sparrow28,F14)'!S54</f>
        <v>27175.815628008877</v>
      </c>
      <c r="H44" s="110">
        <f>IF(设备需求!F44=0,0,ROUNDUP(G44/(3600/设备需求!F44*20),0))</f>
        <v>1</v>
      </c>
      <c r="I44" s="101">
        <v>1</v>
      </c>
      <c r="J44" s="100">
        <f t="shared" si="2"/>
        <v>1</v>
      </c>
      <c r="L44" s="102" t="s">
        <v>717</v>
      </c>
      <c r="M44" s="356" t="s">
        <v>718</v>
      </c>
      <c r="N44" s="353"/>
      <c r="O44" s="106">
        <f t="shared" si="6"/>
        <v>0</v>
      </c>
      <c r="P44" s="106"/>
      <c r="Q44" s="372"/>
    </row>
    <row r="45" spans="2:17" ht="20.100000000000001" customHeight="1">
      <c r="B45" s="478">
        <f>'Flowchart (Sparrow28,F14)'!C55</f>
        <v>41</v>
      </c>
      <c r="C45" s="478" t="str">
        <f>'Flowchart (Sparrow28,F14)'!E55</f>
        <v>CNC</v>
      </c>
      <c r="D45" s="478" t="str">
        <f>'Flowchart (Sparrow28,F14)'!F55</f>
        <v>清洗5(抛光后)</v>
      </c>
      <c r="E45" s="336" t="s">
        <v>383</v>
      </c>
      <c r="F45" s="110">
        <f>'Flowchart (Sparrow28,F14)'!O55</f>
        <v>1.68</v>
      </c>
      <c r="G45" s="337">
        <f>'Flowchart (Sparrow28,F14)'!S55</f>
        <v>27175.815628008877</v>
      </c>
      <c r="H45" s="110">
        <f>IF(设备需求!F45=0,0,ROUNDUP(G45/(3600/设备需求!F45*20),0))</f>
        <v>1</v>
      </c>
      <c r="I45" s="101">
        <v>1</v>
      </c>
      <c r="J45" s="100">
        <f t="shared" si="2"/>
        <v>1</v>
      </c>
      <c r="L45" s="102" t="s">
        <v>821</v>
      </c>
      <c r="M45" s="356" t="s">
        <v>822</v>
      </c>
      <c r="N45" s="353"/>
      <c r="O45" s="106">
        <f t="shared" si="6"/>
        <v>4</v>
      </c>
      <c r="P45" s="106"/>
    </row>
    <row r="46" spans="2:17" ht="20.100000000000001" customHeight="1">
      <c r="B46" s="478">
        <f>'Flowchart (Sparrow28,F14)'!C55</f>
        <v>41</v>
      </c>
      <c r="C46" s="478" t="str">
        <f>'Flowchart (Sparrow28,F14)'!E55</f>
        <v>CNC</v>
      </c>
      <c r="D46" s="478" t="str">
        <f>'Flowchart (Sparrow28,F14)'!F55</f>
        <v>清洗5(抛光后)</v>
      </c>
      <c r="E46" s="336" t="s">
        <v>382</v>
      </c>
      <c r="F46" s="339">
        <v>1.28</v>
      </c>
      <c r="G46" s="340">
        <f>G45</f>
        <v>27175.815628008877</v>
      </c>
      <c r="H46" s="110">
        <f>IF(设备需求!F46=0,0,ROUNDUP(G46/(3600/设备需求!F46*20),0))</f>
        <v>1</v>
      </c>
      <c r="I46" s="203">
        <v>1</v>
      </c>
      <c r="J46" s="197">
        <f t="shared" si="2"/>
        <v>1</v>
      </c>
    </row>
    <row r="47" spans="2:17" ht="20.100000000000001" customHeight="1">
      <c r="B47" s="110">
        <f>'Flowchart (Sparrow28,F14)'!C56</f>
        <v>42</v>
      </c>
      <c r="C47" s="110" t="str">
        <f>'Flowchart (Sparrow28,F14)'!E56</f>
        <v>CNC</v>
      </c>
      <c r="D47" s="110" t="str">
        <f>'Flowchart (Sparrow28,F14)'!F56</f>
        <v>Protection Film1</v>
      </c>
      <c r="E47" s="336" t="str">
        <f>'Flowchart (Sparrow28,F14)'!I56</f>
        <v>贴膜机</v>
      </c>
      <c r="F47" s="110">
        <f>'Flowchart (Sparrow28,F14)'!O56</f>
        <v>16</v>
      </c>
      <c r="G47" s="337">
        <f>'Flowchart (Sparrow28,F14)'!S56</f>
        <v>27175.815628008877</v>
      </c>
      <c r="H47" s="110">
        <f>IF(设备需求!F47=0,0,ROUNDUP(G47/(3600/设备需求!F47*20),0))</f>
        <v>7</v>
      </c>
      <c r="I47" s="101">
        <v>1</v>
      </c>
      <c r="J47" s="100">
        <f t="shared" si="2"/>
        <v>7</v>
      </c>
    </row>
    <row r="48" spans="2:17" ht="20.100000000000001" hidden="1" customHeight="1">
      <c r="B48" s="110">
        <f>'Flowchart (Sparrow28,F14)'!C57</f>
        <v>43</v>
      </c>
      <c r="C48" s="110" t="str">
        <f>'Flowchart (Sparrow28,F14)'!E57</f>
        <v>CNC</v>
      </c>
      <c r="D48" s="110" t="str">
        <f>'Flowchart (Sparrow28,F14)'!F57</f>
        <v>撕camera保护膜</v>
      </c>
      <c r="E48" s="336" t="str">
        <f>'Flowchart (Sparrow28,F14)'!I57</f>
        <v>N/A</v>
      </c>
      <c r="F48" s="110">
        <f>'Flowchart (Sparrow28,F14)'!O57</f>
        <v>6</v>
      </c>
      <c r="G48" s="337">
        <f>'Flowchart (Sparrow28,F14)'!S57</f>
        <v>27175.815628008877</v>
      </c>
      <c r="H48" s="110">
        <f>IF(设备需求!F48=0,0,ROUNDUP(G48/(3600/设备需求!F48*20),0))</f>
        <v>3</v>
      </c>
      <c r="I48" s="101"/>
      <c r="J48" s="100">
        <f t="shared" ref="J48" si="7">+H48*I48</f>
        <v>0</v>
      </c>
    </row>
    <row r="49" spans="2:10" ht="20.100000000000001" hidden="1" customHeight="1">
      <c r="B49" s="110">
        <f>'Flowchart (Sparrow28,F14)'!C58</f>
        <v>44</v>
      </c>
      <c r="C49" s="110" t="str">
        <f>'Flowchart (Sparrow28,F14)'!E58</f>
        <v>CNC</v>
      </c>
      <c r="D49" s="110" t="str">
        <f>'Flowchart (Sparrow28,F14)'!F58</f>
        <v>Assembly4</v>
      </c>
      <c r="E49" s="336" t="str">
        <f>'Flowchart (Sparrow28,F14)'!I58</f>
        <v>N/A</v>
      </c>
      <c r="F49" s="110">
        <f>'Flowchart (Sparrow28,F14)'!O58</f>
        <v>7</v>
      </c>
      <c r="G49" s="337">
        <f>'Flowchart (Sparrow28,F14)'!S58</f>
        <v>27175.815628008877</v>
      </c>
      <c r="H49" s="110">
        <f>IF(设备需求!F49=0,0,ROUNDUP(G49/(3600/设备需求!F49*20),0))</f>
        <v>3</v>
      </c>
      <c r="I49" s="101"/>
      <c r="J49" s="100">
        <f t="shared" si="2"/>
        <v>0</v>
      </c>
    </row>
    <row r="50" spans="2:10" ht="20.100000000000001" customHeight="1">
      <c r="B50" s="110">
        <f>'Flowchart (Sparrow28,F14)'!C59</f>
        <v>45</v>
      </c>
      <c r="C50" s="110" t="str">
        <f>'Flowchart (Sparrow28,F14)'!E59</f>
        <v>CNC</v>
      </c>
      <c r="D50" s="110" t="str">
        <f>'Flowchart (Sparrow28,F14)'!F59</f>
        <v>CNC4-1</v>
      </c>
      <c r="E50" s="336" t="str">
        <f>'Flowchart (Sparrow28,F14)'!I59</f>
        <v>Fanuc 4axis</v>
      </c>
      <c r="F50" s="110">
        <f>'Flowchart (Sparrow28,F14)'!O59</f>
        <v>745</v>
      </c>
      <c r="G50" s="337">
        <f>'Flowchart (Sparrow28,F14)'!S59</f>
        <v>27175.815628008877</v>
      </c>
      <c r="H50" s="110">
        <f>IF(设备需求!F50=0,0,ROUNDUP(G50/(3600/设备需求!F50*20),0))</f>
        <v>282</v>
      </c>
      <c r="I50" s="101">
        <v>1</v>
      </c>
      <c r="J50" s="100">
        <f t="shared" si="2"/>
        <v>282</v>
      </c>
    </row>
    <row r="51" spans="2:10" ht="20.100000000000001" customHeight="1">
      <c r="B51" s="110">
        <f>'Flowchart (Sparrow28,F14)'!C60</f>
        <v>46</v>
      </c>
      <c r="C51" s="110" t="str">
        <f>'Flowchart (Sparrow28,F14)'!E60</f>
        <v>CNC</v>
      </c>
      <c r="D51" s="110" t="str">
        <f>'Flowchart (Sparrow28,F14)'!F60</f>
        <v>CNC4-2</v>
      </c>
      <c r="E51" s="336" t="str">
        <f>'Flowchart (Sparrow28,F14)'!I60</f>
        <v>Fanuc 4axis</v>
      </c>
      <c r="F51" s="110">
        <f>'Flowchart (Sparrow28,F14)'!O60</f>
        <v>220</v>
      </c>
      <c r="G51" s="337">
        <f>'Flowchart (Sparrow28,F14)'!S60</f>
        <v>27175.815628008877</v>
      </c>
      <c r="H51" s="110">
        <f>IF(设备需求!F51=0,0,ROUNDUP(G51/(3600/设备需求!F51*20),0))</f>
        <v>84</v>
      </c>
      <c r="I51" s="101">
        <v>1</v>
      </c>
      <c r="J51" s="100">
        <f t="shared" ref="J51:J52" si="8">+H51*I51</f>
        <v>84</v>
      </c>
    </row>
    <row r="52" spans="2:10" ht="20.100000000000001" hidden="1" customHeight="1">
      <c r="B52" s="110">
        <f>'Flowchart (Sparrow28,F14)'!C61</f>
        <v>47</v>
      </c>
      <c r="C52" s="110" t="str">
        <f>'Flowchart (Sparrow28,F14)'!E61</f>
        <v>CNC</v>
      </c>
      <c r="D52" s="110" t="str">
        <f>'Flowchart (Sparrow28,F14)'!F61</f>
        <v>Remove4</v>
      </c>
      <c r="E52" s="336" t="str">
        <f>'Flowchart (Sparrow28,F14)'!I61</f>
        <v>N/A</v>
      </c>
      <c r="F52" s="110">
        <f>'Flowchart (Sparrow28,F14)'!O61</f>
        <v>7</v>
      </c>
      <c r="G52" s="337">
        <f>'Flowchart (Sparrow28,F14)'!S61</f>
        <v>27067.11236549684</v>
      </c>
      <c r="H52" s="110">
        <f>IF(设备需求!F52=0,0,ROUNDUP(G52/(3600/设备需求!F52*20),0))</f>
        <v>3</v>
      </c>
      <c r="I52" s="101"/>
      <c r="J52" s="100">
        <f t="shared" si="8"/>
        <v>0</v>
      </c>
    </row>
    <row r="53" spans="2:10" ht="20.100000000000001" customHeight="1">
      <c r="B53" s="110">
        <f>'Flowchart (Sparrow28,F14)'!C62</f>
        <v>48</v>
      </c>
      <c r="C53" s="110" t="str">
        <f>'Flowchart (Sparrow28,F14)'!E62</f>
        <v>CNC</v>
      </c>
      <c r="D53" s="110" t="str">
        <f>'Flowchart (Sparrow28,F14)'!F62</f>
        <v>loop3清洗</v>
      </c>
      <c r="E53" s="336" t="str">
        <f>'Flowchart (Sparrow28,F14)'!I62</f>
        <v>喷淋烘干12槽(5段)</v>
      </c>
      <c r="F53" s="110">
        <f>'Flowchart (Sparrow28,F14)'!O62</f>
        <v>1.55</v>
      </c>
      <c r="G53" s="337">
        <f>'Flowchart (Sparrow28,F14)'!S62</f>
        <v>27067.11236549684</v>
      </c>
      <c r="H53" s="110">
        <f>IF(设备需求!F53=0,0,ROUNDUP(G53/(3600/设备需求!F53*20),0))</f>
        <v>1</v>
      </c>
      <c r="I53" s="101">
        <v>1</v>
      </c>
      <c r="J53" s="100">
        <f t="shared" si="2"/>
        <v>1</v>
      </c>
    </row>
    <row r="54" spans="2:10" ht="20.100000000000001" customHeight="1">
      <c r="B54" s="110">
        <f>'Flowchart (Sparrow28,F14)'!C63</f>
        <v>49</v>
      </c>
      <c r="C54" s="110" t="str">
        <f>'Flowchart (Sparrow28,F14)'!E63</f>
        <v>CNC</v>
      </c>
      <c r="D54" s="110" t="str">
        <f>'Flowchart (Sparrow28,F14)'!F63</f>
        <v>清洗6(CNC4后)</v>
      </c>
      <c r="E54" s="336" t="str">
        <f>'Flowchart (Sparrow28,F14)'!I63</f>
        <v>喷淋烘干12槽(5段)</v>
      </c>
      <c r="F54" s="110">
        <f>'Flowchart (Sparrow28,F14)'!O63</f>
        <v>1.28</v>
      </c>
      <c r="G54" s="337">
        <f>'Flowchart (Sparrow28,F14)'!S63</f>
        <v>27067.11236549684</v>
      </c>
      <c r="H54" s="110">
        <f>IF(设备需求!F54=0,0,ROUNDUP(G54/(3600/设备需求!F54*20),0))</f>
        <v>1</v>
      </c>
      <c r="I54" s="101">
        <v>1</v>
      </c>
      <c r="J54" s="100">
        <f t="shared" si="2"/>
        <v>1</v>
      </c>
    </row>
    <row r="55" spans="2:10" ht="20.100000000000001" customHeight="1">
      <c r="B55" s="110">
        <f>'Flowchart (Sparrow28,F14)'!C64</f>
        <v>50</v>
      </c>
      <c r="C55" s="110" t="str">
        <f>'Flowchart (Sparrow28,F14)'!E64</f>
        <v>CNC</v>
      </c>
      <c r="D55" s="110" t="str">
        <f>'Flowchart (Sparrow28,F14)'!F64</f>
        <v>修毛刺3</v>
      </c>
      <c r="E55" s="336" t="str">
        <f>'Flowchart (Sparrow28,F14)'!I64</f>
        <v>机械手(CNC)</v>
      </c>
      <c r="F55" s="110">
        <f>'Flowchart (Sparrow28,F14)'!O64</f>
        <v>41</v>
      </c>
      <c r="G55" s="337">
        <f>'Flowchart (Sparrow28,F14)'!S64</f>
        <v>27067.11236549684</v>
      </c>
      <c r="H55" s="110">
        <f>IF(设备需求!F55=0,0,ROUNDUP(G55/(3600/设备需求!F55*20),0))</f>
        <v>16</v>
      </c>
      <c r="I55" s="101">
        <v>1</v>
      </c>
      <c r="J55" s="100">
        <f t="shared" si="2"/>
        <v>16</v>
      </c>
    </row>
    <row r="56" spans="2:10" ht="20.100000000000001" hidden="1" customHeight="1">
      <c r="B56" s="110">
        <f>'Flowchart (Sparrow28,F14)'!C65</f>
        <v>51</v>
      </c>
      <c r="C56" s="110" t="str">
        <f>'Flowchart (Sparrow28,F14)'!E65</f>
        <v>CNC</v>
      </c>
      <c r="D56" s="110" t="str">
        <f>'Flowchart (Sparrow28,F14)'!F65</f>
        <v>毛刺3后检修</v>
      </c>
      <c r="E56" s="336" t="str">
        <f>'Flowchart (Sparrow28,F14)'!I65</f>
        <v>N/A</v>
      </c>
      <c r="F56" s="110">
        <f>'Flowchart (Sparrow28,F14)'!O65</f>
        <v>15</v>
      </c>
      <c r="G56" s="337">
        <f>'Flowchart (Sparrow28,F14)'!S65</f>
        <v>27067.11236549684</v>
      </c>
      <c r="H56" s="110">
        <f>IF(设备需求!F56=0,0,ROUNDUP(G56/(3600/设备需求!F56*20),0))</f>
        <v>6</v>
      </c>
      <c r="I56" s="101"/>
      <c r="J56" s="100">
        <f t="shared" si="2"/>
        <v>0</v>
      </c>
    </row>
    <row r="57" spans="2:10" ht="20.100000000000001" customHeight="1">
      <c r="B57" s="110">
        <f>'Flowchart (Sparrow28,F14)'!C66</f>
        <v>52</v>
      </c>
      <c r="C57" s="110" t="str">
        <f>'Flowchart (Sparrow28,F14)'!E66</f>
        <v>CNC</v>
      </c>
      <c r="D57" s="110" t="str">
        <f>'Flowchart (Sparrow28,F14)'!F66</f>
        <v>Stamping Logo</v>
      </c>
      <c r="E57" s="336" t="str">
        <f>'Flowchart (Sparrow28,F14)'!I66</f>
        <v>冲床金丰(协议) 80T</v>
      </c>
      <c r="F57" s="110">
        <f>'Flowchart (Sparrow28,F14)'!O66</f>
        <v>9</v>
      </c>
      <c r="G57" s="337">
        <f>'Flowchart (Sparrow28,F14)'!S66</f>
        <v>27067.11236549684</v>
      </c>
      <c r="H57" s="110">
        <f>IF(设备需求!F57=0,0,ROUNDUP(G57/(3600/设备需求!F57*20),0))</f>
        <v>4</v>
      </c>
      <c r="I57" s="101">
        <v>1</v>
      </c>
      <c r="J57" s="100">
        <f t="shared" si="2"/>
        <v>4</v>
      </c>
    </row>
    <row r="58" spans="2:10" ht="20.100000000000001" hidden="1" customHeight="1">
      <c r="B58" s="110">
        <f>'Flowchart (Sparrow28,F14)'!C67</f>
        <v>53</v>
      </c>
      <c r="C58" s="110" t="str">
        <f>'Flowchart (Sparrow28,F14)'!E67</f>
        <v>CNC</v>
      </c>
      <c r="D58" s="110" t="str">
        <f>'Flowchart (Sparrow28,F14)'!F67</f>
        <v>Remove film1</v>
      </c>
      <c r="E58" s="336" t="str">
        <f>'Flowchart (Sparrow28,F14)'!I67</f>
        <v>N/A</v>
      </c>
      <c r="F58" s="110">
        <f>'Flowchart (Sparrow28,F14)'!O67</f>
        <v>25</v>
      </c>
      <c r="G58" s="337">
        <f>'Flowchart (Sparrow28,F14)'!S67</f>
        <v>27053.578809314091</v>
      </c>
      <c r="H58" s="110">
        <f>IF(设备需求!F58=0,0,ROUNDUP(G58/(3600/设备需求!F58*20),0))</f>
        <v>10</v>
      </c>
      <c r="I58" s="101"/>
      <c r="J58" s="100">
        <f t="shared" si="2"/>
        <v>0</v>
      </c>
    </row>
    <row r="59" spans="2:10" ht="20.100000000000001" customHeight="1">
      <c r="B59" s="478">
        <f>'Flowchart (Sparrow28,F14)'!C68</f>
        <v>54</v>
      </c>
      <c r="C59" s="478" t="str">
        <f>'Flowchart (Sparrow28,F14)'!E68</f>
        <v>CNC</v>
      </c>
      <c r="D59" s="478" t="str">
        <f>'Flowchart (Sparrow28,F14)'!F68</f>
        <v>清洗8(撕膜后)</v>
      </c>
      <c r="E59" s="336" t="s">
        <v>913</v>
      </c>
      <c r="F59" s="341">
        <v>1.68</v>
      </c>
      <c r="G59" s="337">
        <f>'Flowchart (Sparrow28,F14)'!S68</f>
        <v>27053.578809314091</v>
      </c>
      <c r="H59" s="110">
        <f>IF(设备需求!F59=0,0,ROUNDUP(G59/(3600/设备需求!F59*20),0))</f>
        <v>1</v>
      </c>
      <c r="I59" s="101">
        <v>1</v>
      </c>
      <c r="J59" s="100">
        <f t="shared" si="2"/>
        <v>1</v>
      </c>
    </row>
    <row r="60" spans="2:10" ht="20.100000000000001" customHeight="1">
      <c r="B60" s="478">
        <f>'Flowchart (Sparrow28,F14)'!C68</f>
        <v>54</v>
      </c>
      <c r="C60" s="478" t="str">
        <f>'Flowchart (Sparrow28,F14)'!E68</f>
        <v>CNC</v>
      </c>
      <c r="D60" s="478" t="str">
        <f>'Flowchart (Sparrow28,F14)'!F68</f>
        <v>清洗8(撕膜后)</v>
      </c>
      <c r="E60" s="338" t="s">
        <v>382</v>
      </c>
      <c r="F60" s="339">
        <v>1.28</v>
      </c>
      <c r="G60" s="337">
        <f>'Flowchart (Sparrow28,F14)'!S69</f>
        <v>27053.578809314091</v>
      </c>
      <c r="H60" s="110">
        <f>IF(设备需求!F60=0,0,ROUNDUP(G60/(3600/设备需求!F60*20),0))</f>
        <v>1</v>
      </c>
      <c r="I60" s="203">
        <v>1</v>
      </c>
      <c r="J60" s="197">
        <f t="shared" si="2"/>
        <v>1</v>
      </c>
    </row>
    <row r="61" spans="2:10" ht="20.100000000000001" customHeight="1">
      <c r="B61" s="110">
        <f>'Flowchart (Sparrow28,F14)'!C69</f>
        <v>55</v>
      </c>
      <c r="C61" s="110" t="str">
        <f>'Flowchart (Sparrow28,F14)'!E69</f>
        <v>CNC</v>
      </c>
      <c r="D61" s="110" t="str">
        <f>'Flowchart (Sparrow28,F14)'!F69</f>
        <v>Sandblasting</v>
      </c>
      <c r="E61" s="336" t="str">
        <f>'Flowchart (Sparrow28,F14)'!I69</f>
        <v>百通喷砂机</v>
      </c>
      <c r="F61" s="110">
        <f>'Flowchart (Sparrow28,F14)'!O69</f>
        <v>26</v>
      </c>
      <c r="G61" s="337">
        <f>'Flowchart (Sparrow28,F14)'!S69</f>
        <v>27053.578809314091</v>
      </c>
      <c r="H61" s="110">
        <f>IF(设备需求!F61=0,0,ROUNDUP(G61/(3600/设备需求!F61*20),0))</f>
        <v>10</v>
      </c>
      <c r="I61" s="101">
        <v>1</v>
      </c>
      <c r="J61" s="100">
        <f t="shared" si="2"/>
        <v>10</v>
      </c>
    </row>
    <row r="62" spans="2:10" ht="20.100000000000001" customHeight="1">
      <c r="B62" s="110">
        <f>'Flowchart (Sparrow28,F14)'!C70</f>
        <v>56</v>
      </c>
      <c r="C62" s="110" t="str">
        <f>'Flowchart (Sparrow28,F14)'!E70</f>
        <v>CNC</v>
      </c>
      <c r="D62" s="110" t="str">
        <f>'Flowchart (Sparrow28,F14)'!F70</f>
        <v>清洗9(喷砂后)</v>
      </c>
      <c r="E62" s="336" t="str">
        <f>'Flowchart (Sparrow28,F14)'!I70</f>
        <v>喷淋烘干12槽(5段)</v>
      </c>
      <c r="F62" s="110">
        <f>'Flowchart (Sparrow28,F14)'!O70</f>
        <v>2.99</v>
      </c>
      <c r="G62" s="337">
        <f>'Flowchart (Sparrow28,F14)'!S70</f>
        <v>27026.525230504776</v>
      </c>
      <c r="H62" s="110">
        <f>IF(设备需求!F62=0,0,ROUNDUP(G62/(3600/设备需求!F62*20),0))</f>
        <v>2</v>
      </c>
      <c r="I62" s="101">
        <v>1</v>
      </c>
      <c r="J62" s="100">
        <f t="shared" si="2"/>
        <v>2</v>
      </c>
    </row>
    <row r="63" spans="2:10" ht="20.100000000000001" hidden="1" customHeight="1">
      <c r="B63" s="110">
        <f>'Flowchart (Sparrow28,F14)'!C71</f>
        <v>57</v>
      </c>
      <c r="C63" s="110" t="str">
        <f>'Flowchart (Sparrow28,F14)'!E71</f>
        <v>CNC</v>
      </c>
      <c r="D63" s="110" t="str">
        <f>'Flowchart (Sparrow28,F14)'!F71</f>
        <v>喷砂后清洗下挂</v>
      </c>
      <c r="E63" s="336" t="str">
        <f>'Flowchart (Sparrow28,F14)'!I71</f>
        <v>N/A</v>
      </c>
      <c r="F63" s="110">
        <f>'Flowchart (Sparrow28,F14)'!O71</f>
        <v>10</v>
      </c>
      <c r="G63" s="337">
        <f>'Flowchart (Sparrow28,F14)'!S71</f>
        <v>27026.525230504776</v>
      </c>
      <c r="H63" s="110">
        <f>IF(设备需求!F63=0,0,ROUNDUP(G63/(3600/设备需求!F63*20),0))</f>
        <v>4</v>
      </c>
      <c r="I63" s="395"/>
      <c r="J63" s="100">
        <f t="shared" si="2"/>
        <v>0</v>
      </c>
    </row>
    <row r="64" spans="2:10" ht="20.100000000000001" customHeight="1">
      <c r="B64" s="110">
        <f>'Flowchart (Sparrow28,F14)'!C72</f>
        <v>58</v>
      </c>
      <c r="C64" s="110" t="str">
        <f>'Flowchart (Sparrow28,F14)'!E72</f>
        <v>CNC</v>
      </c>
      <c r="D64" s="110" t="str">
        <f>'Flowchart (Sparrow28,F14)'!F72</f>
        <v>Protection Film2</v>
      </c>
      <c r="E64" s="336" t="str">
        <f>'Flowchart (Sparrow28,F14)'!I72</f>
        <v>贴膜机</v>
      </c>
      <c r="F64" s="110">
        <f>'Flowchart (Sparrow28,F14)'!O72</f>
        <v>16</v>
      </c>
      <c r="G64" s="337">
        <f>'Flowchart (Sparrow28,F14)'!S72</f>
        <v>27026.525230504776</v>
      </c>
      <c r="H64" s="110">
        <f>IF(设备需求!F64=0,0,ROUNDUP(G64/(3600/设备需求!F64*20),0))</f>
        <v>7</v>
      </c>
      <c r="I64" s="101">
        <v>1</v>
      </c>
      <c r="J64" s="100">
        <f t="shared" si="2"/>
        <v>7</v>
      </c>
    </row>
    <row r="65" spans="2:10" ht="20.100000000000001" hidden="1" customHeight="1">
      <c r="B65" s="110">
        <f>'Flowchart (Sparrow28,F14)'!C73</f>
        <v>59</v>
      </c>
      <c r="C65" s="110" t="str">
        <f>'Flowchart (Sparrow28,F14)'!E73</f>
        <v>CNC</v>
      </c>
      <c r="D65" s="110" t="str">
        <f>'Flowchart (Sparrow28,F14)'!F73</f>
        <v>Assembly5</v>
      </c>
      <c r="E65" s="336" t="str">
        <f>'Flowchart (Sparrow28,F14)'!I73</f>
        <v>N/A</v>
      </c>
      <c r="F65" s="110">
        <f>'Flowchart (Sparrow28,F14)'!O73</f>
        <v>7</v>
      </c>
      <c r="G65" s="337">
        <f>'Flowchart (Sparrow28,F14)'!S73</f>
        <v>27026.525230504776</v>
      </c>
      <c r="H65" s="110">
        <f>IF(设备需求!F65=0,0,ROUNDUP(G65/(3600/设备需求!F65*20),0))</f>
        <v>3</v>
      </c>
      <c r="I65" s="101"/>
      <c r="J65" s="100">
        <f t="shared" si="2"/>
        <v>0</v>
      </c>
    </row>
    <row r="66" spans="2:10" ht="20.100000000000001" customHeight="1">
      <c r="B66" s="110">
        <f>'Flowchart (Sparrow28,F14)'!C74</f>
        <v>60</v>
      </c>
      <c r="C66" s="110" t="str">
        <f>'Flowchart (Sparrow28,F14)'!E74</f>
        <v>CNC</v>
      </c>
      <c r="D66" s="110" t="str">
        <f>'Flowchart (Sparrow28,F14)'!F74</f>
        <v>CNC5</v>
      </c>
      <c r="E66" s="336" t="str">
        <f>'Flowchart (Sparrow28,F14)'!I74</f>
        <v>JD 600</v>
      </c>
      <c r="F66" s="110">
        <f>'Flowchart (Sparrow28,F14)'!O74</f>
        <v>310</v>
      </c>
      <c r="G66" s="337">
        <f>'Flowchart (Sparrow28,F14)'!S74</f>
        <v>27026.525230504776</v>
      </c>
      <c r="H66" s="110">
        <f>IF(设备需求!F66=0,0,ROUNDUP(G66/(3600/设备需求!F66*20),0))</f>
        <v>117</v>
      </c>
      <c r="I66" s="101">
        <v>1</v>
      </c>
      <c r="J66" s="100">
        <f t="shared" si="2"/>
        <v>117</v>
      </c>
    </row>
    <row r="67" spans="2:10" ht="20.100000000000001" hidden="1" customHeight="1">
      <c r="B67" s="110">
        <f>'Flowchart (Sparrow28,F14)'!C75</f>
        <v>61</v>
      </c>
      <c r="C67" s="110" t="str">
        <f>'Flowchart (Sparrow28,F14)'!E75</f>
        <v>CNC</v>
      </c>
      <c r="D67" s="110" t="str">
        <f>'Flowchart (Sparrow28,F14)'!F75</f>
        <v>Remove5</v>
      </c>
      <c r="E67" s="336" t="str">
        <f>'Flowchart (Sparrow28,F14)'!I75</f>
        <v>N/A</v>
      </c>
      <c r="F67" s="110">
        <f>'Flowchart (Sparrow28,F14)'!O75</f>
        <v>7</v>
      </c>
      <c r="G67" s="337">
        <f>'Flowchart (Sparrow28,F14)'!S75</f>
        <v>26972.472180043766</v>
      </c>
      <c r="H67" s="110">
        <f>IF(设备需求!F67=0,0,ROUNDUP(G67/(3600/设备需求!F67*20),0))</f>
        <v>3</v>
      </c>
      <c r="I67" s="101"/>
      <c r="J67" s="100">
        <f t="shared" si="2"/>
        <v>0</v>
      </c>
    </row>
    <row r="68" spans="2:10" ht="20.100000000000001" customHeight="1">
      <c r="B68" s="110">
        <f>'Flowchart (Sparrow28,F14)'!C76</f>
        <v>62</v>
      </c>
      <c r="C68" s="110" t="str">
        <f>'Flowchart (Sparrow28,F14)'!E76</f>
        <v>CNC</v>
      </c>
      <c r="D68" s="110" t="str">
        <f>'Flowchart (Sparrow28,F14)'!F76</f>
        <v>loop4清洗</v>
      </c>
      <c r="E68" s="336" t="str">
        <f>'Flowchart (Sparrow28,F14)'!I76</f>
        <v>喷淋烘干12槽(5段)</v>
      </c>
      <c r="F68" s="110">
        <f>'Flowchart (Sparrow28,F14)'!O76</f>
        <v>1.55</v>
      </c>
      <c r="G68" s="337">
        <f>'Flowchart (Sparrow28,F14)'!S76</f>
        <v>26972.472180043766</v>
      </c>
      <c r="H68" s="110">
        <f>IF(设备需求!F68=0,0,ROUNDUP(G68/(3600/设备需求!F68*20),0))</f>
        <v>1</v>
      </c>
      <c r="I68" s="101">
        <v>1</v>
      </c>
      <c r="J68" s="100">
        <f t="shared" si="2"/>
        <v>1</v>
      </c>
    </row>
    <row r="69" spans="2:10" ht="20.100000000000001" customHeight="1">
      <c r="B69" s="110">
        <f>'Flowchart (Sparrow28,F14)'!C77</f>
        <v>63</v>
      </c>
      <c r="C69" s="110" t="str">
        <f>'Flowchart (Sparrow28,F14)'!E77</f>
        <v>CNC</v>
      </c>
      <c r="D69" s="110" t="str">
        <f>'Flowchart (Sparrow28,F14)'!F77</f>
        <v>清洗10(CNC5后)</v>
      </c>
      <c r="E69" s="336" t="str">
        <f>'Flowchart (Sparrow28,F14)'!I77</f>
        <v>喷淋烘干12槽(5段)</v>
      </c>
      <c r="F69" s="110">
        <f>'Flowchart (Sparrow28,F14)'!O77</f>
        <v>1.28</v>
      </c>
      <c r="G69" s="337">
        <f>'Flowchart (Sparrow28,F14)'!S77</f>
        <v>26972.472180043766</v>
      </c>
      <c r="H69" s="110">
        <f>IF(设备需求!F69=0,0,ROUNDUP(G69/(3600/设备需求!F69*20),0))</f>
        <v>1</v>
      </c>
      <c r="I69" s="101">
        <v>1</v>
      </c>
      <c r="J69" s="100">
        <f t="shared" si="2"/>
        <v>1</v>
      </c>
    </row>
    <row r="70" spans="2:10" ht="20.100000000000001" hidden="1" customHeight="1">
      <c r="B70" s="110">
        <f>'Flowchart (Sparrow28,F14)'!C78</f>
        <v>64</v>
      </c>
      <c r="C70" s="110" t="str">
        <f>'Flowchart (Sparrow28,F14)'!E78</f>
        <v>CNC</v>
      </c>
      <c r="D70" s="110" t="str">
        <f>'Flowchart (Sparrow28,F14)'!F78</f>
        <v>Remove film2</v>
      </c>
      <c r="E70" s="336" t="str">
        <f>'Flowchart (Sparrow28,F14)'!I78</f>
        <v>N/A</v>
      </c>
      <c r="F70" s="110">
        <f>'Flowchart (Sparrow28,F14)'!O78</f>
        <v>25</v>
      </c>
      <c r="G70" s="337">
        <f>'Flowchart (Sparrow28,F14)'!S78</f>
        <v>26972.472180043766</v>
      </c>
      <c r="H70" s="110">
        <f>IF(设备需求!F70=0,0,ROUNDUP(G70/(3600/设备需求!F70*20),0))</f>
        <v>10</v>
      </c>
      <c r="I70" s="101"/>
      <c r="J70" s="100">
        <f t="shared" si="2"/>
        <v>0</v>
      </c>
    </row>
    <row r="71" spans="2:10" ht="20.100000000000001" customHeight="1">
      <c r="B71" s="478">
        <f>'Flowchart (Sparrow28,F14)'!C79</f>
        <v>65</v>
      </c>
      <c r="C71" s="478" t="str">
        <f>'Flowchart (Sparrow28,F14)'!E79</f>
        <v>CNC</v>
      </c>
      <c r="D71" s="478" t="str">
        <f>'Flowchart (Sparrow28,F14)'!F79</f>
        <v>清洗11(撕膜后)</v>
      </c>
      <c r="E71" s="336" t="s">
        <v>383</v>
      </c>
      <c r="F71" s="110">
        <f>'Flowchart (Sparrow28,F14)'!O79</f>
        <v>3.93</v>
      </c>
      <c r="G71" s="337">
        <f>'Flowchart (Sparrow28,F14)'!S79</f>
        <v>26972.472180043766</v>
      </c>
      <c r="H71" s="110">
        <f>IF(设备需求!F71=0,0,ROUNDUP(G71/(3600/设备需求!F71*20),0))</f>
        <v>2</v>
      </c>
      <c r="I71" s="101">
        <v>1</v>
      </c>
      <c r="J71" s="100">
        <f t="shared" si="2"/>
        <v>2</v>
      </c>
    </row>
    <row r="72" spans="2:10" ht="20.100000000000001" customHeight="1">
      <c r="B72" s="489">
        <f>'Flowchart (Sparrow28,F14)'!C79</f>
        <v>65</v>
      </c>
      <c r="C72" s="489" t="str">
        <f>'Flowchart (Sparrow28,F14)'!E79</f>
        <v>CNC</v>
      </c>
      <c r="D72" s="489" t="str">
        <f>'Flowchart (Sparrow28,F14)'!F79</f>
        <v>清洗11(撕膜后)</v>
      </c>
      <c r="E72" s="338" t="s">
        <v>382</v>
      </c>
      <c r="F72" s="339">
        <v>2.99</v>
      </c>
      <c r="G72" s="340">
        <f>G71</f>
        <v>26972.472180043766</v>
      </c>
      <c r="H72" s="110">
        <f>IF(设备需求!F72=0,0,ROUNDUP(G72/(3600/设备需求!F72*20),0))</f>
        <v>2</v>
      </c>
      <c r="I72" s="203">
        <v>1</v>
      </c>
      <c r="J72" s="197">
        <f t="shared" si="2"/>
        <v>2</v>
      </c>
    </row>
    <row r="73" spans="2:10" ht="20.100000000000001" hidden="1" customHeight="1">
      <c r="B73" s="489">
        <f>'Flowchart (Sparrow28,F14)'!C80</f>
        <v>66</v>
      </c>
      <c r="C73" s="489" t="str">
        <f>'Flowchart (Sparrow28,F14)'!E80</f>
        <v>CNC</v>
      </c>
      <c r="D73" s="489" t="str">
        <f>'Flowchart (Sparrow28,F14)'!F80</f>
        <v>清洗11后下挂</v>
      </c>
      <c r="E73" s="393" t="str">
        <f>'Flowchart (Sparrow28,F14)'!I80</f>
        <v>N/A</v>
      </c>
      <c r="F73" s="392">
        <f>'Flowchart (Sparrow28,F14)'!O80</f>
        <v>15</v>
      </c>
      <c r="G73" s="394">
        <f>'Flowchart (Sparrow28,F14)'!S80</f>
        <v>26972.472180043766</v>
      </c>
      <c r="H73" s="110">
        <f>IF(设备需求!F73=0,0,ROUNDUP(G73/(3600/设备需求!F73*20),0))</f>
        <v>6</v>
      </c>
      <c r="I73" s="395"/>
      <c r="J73" s="197">
        <f t="shared" si="2"/>
        <v>0</v>
      </c>
    </row>
    <row r="74" spans="2:10" ht="20.100000000000001" hidden="1" customHeight="1">
      <c r="B74" s="110">
        <f>'Flowchart (Sparrow28,F14)'!C81</f>
        <v>67</v>
      </c>
      <c r="C74" s="110" t="str">
        <f>'Flowchart (Sparrow28,F14)'!E81</f>
        <v>阳极</v>
      </c>
      <c r="D74" s="110" t="str">
        <f>'Flowchart (Sparrow28,F14)'!F81</f>
        <v>上挂</v>
      </c>
      <c r="E74" s="336" t="str">
        <f>'Flowchart (Sparrow28,F14)'!I81</f>
        <v>N/A</v>
      </c>
      <c r="F74" s="110">
        <f>'Flowchart (Sparrow28,F14)'!O81</f>
        <v>1</v>
      </c>
      <c r="G74" s="337">
        <f>'Flowchart (Sparrow28,F14)'!S81</f>
        <v>26972.472180043766</v>
      </c>
      <c r="H74" s="110">
        <f>IF(设备需求!F74=0,0,ROUNDUP(G74/(3600/设备需求!F74*20),0))</f>
        <v>1</v>
      </c>
      <c r="I74" s="101"/>
      <c r="J74" s="100">
        <f t="shared" si="2"/>
        <v>0</v>
      </c>
    </row>
    <row r="75" spans="2:10" ht="20.100000000000001" customHeight="1">
      <c r="B75" s="110">
        <f>'Flowchart (Sparrow28,F14)'!C82</f>
        <v>68</v>
      </c>
      <c r="C75" s="110" t="str">
        <f>'Flowchart (Sparrow28,F14)'!E82</f>
        <v>阳极</v>
      </c>
      <c r="D75" s="110" t="str">
        <f>'Flowchart (Sparrow28,F14)'!F82</f>
        <v>Anodizing1</v>
      </c>
      <c r="E75" s="336" t="str">
        <f>'Flowchart (Sparrow28,F14)'!I82</f>
        <v>阳极自动线</v>
      </c>
      <c r="F75" s="110">
        <f>'Flowchart (Sparrow28,F14)'!O82</f>
        <v>0.6</v>
      </c>
      <c r="G75" s="337">
        <f>'Flowchart (Sparrow28,F14)'!S82</f>
        <v>26972.472180043766</v>
      </c>
      <c r="H75" s="110">
        <f>IF(设备需求!F75=0,0,ROUNDUP(G75/(3600/设备需求!F75*20),0))</f>
        <v>1</v>
      </c>
      <c r="I75" s="101">
        <v>1</v>
      </c>
      <c r="J75" s="100">
        <f t="shared" si="2"/>
        <v>1</v>
      </c>
    </row>
    <row r="76" spans="2:10" ht="20.100000000000001" hidden="1" customHeight="1">
      <c r="B76" s="110">
        <f>'Flowchart (Sparrow28,F14)'!C83</f>
        <v>69</v>
      </c>
      <c r="C76" s="110" t="str">
        <f>'Flowchart (Sparrow28,F14)'!E83</f>
        <v>阳极</v>
      </c>
      <c r="D76" s="110" t="str">
        <f>'Flowchart (Sparrow28,F14)'!F83</f>
        <v>下挂</v>
      </c>
      <c r="E76" s="336" t="str">
        <f>'Flowchart (Sparrow28,F14)'!I83</f>
        <v>N/A</v>
      </c>
      <c r="F76" s="110">
        <f>'Flowchart (Sparrow28,F14)'!O83</f>
        <v>2</v>
      </c>
      <c r="G76" s="337">
        <f>'Flowchart (Sparrow28,F14)'!S83</f>
        <v>26163.298014642452</v>
      </c>
      <c r="H76" s="110">
        <f>IF(设备需求!F76=0,0,ROUNDUP(G76/(3600/设备需求!F76*20),0))</f>
        <v>1</v>
      </c>
      <c r="I76" s="101"/>
      <c r="J76" s="110">
        <f t="shared" si="2"/>
        <v>0</v>
      </c>
    </row>
    <row r="77" spans="2:10" ht="20.100000000000001" hidden="1" customHeight="1">
      <c r="B77" s="110">
        <f>'Flowchart (Sparrow28,F14)'!C84</f>
        <v>70</v>
      </c>
      <c r="C77" s="110" t="str">
        <f>'Flowchart (Sparrow28,F14)'!E84</f>
        <v>阳极</v>
      </c>
      <c r="D77" s="110" t="str">
        <f>'Flowchart (Sparrow28,F14)'!F84</f>
        <v>胶带测试及酒精擦拭</v>
      </c>
      <c r="E77" s="336" t="str">
        <f>'Flowchart (Sparrow28,F14)'!I84</f>
        <v>N/A</v>
      </c>
      <c r="F77" s="110">
        <f>'Flowchart (Sparrow28,F14)'!O84</f>
        <v>14</v>
      </c>
      <c r="G77" s="337">
        <f>'Flowchart (Sparrow28,F14)'!S84</f>
        <v>26163.298014642452</v>
      </c>
      <c r="H77" s="110">
        <f>IF(设备需求!F77=0,0,ROUNDUP(G77/(3600/设备需求!F77*20),0))</f>
        <v>6</v>
      </c>
      <c r="I77" s="101"/>
      <c r="J77" s="100">
        <f t="shared" si="2"/>
        <v>0</v>
      </c>
    </row>
    <row r="78" spans="2:10" ht="20.100000000000001" hidden="1" customHeight="1">
      <c r="B78" s="110">
        <f>'Flowchart (Sparrow28,F14)'!C85</f>
        <v>71</v>
      </c>
      <c r="C78" s="110" t="str">
        <f>'Flowchart (Sparrow28,F14)'!E85</f>
        <v>阳极</v>
      </c>
      <c r="D78" s="110" t="str">
        <f>'Flowchart (Sparrow28,F14)'!F85</f>
        <v>IPQC1</v>
      </c>
      <c r="E78" s="336" t="str">
        <f>'Flowchart (Sparrow28,F14)'!I85</f>
        <v>N/A</v>
      </c>
      <c r="F78" s="110">
        <f>'Flowchart (Sparrow28,F14)'!O85</f>
        <v>2.2000000000000002</v>
      </c>
      <c r="G78" s="337">
        <f>'Flowchart (Sparrow28,F14)'!S85</f>
        <v>26163.298014642452</v>
      </c>
      <c r="H78" s="110">
        <f>IF(设备需求!F78=0,0,ROUNDUP(G78/(3600/设备需求!F78*20),0))</f>
        <v>1</v>
      </c>
      <c r="I78" s="101"/>
      <c r="J78" s="110">
        <f t="shared" si="2"/>
        <v>0</v>
      </c>
    </row>
    <row r="79" spans="2:10" ht="20.100000000000001" hidden="1" customHeight="1">
      <c r="B79" s="110">
        <f>'Flowchart (Sparrow28,F14)'!C86</f>
        <v>72</v>
      </c>
      <c r="C79" s="110" t="str">
        <f>'Flowchart (Sparrow28,F14)'!E86</f>
        <v>阳极</v>
      </c>
      <c r="D79" s="110" t="str">
        <f>'Flowchart (Sparrow28,F14)'!F86</f>
        <v>上清洗治具</v>
      </c>
      <c r="E79" s="336" t="str">
        <f>'Flowchart (Sparrow28,F14)'!I86</f>
        <v>N/A</v>
      </c>
      <c r="F79" s="110">
        <f>'Flowchart (Sparrow28,F14)'!O86</f>
        <v>3</v>
      </c>
      <c r="G79" s="337">
        <f>'Flowchart (Sparrow28,F14)'!S86</f>
        <v>26163.298014642452</v>
      </c>
      <c r="H79" s="110">
        <f>IF(设备需求!F79=0,0,ROUNDUP(G79/(3600/设备需求!F79*20),0))</f>
        <v>2</v>
      </c>
      <c r="I79" s="101"/>
      <c r="J79" s="110">
        <f t="shared" ref="J79:J81" si="9">+H79*I79</f>
        <v>0</v>
      </c>
    </row>
    <row r="80" spans="2:10" ht="20.100000000000001" customHeight="1">
      <c r="B80" s="479">
        <f>'Flowchart (Sparrow28,F14)'!C87</f>
        <v>73</v>
      </c>
      <c r="C80" s="479" t="str">
        <f>'Flowchart (Sparrow28,F14)'!E87</f>
        <v>阳极</v>
      </c>
      <c r="D80" s="479" t="str">
        <f>'Flowchart (Sparrow28,F14)'!F87</f>
        <v>清洗12(Oleo Coating前)</v>
      </c>
      <c r="E80" s="379" t="s">
        <v>799</v>
      </c>
      <c r="F80" s="110">
        <f>'Flowchart (Sparrow28,F14)'!O87</f>
        <v>2.99</v>
      </c>
      <c r="G80" s="337">
        <f>'Flowchart (Sparrow28,F14)'!S87</f>
        <v>26163.298014642452</v>
      </c>
      <c r="H80" s="110">
        <f>IF(设备需求!F80=0,0,ROUNDUP(G80/(3600/设备需求!F80*20),0))</f>
        <v>2</v>
      </c>
      <c r="I80" s="101">
        <v>1</v>
      </c>
      <c r="J80" s="110">
        <f t="shared" si="9"/>
        <v>2</v>
      </c>
    </row>
    <row r="81" spans="2:10" ht="20.100000000000001" customHeight="1">
      <c r="B81" s="479">
        <f>'Flowchart (Sparrow28,F14)'!C87</f>
        <v>73</v>
      </c>
      <c r="C81" s="479" t="str">
        <f>'Flowchart (Sparrow28,F14)'!E87</f>
        <v>阳极</v>
      </c>
      <c r="D81" s="479" t="str">
        <f>'Flowchart (Sparrow28,F14)'!F87</f>
        <v>清洗12(Oleo Coating前)</v>
      </c>
      <c r="E81" s="405" t="s">
        <v>801</v>
      </c>
      <c r="F81" s="402">
        <v>2.64</v>
      </c>
      <c r="G81" s="403">
        <f>G80</f>
        <v>26163.298014642452</v>
      </c>
      <c r="H81" s="402">
        <f>H80</f>
        <v>2</v>
      </c>
      <c r="I81" s="404">
        <v>1</v>
      </c>
      <c r="J81" s="110">
        <f t="shared" si="9"/>
        <v>2</v>
      </c>
    </row>
    <row r="82" spans="2:10" ht="20.100000000000001" customHeight="1">
      <c r="B82" s="479">
        <f>'Flowchart (Sparrow28,F14)'!C87</f>
        <v>73</v>
      </c>
      <c r="C82" s="479" t="str">
        <f>'Flowchart (Sparrow28,F14)'!E87</f>
        <v>阳极</v>
      </c>
      <c r="D82" s="479" t="str">
        <f>'Flowchart (Sparrow28,F14)'!F87</f>
        <v>清洗12(Oleo Coating前)</v>
      </c>
      <c r="E82" s="429" t="s">
        <v>803</v>
      </c>
      <c r="F82" s="430">
        <f>F81</f>
        <v>2.64</v>
      </c>
      <c r="G82" s="431">
        <f>G81</f>
        <v>26163.298014642452</v>
      </c>
      <c r="H82" s="430">
        <f>H81</f>
        <v>2</v>
      </c>
      <c r="I82" s="432">
        <f>I81</f>
        <v>1</v>
      </c>
      <c r="J82" s="430">
        <f>J81</f>
        <v>2</v>
      </c>
    </row>
    <row r="83" spans="2:10" ht="20.100000000000001" hidden="1" customHeight="1">
      <c r="B83" s="110">
        <f>'Flowchart (Sparrow28,F14)'!C88</f>
        <v>74</v>
      </c>
      <c r="C83" s="110" t="str">
        <f>'Flowchart (Sparrow28,F14)'!E88</f>
        <v>阳极</v>
      </c>
      <c r="D83" s="110" t="str">
        <f>'Flowchart (Sparrow28,F14)'!F88</f>
        <v>下清洗治具</v>
      </c>
      <c r="E83" s="336" t="str">
        <f>'Flowchart (Sparrow28,F14)'!I88</f>
        <v>N/A</v>
      </c>
      <c r="F83" s="110">
        <f>'Flowchart (Sparrow28,F14)'!O88</f>
        <v>6</v>
      </c>
      <c r="G83" s="337">
        <f>'Flowchart (Sparrow28,F14)'!S88</f>
        <v>26163.298014642452</v>
      </c>
      <c r="H83" s="110">
        <f>IF(设备需求!F83=0,0,ROUNDUP(G83/(3600/设备需求!F83*20),0))</f>
        <v>3</v>
      </c>
      <c r="I83" s="101"/>
      <c r="J83" s="110">
        <f t="shared" si="2"/>
        <v>0</v>
      </c>
    </row>
    <row r="84" spans="2:10" ht="20.100000000000001" hidden="1" customHeight="1">
      <c r="B84" s="110">
        <f>'Flowchart (Sparrow28,F14)'!C89</f>
        <v>75</v>
      </c>
      <c r="C84" s="110" t="str">
        <f>'Flowchart (Sparrow28,F14)'!E89</f>
        <v>阳极</v>
      </c>
      <c r="D84" s="110" t="str">
        <f>'Flowchart (Sparrow28,F14)'!F89</f>
        <v>上治具</v>
      </c>
      <c r="E84" s="336" t="str">
        <f>'Flowchart (Sparrow28,F14)'!I89</f>
        <v>N/A</v>
      </c>
      <c r="F84" s="110">
        <f>'Flowchart (Sparrow28,F14)'!O89</f>
        <v>3</v>
      </c>
      <c r="G84" s="337">
        <f>'Flowchart (Sparrow28,F14)'!S89</f>
        <v>26163.298014642452</v>
      </c>
      <c r="H84" s="110">
        <f>IF(设备需求!F84=0,0,ROUNDUP(G84/(3600/设备需求!F84*20),0))</f>
        <v>2</v>
      </c>
      <c r="I84" s="101"/>
      <c r="J84" s="100">
        <f t="shared" ref="J84" si="10">+H84*I84</f>
        <v>0</v>
      </c>
    </row>
    <row r="85" spans="2:10" ht="20.100000000000001" hidden="1" customHeight="1">
      <c r="B85" s="110">
        <f>'Flowchart (Sparrow28,F14)'!C90</f>
        <v>76</v>
      </c>
      <c r="C85" s="110" t="str">
        <f>'Flowchart (Sparrow28,F14)'!E90</f>
        <v>阳极</v>
      </c>
      <c r="D85" s="110" t="str">
        <f>'Flowchart (Sparrow28,F14)'!F90</f>
        <v>上掛</v>
      </c>
      <c r="E85" s="336" t="str">
        <f>'Flowchart (Sparrow28,F14)'!I90</f>
        <v>N/A</v>
      </c>
      <c r="F85" s="110">
        <f>'Flowchart (Sparrow28,F14)'!O90</f>
        <v>3</v>
      </c>
      <c r="G85" s="337">
        <f>'Flowchart (Sparrow28,F14)'!S90</f>
        <v>26163.298014642452</v>
      </c>
      <c r="H85" s="110">
        <f>IF(设备需求!F85=0,0,ROUNDUP(G85/(3600/设备需求!F85*20),0))</f>
        <v>2</v>
      </c>
      <c r="I85" s="101"/>
      <c r="J85" s="100">
        <f t="shared" ref="J85:J134" si="11">+H85*I85</f>
        <v>0</v>
      </c>
    </row>
    <row r="86" spans="2:10" ht="20.100000000000001" customHeight="1">
      <c r="B86" s="110">
        <f>'Flowchart (Sparrow28,F14)'!C91</f>
        <v>77</v>
      </c>
      <c r="C86" s="110" t="str">
        <f>'Flowchart (Sparrow28,F14)'!E91</f>
        <v>阳极</v>
      </c>
      <c r="D86" s="110" t="str">
        <f>'Flowchart (Sparrow28,F14)'!F91</f>
        <v>Oleo Coating</v>
      </c>
      <c r="E86" s="336" t="str">
        <f>'Flowchart (Sparrow28,F14)'!I91</f>
        <v>PVD设备</v>
      </c>
      <c r="F86" s="110">
        <f>'Flowchart (Sparrow28,F14)'!O91</f>
        <v>23</v>
      </c>
      <c r="G86" s="337">
        <f>'Flowchart (Sparrow28,F14)'!S91</f>
        <v>26163.298014642452</v>
      </c>
      <c r="H86" s="110">
        <f>IF(设备需求!F86=0,0,ROUNDUP(G86/(3600/设备需求!F86*20),0))</f>
        <v>9</v>
      </c>
      <c r="I86" s="101">
        <v>1</v>
      </c>
      <c r="J86" s="100">
        <f t="shared" si="11"/>
        <v>9</v>
      </c>
    </row>
    <row r="87" spans="2:10" ht="20.100000000000001" customHeight="1">
      <c r="B87" s="110">
        <f>'Flowchart (Sparrow28,F14)'!C92</f>
        <v>78</v>
      </c>
      <c r="C87" s="110" t="str">
        <f>'Flowchart (Sparrow28,F14)'!E92</f>
        <v>阳极</v>
      </c>
      <c r="D87" s="110" t="str">
        <f>'Flowchart (Sparrow28,F14)'!F92</f>
        <v>烘烤</v>
      </c>
      <c r="E87" s="336" t="str">
        <f>'Flowchart (Sparrow28,F14)'!I92</f>
        <v>立式烤箱</v>
      </c>
      <c r="F87" s="110">
        <f>'Flowchart (Sparrow28,F14)'!O92</f>
        <v>9</v>
      </c>
      <c r="G87" s="337">
        <f>'Flowchart (Sparrow28,F14)'!S92</f>
        <v>26137.13471662781</v>
      </c>
      <c r="H87" s="110">
        <f>IF(设备需求!F87=0,0,ROUNDUP(G87/(3600/设备需求!F87*20),0))</f>
        <v>4</v>
      </c>
      <c r="I87" s="101">
        <v>1</v>
      </c>
      <c r="J87" s="100">
        <f t="shared" si="11"/>
        <v>4</v>
      </c>
    </row>
    <row r="88" spans="2:10" ht="20.100000000000001" hidden="1" customHeight="1">
      <c r="B88" s="110">
        <f>'Flowchart (Sparrow28,F14)'!C93</f>
        <v>79</v>
      </c>
      <c r="C88" s="110" t="str">
        <f>'Flowchart (Sparrow28,F14)'!E93</f>
        <v>阳极</v>
      </c>
      <c r="D88" s="110" t="str">
        <f>'Flowchart (Sparrow28,F14)'!F93</f>
        <v>下掛</v>
      </c>
      <c r="E88" s="336" t="str">
        <f>'Flowchart (Sparrow28,F14)'!I93</f>
        <v>N/A</v>
      </c>
      <c r="F88" s="110">
        <f>'Flowchart (Sparrow28,F14)'!O93</f>
        <v>3</v>
      </c>
      <c r="G88" s="337">
        <f>'Flowchart (Sparrow28,F14)'!S93</f>
        <v>26137.13471662781</v>
      </c>
      <c r="H88" s="110">
        <f>IF(设备需求!F88=0,0,ROUNDUP(G88/(3600/设备需求!F88*20),0))</f>
        <v>2</v>
      </c>
      <c r="I88" s="101"/>
      <c r="J88" s="100">
        <f t="shared" si="11"/>
        <v>0</v>
      </c>
    </row>
    <row r="89" spans="2:10" ht="20.100000000000001" hidden="1" customHeight="1">
      <c r="B89" s="110">
        <f>'Flowchart (Sparrow28,F14)'!C94</f>
        <v>80</v>
      </c>
      <c r="C89" s="110" t="str">
        <f>'Flowchart (Sparrow28,F14)'!E94</f>
        <v>阳极</v>
      </c>
      <c r="D89" s="110" t="str">
        <f>'Flowchart (Sparrow28,F14)'!F94</f>
        <v>下治具</v>
      </c>
      <c r="E89" s="336" t="str">
        <f>'Flowchart (Sparrow28,F14)'!I94</f>
        <v>N/A</v>
      </c>
      <c r="F89" s="110">
        <f>'Flowchart (Sparrow28,F14)'!O94</f>
        <v>3</v>
      </c>
      <c r="G89" s="337">
        <f>'Flowchart (Sparrow28,F14)'!S94</f>
        <v>26137.13471662781</v>
      </c>
      <c r="H89" s="110">
        <f>IF(设备需求!F89=0,0,ROUNDUP(G89/(3600/设备需求!F89*20),0))</f>
        <v>2</v>
      </c>
      <c r="I89" s="101"/>
      <c r="J89" s="100">
        <f t="shared" si="11"/>
        <v>0</v>
      </c>
    </row>
    <row r="90" spans="2:10" ht="20.100000000000001" hidden="1" customHeight="1">
      <c r="B90" s="110">
        <f>'Flowchart (Sparrow28,F14)'!C95</f>
        <v>81</v>
      </c>
      <c r="C90" s="110" t="str">
        <f>'Flowchart (Sparrow28,F14)'!E95</f>
        <v>阳极</v>
      </c>
      <c r="D90" s="110" t="str">
        <f>'Flowchart (Sparrow28,F14)'!F95</f>
        <v>胶带测试及酒精擦拭</v>
      </c>
      <c r="E90" s="336" t="str">
        <f>'Flowchart (Sparrow28,F14)'!I95</f>
        <v>N/A</v>
      </c>
      <c r="F90" s="110">
        <f>'Flowchart (Sparrow28,F14)'!O95</f>
        <v>19</v>
      </c>
      <c r="G90" s="337">
        <f>'Flowchart (Sparrow28,F14)'!S95</f>
        <v>26137.13471662781</v>
      </c>
      <c r="H90" s="110">
        <f>IF(设备需求!F90=0,0,ROUNDUP(G90/(3600/设备需求!F90*20),0))</f>
        <v>7</v>
      </c>
      <c r="I90" s="101"/>
      <c r="J90" s="100">
        <f t="shared" si="11"/>
        <v>0</v>
      </c>
    </row>
    <row r="91" spans="2:10" ht="20.100000000000001" hidden="1" customHeight="1">
      <c r="B91" s="110">
        <f>'Flowchart (Sparrow28,F14)'!C96</f>
        <v>82</v>
      </c>
      <c r="C91" s="110" t="str">
        <f>'Flowchart (Sparrow28,F14)'!E96</f>
        <v>阳极</v>
      </c>
      <c r="D91" s="110" t="str">
        <f>'Flowchart (Sparrow28,F14)'!F96</f>
        <v>IPQC2</v>
      </c>
      <c r="E91" s="336" t="str">
        <f>'Flowchart (Sparrow28,F14)'!I96</f>
        <v>N/A</v>
      </c>
      <c r="F91" s="110">
        <f>'Flowchart (Sparrow28,F14)'!O96</f>
        <v>2.5</v>
      </c>
      <c r="G91" s="337">
        <f>'Flowchart (Sparrow28,F14)'!S96</f>
        <v>26137.13471662781</v>
      </c>
      <c r="H91" s="110">
        <f>IF(设备需求!F91=0,0,ROUNDUP(G91/(3600/设备需求!F91*20),0))</f>
        <v>1</v>
      </c>
      <c r="I91" s="101"/>
      <c r="J91" s="100">
        <f t="shared" si="11"/>
        <v>0</v>
      </c>
    </row>
    <row r="92" spans="2:10" ht="20.100000000000001" hidden="1" customHeight="1">
      <c r="B92" s="110">
        <f>'Flowchart (Sparrow28,F14)'!C97</f>
        <v>83</v>
      </c>
      <c r="C92" s="110" t="str">
        <f>'Flowchart (Sparrow28,F14)'!E97</f>
        <v>阳极</v>
      </c>
      <c r="D92" s="110" t="str">
        <f>'Flowchart (Sparrow28,F14)'!F97</f>
        <v>UMP2</v>
      </c>
      <c r="E92" s="336" t="str">
        <f>'Flowchart (Sparrow28,F14)'!I97</f>
        <v>N/A</v>
      </c>
      <c r="F92" s="110">
        <f>'Flowchart (Sparrow28,F14)'!O97</f>
        <v>2.2999999999999998</v>
      </c>
      <c r="G92" s="337">
        <f>'Flowchart (Sparrow28,F14)'!S97</f>
        <v>26137.13471662781</v>
      </c>
      <c r="H92" s="110">
        <f>IF(设备需求!F92=0,0,ROUNDUP(G92/(3600/设备需求!F92*20),0))</f>
        <v>1</v>
      </c>
      <c r="I92" s="101"/>
      <c r="J92" s="100">
        <f t="shared" si="11"/>
        <v>0</v>
      </c>
    </row>
    <row r="93" spans="2:10" ht="18" customHeight="1">
      <c r="B93" s="110">
        <f>'Flowchart (Sparrow28,F14)'!C98</f>
        <v>84</v>
      </c>
      <c r="C93" s="110" t="str">
        <f>'Flowchart (Sparrow28,F14)'!E98</f>
        <v>组装</v>
      </c>
      <c r="D93" s="110" t="str">
        <f>'Flowchart (Sparrow28,F14)'!F98</f>
        <v>Protection Film3</v>
      </c>
      <c r="E93" s="336" t="str">
        <f>'Flowchart (Sparrow28,F14)'!I98</f>
        <v>瀚华E688  贴膜机</v>
      </c>
      <c r="F93" s="110">
        <f>'Flowchart (Sparrow28,F14)'!O98</f>
        <v>12</v>
      </c>
      <c r="G93" s="337">
        <f>'Flowchart (Sparrow28,F14)'!S98</f>
        <v>25353.020675128973</v>
      </c>
      <c r="H93" s="110">
        <f>IF(设备需求!F93=0,0,ROUNDUP(G93/(3600/设备需求!F93*20),0))</f>
        <v>5</v>
      </c>
      <c r="I93" s="101">
        <v>1</v>
      </c>
      <c r="J93" s="110">
        <f t="shared" ref="J93" si="12">+H93*I93</f>
        <v>5</v>
      </c>
    </row>
    <row r="94" spans="2:10" ht="18" customHeight="1">
      <c r="B94" s="110">
        <f>'Flowchart (Sparrow28,F14)'!C99</f>
        <v>85</v>
      </c>
      <c r="C94" s="110" t="str">
        <f>'Flowchart (Sparrow28,F14)'!E99</f>
        <v>组装</v>
      </c>
      <c r="D94" s="110" t="str">
        <f>'Flowchart (Sparrow28,F14)'!F99</f>
        <v>点漆</v>
      </c>
      <c r="E94" s="336" t="str">
        <f>'Flowchart (Sparrow28,F14)'!I99</f>
        <v>乐泰点胶机</v>
      </c>
      <c r="F94" s="110">
        <f>'Flowchart (Sparrow28,F14)'!O99</f>
        <v>40</v>
      </c>
      <c r="G94" s="337">
        <f>'Flowchart (Sparrow28,F14)'!S99</f>
        <v>25353.020675128973</v>
      </c>
      <c r="H94" s="110">
        <f>IF(设备需求!F94=0,0,ROUNDUP(G94/(3600/设备需求!F94*20),0))</f>
        <v>15</v>
      </c>
      <c r="I94" s="101">
        <v>1</v>
      </c>
      <c r="J94" s="100">
        <f t="shared" si="11"/>
        <v>15</v>
      </c>
    </row>
    <row r="95" spans="2:10" ht="18" hidden="1" customHeight="1">
      <c r="B95" s="110">
        <f>'Flowchart (Sparrow28,F14)'!C100</f>
        <v>86</v>
      </c>
      <c r="C95" s="110" t="str">
        <f>'Flowchart (Sparrow28,F14)'!E100</f>
        <v>组装</v>
      </c>
      <c r="D95" s="110" t="str">
        <f>'Flowchart (Sparrow28,F14)'!F100</f>
        <v>静置</v>
      </c>
      <c r="E95" s="336" t="str">
        <f>'Flowchart (Sparrow28,F14)'!I100</f>
        <v>N/A</v>
      </c>
      <c r="F95" s="110">
        <f>'Flowchart (Sparrow28,F14)'!O100</f>
        <v>0</v>
      </c>
      <c r="G95" s="337">
        <f>'Flowchart (Sparrow28,F14)'!S111</f>
        <v>25302.33998679939</v>
      </c>
      <c r="H95" s="110">
        <f>IF(设备需求!F95=0,0,ROUNDUP(G95/(3600/设备需求!F95*20),0))</f>
        <v>0</v>
      </c>
      <c r="I95" s="101"/>
      <c r="J95" s="100">
        <f t="shared" si="11"/>
        <v>0</v>
      </c>
    </row>
    <row r="96" spans="2:10" ht="18" hidden="1" customHeight="1">
      <c r="B96" s="110">
        <f>'Flowchart (Sparrow28,F14)'!C101</f>
        <v>87</v>
      </c>
      <c r="C96" s="110" t="str">
        <f>'Flowchart (Sparrow28,F14)'!E101</f>
        <v>组装</v>
      </c>
      <c r="D96" s="110" t="str">
        <f>'Flowchart (Sparrow28,F14)'!F101</f>
        <v>贴小膜（A基准+内腔）</v>
      </c>
      <c r="E96" s="336" t="str">
        <f>'Flowchart (Sparrow28,F14)'!I101</f>
        <v>N/A</v>
      </c>
      <c r="F96" s="110">
        <f>'Flowchart (Sparrow28,F14)'!O101</f>
        <v>45</v>
      </c>
      <c r="G96" s="342">
        <f>G95</f>
        <v>25302.33998679939</v>
      </c>
      <c r="H96" s="110">
        <f>IF(设备需求!F96=0,0,ROUNDUP(G96/(3600/设备需求!F96*20),0))</f>
        <v>16</v>
      </c>
      <c r="I96" s="323"/>
      <c r="J96" s="100">
        <f t="shared" si="11"/>
        <v>0</v>
      </c>
    </row>
    <row r="97" spans="2:13" ht="18" hidden="1" customHeight="1">
      <c r="B97" s="110">
        <f>'Flowchart (Sparrow28,F14)'!C102</f>
        <v>88</v>
      </c>
      <c r="C97" s="110" t="str">
        <f>'Flowchart (Sparrow28,F14)'!E112</f>
        <v>组装</v>
      </c>
      <c r="D97" s="110" t="str">
        <f>'Flowchart (Sparrow28,F14)'!F102</f>
        <v>组装遮蔽治具</v>
      </c>
      <c r="E97" s="336" t="str">
        <f>'Flowchart (Sparrow28,F14)'!I102</f>
        <v>N/A</v>
      </c>
      <c r="F97" s="110">
        <f>'Flowchart (Sparrow28,F14)'!O102</f>
        <v>15</v>
      </c>
      <c r="G97" s="337">
        <f>'Flowchart (Sparrow28,F14)'!S112</f>
        <v>25302.33998679939</v>
      </c>
      <c r="H97" s="110">
        <f>IF(设备需求!F97=0,0,ROUNDUP(G97/(3600/设备需求!F97*20),0))</f>
        <v>6</v>
      </c>
      <c r="I97" s="323"/>
      <c r="J97" s="100">
        <f t="shared" si="11"/>
        <v>0</v>
      </c>
    </row>
    <row r="98" spans="2:13" ht="18" customHeight="1">
      <c r="B98" s="110">
        <f>'Flowchart (Sparrow28,F14)'!C103</f>
        <v>89</v>
      </c>
      <c r="C98" s="110" t="str">
        <f>'Flowchart (Sparrow28,F14)'!E99</f>
        <v>组装</v>
      </c>
      <c r="D98" s="110" t="str">
        <f>'Flowchart (Sparrow28,F14)'!F103</f>
        <v>PU Coating</v>
      </c>
      <c r="E98" s="336" t="str">
        <f>'Flowchart (Sparrow28,F14)'!I103</f>
        <v>世宗喷涂机</v>
      </c>
      <c r="F98" s="110">
        <f>'Flowchart (Sparrow28,F14)'!O103</f>
        <v>3</v>
      </c>
      <c r="G98" s="337">
        <f>'Flowchart (Sparrow28,F14)'!S99</f>
        <v>25353.020675128973</v>
      </c>
      <c r="H98" s="110">
        <f>IF(设备需求!F98=0,0,ROUNDUP(G98/(3600/设备需求!F98*20),0))</f>
        <v>2</v>
      </c>
      <c r="I98" s="323">
        <v>1</v>
      </c>
      <c r="J98" s="100">
        <f t="shared" si="11"/>
        <v>2</v>
      </c>
    </row>
    <row r="99" spans="2:13" ht="18" hidden="1" customHeight="1">
      <c r="B99" s="110">
        <f>'Flowchart (Sparrow28,F14)'!C104</f>
        <v>90</v>
      </c>
      <c r="C99" s="110" t="str">
        <f>'Flowchart (Sparrow28,F14)'!E101</f>
        <v>组装</v>
      </c>
      <c r="D99" s="110" t="str">
        <f>'Flowchart (Sparrow28,F14)'!F104</f>
        <v>拆遮蔽治具</v>
      </c>
      <c r="E99" s="336" t="str">
        <f>'Flowchart (Sparrow28,F14)'!I104</f>
        <v>N/A</v>
      </c>
      <c r="F99" s="110">
        <f>'Flowchart (Sparrow28,F14)'!O104</f>
        <v>10</v>
      </c>
      <c r="G99" s="337">
        <f>'Flowchart (Sparrow28,F14)'!S101</f>
        <v>25353.020675128973</v>
      </c>
      <c r="H99" s="110">
        <f>IF(设备需求!F99=0,0,ROUNDUP(G99/(3600/设备需求!F99*20),0))</f>
        <v>4</v>
      </c>
      <c r="I99" s="323"/>
      <c r="J99" s="322">
        <f t="shared" si="11"/>
        <v>0</v>
      </c>
    </row>
    <row r="100" spans="2:13" ht="18" customHeight="1">
      <c r="B100" s="110">
        <f>'Flowchart (Sparrow28,F14)'!C105</f>
        <v>91</v>
      </c>
      <c r="C100" s="110" t="str">
        <f>'Flowchart (Sparrow28,F14)'!E102</f>
        <v>组装</v>
      </c>
      <c r="D100" s="110" t="str">
        <f>'Flowchart (Sparrow28,F14)'!F105</f>
        <v>加烤</v>
      </c>
      <c r="E100" s="336" t="str">
        <f>'Flowchart (Sparrow28,F14)'!I105</f>
        <v>Box烤箱</v>
      </c>
      <c r="F100" s="110">
        <f>'Flowchart (Sparrow28,F14)'!O105</f>
        <v>19</v>
      </c>
      <c r="G100" s="337">
        <f>'Flowchart (Sparrow28,F14)'!S102</f>
        <v>25353.020675128973</v>
      </c>
      <c r="H100" s="110">
        <f>IF(设备需求!F100=0,0,ROUNDUP(G100/(3600/设备需求!F100*20),0))</f>
        <v>7</v>
      </c>
      <c r="I100" s="101">
        <v>1</v>
      </c>
      <c r="J100" s="100">
        <f t="shared" si="11"/>
        <v>7</v>
      </c>
    </row>
    <row r="101" spans="2:13" ht="18" hidden="1" customHeight="1">
      <c r="B101" s="110">
        <f>'Flowchart (Sparrow28,F14)'!C106</f>
        <v>92</v>
      </c>
      <c r="C101" s="110" t="str">
        <f>'Flowchart (Sparrow28,F14)'!E103</f>
        <v>组装</v>
      </c>
      <c r="D101" s="110" t="str">
        <f>'Flowchart (Sparrow28,F14)'!F106</f>
        <v>撕小膜</v>
      </c>
      <c r="E101" s="336" t="str">
        <f>'Flowchart (Sparrow28,F14)'!I106</f>
        <v>N/A</v>
      </c>
      <c r="F101" s="110">
        <f>'Flowchart (Sparrow28,F14)'!O106</f>
        <v>15</v>
      </c>
      <c r="G101" s="337">
        <f>'Flowchart (Sparrow28,F14)'!S103</f>
        <v>25353.020675128973</v>
      </c>
      <c r="H101" s="110">
        <f>IF(设备需求!F101=0,0,ROUNDUP(G101/(3600/设备需求!F101*20),0))</f>
        <v>6</v>
      </c>
      <c r="I101" s="101"/>
      <c r="J101" s="100">
        <f t="shared" si="11"/>
        <v>0</v>
      </c>
    </row>
    <row r="102" spans="2:13" ht="18" customHeight="1">
      <c r="B102" s="110">
        <f>'Flowchart (Sparrow28,F14)'!C107</f>
        <v>93</v>
      </c>
      <c r="C102" s="110" t="str">
        <f>'Flowchart (Sparrow28,F14)'!E104</f>
        <v>组装</v>
      </c>
      <c r="D102" s="110" t="str">
        <f>'Flowchart (Sparrow28,F14)'!F107</f>
        <v>CO2除漆</v>
      </c>
      <c r="E102" s="336" t="str">
        <f>'Flowchart (Sparrow28,F14)'!I107</f>
        <v>CO2镭雕机</v>
      </c>
      <c r="F102" s="110">
        <f>'Flowchart (Sparrow28,F14)'!O107</f>
        <v>30</v>
      </c>
      <c r="G102" s="337">
        <f>'Flowchart (Sparrow28,F14)'!S104</f>
        <v>25327.667654453846</v>
      </c>
      <c r="H102" s="110">
        <f>IF(设备需求!F102=0,0,ROUNDUP(G102/(3600/设备需求!F102*20),0))</f>
        <v>11</v>
      </c>
      <c r="I102" s="101">
        <v>1</v>
      </c>
      <c r="J102" s="100">
        <f t="shared" si="11"/>
        <v>11</v>
      </c>
    </row>
    <row r="103" spans="2:13" ht="18" hidden="1" customHeight="1">
      <c r="B103" s="110">
        <f>'Flowchart (Sparrow28,F14)'!C108</f>
        <v>94</v>
      </c>
      <c r="C103" s="110" t="str">
        <f>'Flowchart (Sparrow28,F14)'!E106</f>
        <v>组装</v>
      </c>
      <c r="D103" s="110" t="str">
        <f>'Flowchart (Sparrow28,F14)'!F108</f>
        <v>检修</v>
      </c>
      <c r="E103" s="336" t="str">
        <f>'Flowchart (Sparrow28,F14)'!I108</f>
        <v>N/A</v>
      </c>
      <c r="F103" s="110">
        <f>'Flowchart (Sparrow28,F14)'!O108</f>
        <v>30</v>
      </c>
      <c r="G103" s="337">
        <f>'Flowchart (Sparrow28,F14)'!S106</f>
        <v>25327.667654453846</v>
      </c>
      <c r="H103" s="110">
        <f>IF(设备需求!F103=0,0,ROUNDUP(G103/(3600/设备需求!F103*20),0))</f>
        <v>11</v>
      </c>
      <c r="I103" s="101"/>
      <c r="J103" s="100">
        <f t="shared" si="11"/>
        <v>0</v>
      </c>
    </row>
    <row r="104" spans="2:13" ht="18" customHeight="1">
      <c r="B104" s="110">
        <f>'Flowchart (Sparrow28,F14)'!C109</f>
        <v>95</v>
      </c>
      <c r="C104" s="110" t="str">
        <f>'Flowchart (Sparrow28,F14)'!E107</f>
        <v>组装</v>
      </c>
      <c r="D104" s="110" t="str">
        <f>'Flowchart (Sparrow28,F14)'!F109</f>
        <v>SIM量测</v>
      </c>
      <c r="E104" s="336" t="str">
        <f>'Flowchart (Sparrow28,F14)'!I109</f>
        <v>SIM Pocket Depth 量测机</v>
      </c>
      <c r="F104" s="110">
        <f>'Flowchart (Sparrow28,F14)'!O109</f>
        <v>10</v>
      </c>
      <c r="G104" s="337">
        <f>'Flowchart (Sparrow28,F14)'!S107</f>
        <v>25327.667654453846</v>
      </c>
      <c r="H104" s="110">
        <f>IF(设备需求!F104=0,0,ROUNDUP(G104/(3600/设备需求!F104*20),0))</f>
        <v>4</v>
      </c>
      <c r="I104" s="323">
        <v>1</v>
      </c>
      <c r="J104" s="100">
        <f t="shared" si="11"/>
        <v>4</v>
      </c>
    </row>
    <row r="105" spans="2:13" ht="18" customHeight="1">
      <c r="B105" s="110">
        <f>'Flowchart (Sparrow28,F14)'!C110</f>
        <v>96</v>
      </c>
      <c r="C105" s="110" t="str">
        <f>'Flowchart (Sparrow28,F14)'!E108</f>
        <v>组装</v>
      </c>
      <c r="D105" s="110" t="str">
        <f>'Flowchart (Sparrow28,F14)'!F110</f>
        <v>镭雕Barcode</v>
      </c>
      <c r="E105" s="336" t="str">
        <f>'Flowchart (Sparrow28,F14)'!I110</f>
        <v>大族YNS_X200镭雕机</v>
      </c>
      <c r="F105" s="110">
        <f>'Flowchart (Sparrow28,F14)'!O110</f>
        <v>10</v>
      </c>
      <c r="G105" s="337">
        <f>'Flowchart (Sparrow28,F14)'!S108</f>
        <v>25327.667654453846</v>
      </c>
      <c r="H105" s="110">
        <f>IF(设备需求!F105=0,0,ROUNDUP(G105/(3600/设备需求!F105*20),0))</f>
        <v>4</v>
      </c>
      <c r="I105" s="323">
        <v>1</v>
      </c>
      <c r="J105" s="100">
        <f t="shared" si="11"/>
        <v>4</v>
      </c>
    </row>
    <row r="106" spans="2:13" ht="18" customHeight="1">
      <c r="B106" s="477">
        <f>'Flowchart (Sparrow28,F14)'!C111</f>
        <v>97</v>
      </c>
      <c r="C106" s="477" t="str">
        <f>'Flowchart (Sparrow28,F14)'!E105</f>
        <v>组装</v>
      </c>
      <c r="D106" s="477" t="str">
        <f>'Flowchart (Sparrow28,F14)'!F111</f>
        <v>Laser De-Ano侧面+镭雕大面</v>
      </c>
      <c r="E106" s="379" t="s">
        <v>746</v>
      </c>
      <c r="F106" s="110">
        <f>'Flowchart (Sparrow28,F14)'!O111</f>
        <v>55</v>
      </c>
      <c r="G106" s="337">
        <f>'Flowchart (Sparrow28,F14)'!S105</f>
        <v>25327.667654453846</v>
      </c>
      <c r="H106" s="110">
        <f>IF(设备需求!F106=0,0,ROUNDUP(G106/(3600/设备需求!F106*20),0))</f>
        <v>20</v>
      </c>
      <c r="I106" s="323">
        <v>1</v>
      </c>
      <c r="J106" s="100">
        <f t="shared" si="11"/>
        <v>20</v>
      </c>
    </row>
    <row r="107" spans="2:13" ht="18" customHeight="1">
      <c r="B107" s="477">
        <f>'Flowchart (Sparrow28,F14)'!C111</f>
        <v>97</v>
      </c>
      <c r="C107" s="477" t="str">
        <f>'Flowchart (Sparrow28,F14)'!E105</f>
        <v>组装</v>
      </c>
      <c r="D107" s="477" t="str">
        <f>'Flowchart (Sparrow28,F14)'!F111</f>
        <v>Laser De-Ano侧面+镭雕大面</v>
      </c>
      <c r="E107" s="375" t="s">
        <v>747</v>
      </c>
      <c r="F107" s="374">
        <f>F106</f>
        <v>55</v>
      </c>
      <c r="G107" s="376">
        <f>G106</f>
        <v>25327.667654453846</v>
      </c>
      <c r="H107" s="374">
        <f>H106</f>
        <v>20</v>
      </c>
      <c r="I107" s="377">
        <f>I106</f>
        <v>1</v>
      </c>
      <c r="J107" s="378">
        <f>J106</f>
        <v>20</v>
      </c>
    </row>
    <row r="108" spans="2:13" ht="18" customHeight="1">
      <c r="B108" s="477">
        <f>'Flowchart (Sparrow28,F14)'!C112</f>
        <v>98</v>
      </c>
      <c r="C108" s="110" t="str">
        <f>'Flowchart (Sparrow28,F14)'!E113</f>
        <v>组装</v>
      </c>
      <c r="D108" s="110" t="str">
        <f>'Flowchart (Sparrow28,F14)'!F112</f>
        <v>破阳区域钝化</v>
      </c>
      <c r="E108" s="336" t="str">
        <f>'Flowchart (Sparrow28,F14)'!I112</f>
        <v>钝化机(SJR-3351X3S)</v>
      </c>
      <c r="F108" s="110">
        <f>'Flowchart (Sparrow28,F14)'!O112</f>
        <v>10</v>
      </c>
      <c r="G108" s="337">
        <f>'Flowchart (Sparrow28,F14)'!S113</f>
        <v>25302.33998679939</v>
      </c>
      <c r="H108" s="110">
        <f>IF(设备需求!F108=0,0,ROUNDUP(G108/(3600/设备需求!F108*20),0))</f>
        <v>4</v>
      </c>
      <c r="I108" s="323">
        <v>1</v>
      </c>
      <c r="J108" s="110">
        <f t="shared" si="11"/>
        <v>4</v>
      </c>
      <c r="M108" s="324"/>
    </row>
    <row r="109" spans="2:13" ht="20.100000000000001" hidden="1" customHeight="1">
      <c r="B109" s="110">
        <f>'Flowchart (Sparrow28,F14)'!C113</f>
        <v>99</v>
      </c>
      <c r="C109" s="110" t="str">
        <f>'Flowchart (Sparrow28,F14)'!E128</f>
        <v>组装</v>
      </c>
      <c r="D109" s="110" t="str">
        <f>'Flowchart (Sparrow28,F14)'!F113</f>
        <v>Volumax</v>
      </c>
      <c r="E109" s="336" t="str">
        <f>'Flowchart (Sparrow28,F14)'!I113</f>
        <v>N/A</v>
      </c>
      <c r="F109" s="110">
        <f>'Flowchart (Sparrow28,F14)'!O113</f>
        <v>3</v>
      </c>
      <c r="G109" s="337">
        <f>'Flowchart (Sparrow28,F14)'!S128</f>
        <v>24999.999999999989</v>
      </c>
      <c r="H109" s="110">
        <f>IF(设备需求!F109=0,0,ROUNDUP(G109/(3600/设备需求!F109*20),0))</f>
        <v>2</v>
      </c>
      <c r="I109" s="323"/>
      <c r="J109" s="110">
        <f t="shared" ref="J109" si="13">+H109*I109</f>
        <v>0</v>
      </c>
      <c r="M109" s="324"/>
    </row>
    <row r="110" spans="2:13" ht="20.100000000000001" hidden="1" customHeight="1">
      <c r="B110" s="110">
        <f>'Flowchart (Sparrow28,F14)'!C114</f>
        <v>100</v>
      </c>
      <c r="C110" s="110" t="str">
        <f>'Flowchart (Sparrow28,F14)'!E115</f>
        <v>组装</v>
      </c>
      <c r="D110" s="110" t="str">
        <f>'Flowchart (Sparrow28,F14)'!F114</f>
        <v>Snap组装</v>
      </c>
      <c r="E110" s="336" t="str">
        <f>'Flowchart (Sparrow28,F14)'!I114</f>
        <v>N/A</v>
      </c>
      <c r="F110" s="110">
        <f>'Flowchart (Sparrow28,F14)'!O114</f>
        <v>8</v>
      </c>
      <c r="G110" s="337">
        <f>'Flowchart (Sparrow28,F14)'!S115</f>
        <v>25302.33998679939</v>
      </c>
      <c r="H110" s="110">
        <f>IF(设备需求!F110=0,0,ROUNDUP(G110/(3600/设备需求!F110*20),0))</f>
        <v>3</v>
      </c>
      <c r="I110" s="101"/>
      <c r="J110" s="100">
        <f t="shared" si="11"/>
        <v>0</v>
      </c>
      <c r="M110" s="324"/>
    </row>
    <row r="111" spans="2:13" ht="20.100000000000001" hidden="1" customHeight="1">
      <c r="B111" s="110">
        <f>'Flowchart (Sparrow28,F14)'!C115</f>
        <v>101</v>
      </c>
      <c r="C111" s="110" t="str">
        <f>'Flowchart (Sparrow28,F14)'!E116</f>
        <v>组装</v>
      </c>
      <c r="D111" s="110" t="str">
        <f>'Flowchart (Sparrow28,F14)'!F115</f>
        <v>Assy  E75 trim</v>
      </c>
      <c r="E111" s="336" t="str">
        <f>'Flowchart (Sparrow28,F14)'!I115</f>
        <v>N/A</v>
      </c>
      <c r="F111" s="110">
        <f>'Flowchart (Sparrow28,F14)'!O115</f>
        <v>10</v>
      </c>
      <c r="G111" s="337">
        <f>'Flowchart (Sparrow28,F14)'!S116</f>
        <v>25251.735306825791</v>
      </c>
      <c r="H111" s="110">
        <f>IF(设备需求!F111=0,0,ROUNDUP(G111/(3600/设备需求!F111*20),0))</f>
        <v>4</v>
      </c>
      <c r="I111" s="101"/>
      <c r="J111" s="100">
        <f t="shared" si="11"/>
        <v>0</v>
      </c>
      <c r="M111" s="324"/>
    </row>
    <row r="112" spans="2:13" ht="20.100000000000001" hidden="1" customHeight="1">
      <c r="B112" s="110">
        <f>'Flowchart (Sparrow28,F14)'!C116</f>
        <v>102</v>
      </c>
      <c r="C112" s="110" t="str">
        <f>'Flowchart (Sparrow28,F14)'!E117</f>
        <v>组装</v>
      </c>
      <c r="D112" s="110" t="str">
        <f>'Flowchart (Sparrow28,F14)'!F116</f>
        <v>静置</v>
      </c>
      <c r="E112" s="336" t="str">
        <f>'Flowchart (Sparrow28,F14)'!I116</f>
        <v>N/A</v>
      </c>
      <c r="F112" s="110">
        <f>'Flowchart (Sparrow28,F14)'!O116</f>
        <v>0</v>
      </c>
      <c r="G112" s="337">
        <f>'Flowchart (Sparrow28,F14)'!S117</f>
        <v>25251.735306825791</v>
      </c>
      <c r="H112" s="110">
        <f>IF(设备需求!F112=0,0,ROUNDUP(G112/(3600/设备需求!F112*20),0))</f>
        <v>0</v>
      </c>
      <c r="I112" s="101"/>
      <c r="J112" s="100">
        <f t="shared" si="11"/>
        <v>0</v>
      </c>
    </row>
    <row r="113" spans="2:13" ht="20.100000000000001" hidden="1" customHeight="1">
      <c r="B113" s="110">
        <f>'Flowchart (Sparrow28,F14)'!C117</f>
        <v>103</v>
      </c>
      <c r="C113" s="110" t="str">
        <f>'Flowchart (Sparrow28,F14)'!E118</f>
        <v>组装</v>
      </c>
      <c r="D113" s="110" t="str">
        <f>'Flowchart (Sparrow28,F14)'!F117</f>
        <v>Assy LED</v>
      </c>
      <c r="E113" s="336" t="str">
        <f>'Flowchart (Sparrow28,F14)'!I117</f>
        <v>N/A</v>
      </c>
      <c r="F113" s="110">
        <f>'Flowchart (Sparrow28,F14)'!O117</f>
        <v>10</v>
      </c>
      <c r="G113" s="337">
        <f>'Flowchart (Sparrow28,F14)'!S118</f>
        <v>25201.23183621214</v>
      </c>
      <c r="H113" s="110">
        <f>IF(设备需求!F113=0,0,ROUNDUP(G113/(3600/设备需求!F113*20),0))</f>
        <v>4</v>
      </c>
      <c r="I113" s="101"/>
      <c r="J113" s="100">
        <f t="shared" si="11"/>
        <v>0</v>
      </c>
    </row>
    <row r="114" spans="2:13" ht="20.100000000000001" hidden="1" customHeight="1">
      <c r="B114" s="110">
        <f>'Flowchart (Sparrow28,F14)'!C118</f>
        <v>104</v>
      </c>
      <c r="C114" s="110" t="str">
        <f>'Flowchart (Sparrow28,F14)'!E119</f>
        <v>组装</v>
      </c>
      <c r="D114" s="110" t="str">
        <f>'Flowchart (Sparrow28,F14)'!F118</f>
        <v>静置</v>
      </c>
      <c r="E114" s="336" t="str">
        <f>'Flowchart (Sparrow28,F14)'!I118</f>
        <v>N/A</v>
      </c>
      <c r="F114" s="110">
        <f>'Flowchart (Sparrow28,F14)'!O118</f>
        <v>0</v>
      </c>
      <c r="G114" s="337">
        <f>'Flowchart (Sparrow28,F14)'!S119</f>
        <v>25201.23183621214</v>
      </c>
      <c r="H114" s="110">
        <f>IF(设备需求!F114=0,0,ROUNDUP(G114/(3600/设备需求!F114*20),0))</f>
        <v>0</v>
      </c>
      <c r="I114" s="101"/>
      <c r="J114" s="100">
        <f t="shared" si="11"/>
        <v>0</v>
      </c>
    </row>
    <row r="115" spans="2:13" ht="20.100000000000001" hidden="1" customHeight="1">
      <c r="B115" s="110">
        <f>'Flowchart (Sparrow28,F14)'!C119</f>
        <v>105</v>
      </c>
      <c r="C115" s="110" t="str">
        <f>'Flowchart (Sparrow28,F14)'!E120</f>
        <v>组装</v>
      </c>
      <c r="D115" s="110" t="str">
        <f>'Flowchart (Sparrow28,F14)'!F119</f>
        <v>Assy turret O-ring</v>
      </c>
      <c r="E115" s="336" t="str">
        <f>'Flowchart (Sparrow28,F14)'!I119</f>
        <v>N/A</v>
      </c>
      <c r="F115" s="110">
        <f>'Flowchart (Sparrow28,F14)'!O119</f>
        <v>0.6</v>
      </c>
      <c r="G115" s="337">
        <f>'Flowchart (Sparrow28,F14)'!S120</f>
        <v>25201.23183621214</v>
      </c>
      <c r="H115" s="110">
        <f>IF(设备需求!F115=0,0,ROUNDUP(G115/(3600/设备需求!F115*20),0))</f>
        <v>1</v>
      </c>
      <c r="I115" s="101"/>
      <c r="J115" s="100">
        <f t="shared" si="11"/>
        <v>0</v>
      </c>
    </row>
    <row r="116" spans="2:13" ht="20.100000000000001" hidden="1" customHeight="1">
      <c r="B116" s="110">
        <f>'Flowchart (Sparrow28,F14)'!C120</f>
        <v>106</v>
      </c>
      <c r="C116" s="110" t="str">
        <f>'Flowchart (Sparrow28,F14)'!E121</f>
        <v>组装</v>
      </c>
      <c r="D116" s="110" t="str">
        <f>'Flowchart (Sparrow28,F14)'!F120</f>
        <v xml:space="preserve"> turret   贴膜</v>
      </c>
      <c r="E116" s="336" t="str">
        <f>'Flowchart (Sparrow28,F14)'!I120</f>
        <v>N/A</v>
      </c>
      <c r="F116" s="110">
        <f>'Flowchart (Sparrow28,F14)'!O120</f>
        <v>10</v>
      </c>
      <c r="G116" s="337">
        <f>'Flowchart (Sparrow28,F14)'!S121</f>
        <v>25201.23183621214</v>
      </c>
      <c r="H116" s="110">
        <f>IF(设备需求!F116=0,0,ROUNDUP(G116/(3600/设备需求!F116*20),0))</f>
        <v>4</v>
      </c>
      <c r="I116" s="101"/>
      <c r="J116" s="100">
        <f t="shared" si="11"/>
        <v>0</v>
      </c>
    </row>
    <row r="117" spans="2:13" ht="20.100000000000001" hidden="1" customHeight="1">
      <c r="B117" s="110">
        <f>'Flowchart (Sparrow28,F14)'!C121</f>
        <v>107</v>
      </c>
      <c r="C117" s="110" t="str">
        <f>'Flowchart (Sparrow28,F14)'!E122</f>
        <v>组装</v>
      </c>
      <c r="D117" s="110" t="str">
        <f>'Flowchart (Sparrow28,F14)'!F121</f>
        <v>镭焊</v>
      </c>
      <c r="E117" s="336" t="str">
        <f>'Flowchart (Sparrow28,F14)'!I121</f>
        <v>N/A</v>
      </c>
      <c r="F117" s="110">
        <f>'Flowchart (Sparrow28,F14)'!O121</f>
        <v>8</v>
      </c>
      <c r="G117" s="337">
        <f>'Flowchart (Sparrow28,F14)'!S122</f>
        <v>25125.628140703506</v>
      </c>
      <c r="H117" s="110">
        <f>IF(设备需求!F117=0,0,ROUNDUP(G117/(3600/设备需求!F117*20),0))</f>
        <v>3</v>
      </c>
      <c r="I117" s="101"/>
      <c r="J117" s="100">
        <f t="shared" si="11"/>
        <v>0</v>
      </c>
    </row>
    <row r="118" spans="2:13" ht="20.100000000000001" hidden="1" customHeight="1">
      <c r="B118" s="110">
        <f>'Flowchart (Sparrow28,F14)'!C122</f>
        <v>108</v>
      </c>
      <c r="C118" s="110" t="str">
        <f>'Flowchart (Sparrow28,F14)'!E123</f>
        <v>组装</v>
      </c>
      <c r="D118" s="110" t="str">
        <f>'Flowchart (Sparrow28,F14)'!F122</f>
        <v>Logo分Bin</v>
      </c>
      <c r="E118" s="336" t="str">
        <f>'Flowchart (Sparrow28,F14)'!I122</f>
        <v>N/A</v>
      </c>
      <c r="F118" s="110">
        <f>'Flowchart (Sparrow28,F14)'!O122</f>
        <v>2.6</v>
      </c>
      <c r="G118" s="337">
        <f>'Flowchart (Sparrow28,F14)'!S123</f>
        <v>25125.628140703506</v>
      </c>
      <c r="H118" s="110">
        <f>IF(设备需求!F118=0,0,ROUNDUP(G118/(3600/设备需求!F118*20),0))</f>
        <v>1</v>
      </c>
      <c r="I118" s="101"/>
      <c r="J118" s="100">
        <f t="shared" si="11"/>
        <v>0</v>
      </c>
    </row>
    <row r="119" spans="2:13" ht="20.100000000000001" customHeight="1">
      <c r="B119" s="110">
        <f>'Flowchart (Sparrow28,F14)'!C123</f>
        <v>109</v>
      </c>
      <c r="C119" s="110" t="str">
        <f>'Flowchart (Sparrow28,F14)'!E124</f>
        <v>组装</v>
      </c>
      <c r="D119" s="110" t="str">
        <f>'Flowchart (Sparrow28,F14)'!F123</f>
        <v>Logo镭雕</v>
      </c>
      <c r="E119" s="336" t="str">
        <f>'Flowchart (Sparrow28,F14)'!I123</f>
        <v>大族YNS_X200镭雕机</v>
      </c>
      <c r="F119" s="110">
        <f>'Flowchart (Sparrow28,F14)'!O123</f>
        <v>2</v>
      </c>
      <c r="G119" s="337">
        <f>'Flowchart (Sparrow28,F14)'!S124</f>
        <v>25125.628140703506</v>
      </c>
      <c r="H119" s="110">
        <f>IF(设备需求!F119=0,0,ROUNDUP(G119/(3600/设备需求!F119*20),0))</f>
        <v>1</v>
      </c>
      <c r="I119" s="101">
        <v>1</v>
      </c>
      <c r="J119" s="100">
        <f t="shared" si="11"/>
        <v>1</v>
      </c>
    </row>
    <row r="120" spans="2:13" ht="20.100000000000001" hidden="1" customHeight="1">
      <c r="B120" s="110">
        <f>'Flowchart (Sparrow28,F14)'!C124</f>
        <v>110</v>
      </c>
      <c r="C120" s="110" t="str">
        <f>'Flowchart (Sparrow28,F14)'!E125</f>
        <v>组装</v>
      </c>
      <c r="D120" s="110" t="str">
        <f>'Flowchart (Sparrow28,F14)'!F124</f>
        <v>Housing分Bin</v>
      </c>
      <c r="E120" s="336" t="str">
        <f>'Flowchart (Sparrow28,F14)'!I124</f>
        <v>N/A</v>
      </c>
      <c r="F120" s="110">
        <f>'Flowchart (Sparrow28,F14)'!O124</f>
        <v>2.6</v>
      </c>
      <c r="G120" s="337">
        <f>'Flowchart (Sparrow28,F14)'!S125</f>
        <v>25125.628140703506</v>
      </c>
      <c r="H120" s="110">
        <f>IF(设备需求!F120=0,0,ROUNDUP(G120/(3600/设备需求!F120*20),0))</f>
        <v>1</v>
      </c>
      <c r="I120" s="101"/>
      <c r="J120" s="100">
        <f t="shared" si="11"/>
        <v>0</v>
      </c>
    </row>
    <row r="121" spans="2:13" ht="20.100000000000001" hidden="1" customHeight="1">
      <c r="B121" s="110">
        <f>'Flowchart (Sparrow28,F14)'!C125</f>
        <v>111</v>
      </c>
      <c r="C121" s="110" t="str">
        <f>'Flowchart (Sparrow28,F14)'!E126</f>
        <v>组装</v>
      </c>
      <c r="D121" s="110" t="str">
        <f>'Flowchart (Sparrow28,F14)'!F125</f>
        <v>Assy Logo</v>
      </c>
      <c r="E121" s="336" t="str">
        <f>'Flowchart (Sparrow28,F14)'!I125</f>
        <v>N/A</v>
      </c>
      <c r="F121" s="110">
        <f>'Flowchart (Sparrow28,F14)'!O125</f>
        <v>13</v>
      </c>
      <c r="G121" s="337">
        <f>'Flowchart (Sparrow28,F14)'!S126</f>
        <v>24999.999999999989</v>
      </c>
      <c r="H121" s="110">
        <f>IF(设备需求!F121=0,0,ROUNDUP(G121/(3600/设备需求!F121*20),0))</f>
        <v>5</v>
      </c>
      <c r="I121" s="101"/>
      <c r="J121" s="100">
        <f t="shared" si="11"/>
        <v>0</v>
      </c>
    </row>
    <row r="122" spans="2:13" ht="20.100000000000001" hidden="1" customHeight="1">
      <c r="B122" s="110">
        <f>'Flowchart (Sparrow28,F14)'!C126</f>
        <v>112</v>
      </c>
      <c r="C122" s="110" t="str">
        <f>'Flowchart (Sparrow28,F14)'!E127</f>
        <v>组装</v>
      </c>
      <c r="D122" s="110" t="str">
        <f>'Flowchart (Sparrow28,F14)'!F126</f>
        <v>Logo贴膜</v>
      </c>
      <c r="E122" s="336" t="str">
        <f>'Flowchart (Sparrow28,F14)'!I126</f>
        <v>N/A</v>
      </c>
      <c r="F122" s="110">
        <f>'Flowchart (Sparrow28,F14)'!O126</f>
        <v>15</v>
      </c>
      <c r="G122" s="337">
        <f>'Flowchart (Sparrow28,F14)'!S127</f>
        <v>24999.999999999989</v>
      </c>
      <c r="H122" s="110">
        <f>IF(设备需求!F122=0,0,ROUNDUP(G122/(3600/设备需求!F122*20),0))</f>
        <v>6</v>
      </c>
      <c r="I122" s="101"/>
      <c r="J122" s="100">
        <f t="shared" si="11"/>
        <v>0</v>
      </c>
    </row>
    <row r="123" spans="2:13" ht="20.100000000000001" hidden="1" customHeight="1">
      <c r="B123" s="110">
        <f>'Flowchart (Sparrow28,F14)'!C127</f>
        <v>113</v>
      </c>
      <c r="C123" s="110" t="str">
        <f>'Flowchart (Sparrow28,F14)'!E110</f>
        <v>组装</v>
      </c>
      <c r="D123" s="110" t="str">
        <f>'Flowchart (Sparrow28,F14)'!F127</f>
        <v>静置</v>
      </c>
      <c r="E123" s="336" t="str">
        <f>'Flowchart (Sparrow28,F14)'!I127</f>
        <v>N/A</v>
      </c>
      <c r="F123" s="110">
        <f>'Flowchart (Sparrow28,F14)'!O127</f>
        <v>0</v>
      </c>
      <c r="G123" s="337">
        <f>'Flowchart (Sparrow28,F14)'!S130</f>
        <v>24999.999999999989</v>
      </c>
      <c r="H123" s="110">
        <f>IF(设备需求!F123=0,0,ROUNDUP(G123/(3600/设备需求!F123*20),0))</f>
        <v>0</v>
      </c>
      <c r="I123" s="101"/>
      <c r="J123" s="100">
        <f t="shared" si="11"/>
        <v>0</v>
      </c>
    </row>
    <row r="124" spans="2:13" ht="20.100000000000001" customHeight="1">
      <c r="B124" s="110">
        <f>'Flowchart (Sparrow28,F14)'!C128</f>
        <v>114</v>
      </c>
      <c r="C124" s="110" t="str">
        <f>'Flowchart (Sparrow28,F14)'!E129</f>
        <v>组装</v>
      </c>
      <c r="D124" s="110" t="str">
        <f>'Flowchart (Sparrow28,F14)'!F128</f>
        <v>镭雕字体</v>
      </c>
      <c r="E124" s="336" t="str">
        <f>'Flowchart (Sparrow28,F14)'!I128</f>
        <v>大族UV纳秒镭雕机(含CCD矫正)</v>
      </c>
      <c r="F124" s="110">
        <f>'Flowchart (Sparrow28,F14)'!O128</f>
        <v>16</v>
      </c>
      <c r="G124" s="337">
        <f>'Flowchart (Sparrow28,F14)'!S129</f>
        <v>24999.999999999989</v>
      </c>
      <c r="H124" s="110">
        <f>IF(设备需求!F124=0,0,ROUNDUP(G124/(3600/设备需求!F124*20),0))</f>
        <v>6</v>
      </c>
      <c r="I124" s="101">
        <v>1</v>
      </c>
      <c r="J124" s="100">
        <f>+H124*I124</f>
        <v>6</v>
      </c>
    </row>
    <row r="125" spans="2:13" ht="20.100000000000001" customHeight="1">
      <c r="B125" s="110">
        <f>'Flowchart (Sparrow28,F14)'!C129</f>
        <v>115</v>
      </c>
      <c r="C125" s="110" t="str">
        <f>'Flowchart (Sparrow28,F14)'!E114</f>
        <v>组装</v>
      </c>
      <c r="D125" s="110" t="str">
        <f>'Flowchart (Sparrow28,F14)'!F129</f>
        <v>字体钝化</v>
      </c>
      <c r="E125" s="336" t="str">
        <f>'Flowchart (Sparrow28,F14)'!I129</f>
        <v>钝化机(SJR-303A01)</v>
      </c>
      <c r="F125" s="110">
        <f>'Flowchart (Sparrow28,F14)'!O129</f>
        <v>4</v>
      </c>
      <c r="G125" s="337">
        <f>'Flowchart (Sparrow28,F14)'!S114</f>
        <v>25302.33998679939</v>
      </c>
      <c r="H125" s="110">
        <f>IF(设备需求!F125=0,0,ROUNDUP(G125/(3600/设备需求!F125*20),0))</f>
        <v>2</v>
      </c>
      <c r="I125" s="101">
        <v>1</v>
      </c>
      <c r="J125" s="100">
        <f>+H125*I125</f>
        <v>2</v>
      </c>
      <c r="M125" s="324"/>
    </row>
    <row r="126" spans="2:13" ht="20.100000000000001" hidden="1" customHeight="1">
      <c r="B126" s="110">
        <f>'Flowchart (Sparrow28,F14)'!C130</f>
        <v>116</v>
      </c>
      <c r="C126" s="110" t="str">
        <f>'Flowchart (Sparrow28,F14)'!E130</f>
        <v>组装</v>
      </c>
      <c r="D126" s="110" t="str">
        <f>'Flowchart (Sparrow28,F14)'!F130</f>
        <v>除胶</v>
      </c>
      <c r="E126" s="336" t="str">
        <f>'Flowchart (Sparrow28,F14)'!I130</f>
        <v>N/A</v>
      </c>
      <c r="F126" s="110">
        <f>'Flowchart (Sparrow28,F14)'!O130</f>
        <v>2</v>
      </c>
      <c r="G126" s="337">
        <f>'Flowchart (Sparrow28,F14)'!S131</f>
        <v>24999.999999999989</v>
      </c>
      <c r="H126" s="110">
        <f>IF(设备需求!F126=0,0,ROUNDUP(G126/(3600/设备需求!F126*20),0))</f>
        <v>1</v>
      </c>
      <c r="I126" s="101"/>
      <c r="J126" s="100">
        <f t="shared" si="11"/>
        <v>0</v>
      </c>
      <c r="M126" s="324"/>
    </row>
    <row r="127" spans="2:13" ht="20.100000000000001" hidden="1" customHeight="1">
      <c r="B127" s="110">
        <f>'Flowchart (Sparrow28,F14)'!C131</f>
        <v>117</v>
      </c>
      <c r="C127" s="110" t="str">
        <f>'Flowchart (Sparrow28,F14)'!E131</f>
        <v>组装</v>
      </c>
      <c r="D127" s="110" t="str">
        <f>'Flowchart (Sparrow28,F14)'!F131</f>
        <v>自检/撕保护膜/擦脏污</v>
      </c>
      <c r="E127" s="336" t="str">
        <f>'Flowchart (Sparrow28,F14)'!I131</f>
        <v>N/A</v>
      </c>
      <c r="F127" s="110">
        <f>'Flowchart (Sparrow28,F14)'!O131</f>
        <v>100</v>
      </c>
      <c r="G127" s="337">
        <f>'Flowchart (Sparrow28,F14)'!S132</f>
        <v>24999.999999999989</v>
      </c>
      <c r="H127" s="110">
        <f>IF(设备需求!F127=0,0,ROUNDUP(G127/(3600/设备需求!F127*20),0))</f>
        <v>35</v>
      </c>
      <c r="I127" s="101"/>
      <c r="J127" s="100">
        <f t="shared" si="11"/>
        <v>0</v>
      </c>
    </row>
    <row r="128" spans="2:13" ht="20.100000000000001" hidden="1" customHeight="1">
      <c r="B128" s="110">
        <f>'Flowchart (Sparrow28,F14)'!C132</f>
        <v>118</v>
      </c>
      <c r="C128" s="110" t="str">
        <f>'Flowchart (Sparrow28,F14)'!E132</f>
        <v>组装</v>
      </c>
      <c r="D128" s="110" t="str">
        <f>'Flowchart (Sparrow28,F14)'!F132</f>
        <v>Air test1（组装4小件）</v>
      </c>
      <c r="E128" s="336" t="str">
        <f>'Flowchart (Sparrow28,F14)'!I132</f>
        <v>N/A</v>
      </c>
      <c r="F128" s="110">
        <f>'Flowchart (Sparrow28,F14)'!O132</f>
        <v>10</v>
      </c>
      <c r="G128" s="337">
        <f>'Flowchart (Sparrow28,F14)'!S133</f>
        <v>24999.999999999989</v>
      </c>
      <c r="H128" s="110">
        <f>IF(设备需求!F128=0,0,ROUNDUP(G128/(3600/设备需求!F128*20),0))</f>
        <v>4</v>
      </c>
      <c r="I128" s="101"/>
      <c r="J128" s="100">
        <f t="shared" si="11"/>
        <v>0</v>
      </c>
    </row>
    <row r="129" spans="2:10" ht="20.100000000000001" hidden="1" customHeight="1">
      <c r="B129" s="110">
        <f>'Flowchart (Sparrow28,F14)'!C133</f>
        <v>119</v>
      </c>
      <c r="C129" s="110" t="str">
        <f>'Flowchart (Sparrow28,F14)'!E133</f>
        <v>组装</v>
      </c>
      <c r="D129" s="110" t="str">
        <f>'Flowchart (Sparrow28,F14)'!F133</f>
        <v>Air test2（Split）</v>
      </c>
      <c r="E129" s="336" t="str">
        <f>'Flowchart (Sparrow28,F14)'!I133</f>
        <v>N/A</v>
      </c>
      <c r="F129" s="110">
        <f>'Flowchart (Sparrow28,F14)'!O133</f>
        <v>10</v>
      </c>
      <c r="G129" s="337">
        <f>'Flowchart (Sparrow28,F14)'!S134</f>
        <v>24999.999999999989</v>
      </c>
      <c r="H129" s="110">
        <f>IF(设备需求!F129=0,0,ROUNDUP(G129/(3600/设备需求!F129*20),0))</f>
        <v>4</v>
      </c>
      <c r="I129" s="323"/>
      <c r="J129" s="100">
        <f t="shared" si="11"/>
        <v>0</v>
      </c>
    </row>
    <row r="130" spans="2:10" ht="20.100000000000001" hidden="1" customHeight="1">
      <c r="B130" s="110">
        <f>'Flowchart (Sparrow28,F14)'!C134</f>
        <v>120</v>
      </c>
      <c r="C130" s="110" t="str">
        <f>'Flowchart (Sparrow28,F14)'!E134</f>
        <v>组装</v>
      </c>
      <c r="D130" s="110" t="str">
        <f>'Flowchart (Sparrow28,F14)'!F134</f>
        <v>UPM3</v>
      </c>
      <c r="E130" s="336" t="str">
        <f>'Flowchart (Sparrow28,F14)'!I134</f>
        <v>N/A</v>
      </c>
      <c r="F130" s="110">
        <f>'Flowchart (Sparrow28,F14)'!O134</f>
        <v>2</v>
      </c>
      <c r="G130" s="337">
        <f>'Flowchart (Sparrow28,F14)'!S135</f>
        <v>24999.999999999989</v>
      </c>
      <c r="H130" s="110">
        <f>IF(设备需求!F130=0,0,ROUNDUP(G130/(3600/设备需求!F130*20),0))</f>
        <v>1</v>
      </c>
      <c r="I130" s="323"/>
      <c r="J130" s="100">
        <f t="shared" si="11"/>
        <v>0</v>
      </c>
    </row>
    <row r="131" spans="2:10" ht="20.100000000000001" hidden="1" customHeight="1">
      <c r="B131" s="110">
        <f>'Flowchart (Sparrow28,F14)'!C135</f>
        <v>121</v>
      </c>
      <c r="C131" s="110" t="str">
        <f>'Flowchart (Sparrow28,F14)'!E135</f>
        <v>组装</v>
      </c>
      <c r="D131" s="110" t="str">
        <f>'Flowchart (Sparrow28,F14)'!F135</f>
        <v>ISRA</v>
      </c>
      <c r="E131" s="336" t="str">
        <f>'Flowchart (Sparrow28,F14)'!I135</f>
        <v>N/A</v>
      </c>
      <c r="F131" s="110">
        <f>'Flowchart (Sparrow28,F14)'!O135</f>
        <v>50</v>
      </c>
      <c r="G131" s="337">
        <f>'Flowchart (Sparrow28,F14)'!S136</f>
        <v>24999.999999999989</v>
      </c>
      <c r="H131" s="110">
        <f>IF(设备需求!F131=0,0,ROUNDUP(G131/(3600/设备需求!F131*20),0))</f>
        <v>18</v>
      </c>
      <c r="I131" s="323"/>
      <c r="J131" s="100">
        <f t="shared" si="11"/>
        <v>0</v>
      </c>
    </row>
    <row r="132" spans="2:10" ht="20.100000000000001" hidden="1" customHeight="1">
      <c r="B132" s="110">
        <f>'Flowchart (Sparrow28,F14)'!C136</f>
        <v>122</v>
      </c>
      <c r="C132" s="110" t="str">
        <f>'Flowchart (Sparrow28,F14)'!E136</f>
        <v>组装</v>
      </c>
      <c r="D132" s="110" t="str">
        <f>'Flowchart (Sparrow28,F14)'!F136</f>
        <v>Steam test</v>
      </c>
      <c r="E132" s="336" t="str">
        <f>'Flowchart (Sparrow28,F14)'!I136</f>
        <v>N/A</v>
      </c>
      <c r="F132" s="110">
        <f>'Flowchart (Sparrow28,F14)'!O136</f>
        <v>50</v>
      </c>
      <c r="G132" s="337">
        <f>'Flowchart (Sparrow28,F14)'!S137</f>
        <v>24999.999999999989</v>
      </c>
      <c r="H132" s="110">
        <f>IF(设备需求!F132=0,0,ROUNDUP(G132/(3600/设备需求!F132*20),0))</f>
        <v>18</v>
      </c>
      <c r="I132" s="101"/>
      <c r="J132" s="100">
        <f t="shared" si="11"/>
        <v>0</v>
      </c>
    </row>
    <row r="133" spans="2:10" ht="20.100000000000001" hidden="1" customHeight="1">
      <c r="B133" s="110">
        <f>'Flowchart (Sparrow28,F14)'!C137</f>
        <v>123</v>
      </c>
      <c r="C133" s="110" t="str">
        <f>'Flowchart (Sparrow28,F14)'!E137</f>
        <v>组装</v>
      </c>
      <c r="D133" s="110" t="str">
        <f>'Flowchart (Sparrow28,F14)'!F137</f>
        <v>OQC</v>
      </c>
      <c r="E133" s="336" t="str">
        <f>'Flowchart (Sparrow28,F14)'!I137</f>
        <v>N/A</v>
      </c>
      <c r="F133" s="110">
        <f>'Flowchart (Sparrow28,F14)'!O137</f>
        <v>300</v>
      </c>
      <c r="G133" s="337">
        <f>'Flowchart (Sparrow28,F14)'!S138</f>
        <v>24999.999999999989</v>
      </c>
      <c r="H133" s="110">
        <f>IF(设备需求!F133=0,0,ROUNDUP(G133/(3600/设备需求!F133*20),0))</f>
        <v>105</v>
      </c>
      <c r="I133" s="101"/>
      <c r="J133" s="100">
        <f t="shared" si="11"/>
        <v>0</v>
      </c>
    </row>
    <row r="134" spans="2:10" ht="20.100000000000001" hidden="1" customHeight="1">
      <c r="B134" s="110">
        <f>'Flowchart (Sparrow28,F14)'!C138</f>
        <v>124</v>
      </c>
      <c r="C134" s="110" t="str">
        <f>'Flowchart (Sparrow28,F14)'!E138</f>
        <v>组装</v>
      </c>
      <c r="D134" s="110" t="str">
        <f>'Flowchart (Sparrow28,F14)'!F138</f>
        <v>包装</v>
      </c>
      <c r="E134" s="336" t="str">
        <f>'Flowchart (Sparrow28,F14)'!I138</f>
        <v>N/A</v>
      </c>
      <c r="F134" s="110">
        <f>'Flowchart (Sparrow28,F14)'!O138</f>
        <v>10</v>
      </c>
      <c r="G134" s="337">
        <f>'Flowchart (Sparrow28,F14)'!S139</f>
        <v>0</v>
      </c>
      <c r="H134" s="110">
        <f>IF(设备需求!F134=0,0,ROUNDUP(G134/(3600/设备需求!F134*20),0))</f>
        <v>0</v>
      </c>
      <c r="I134" s="101"/>
      <c r="J134" s="100">
        <f t="shared" si="11"/>
        <v>0</v>
      </c>
    </row>
  </sheetData>
  <autoFilter ref="B2:J134">
    <filterColumn colId="3">
      <filters>
        <filter val="5段小喷淋(CNC)"/>
        <filter val="5段小喷淋(二加)"/>
        <filter val="Box烤箱"/>
        <filter val="CCD检测机台"/>
        <filter val="CO2镭雕机"/>
        <filter val="DDG(宇环)"/>
        <filter val="DDG(西部)"/>
        <filter val="Fanuc 3axis"/>
        <filter val="Fanuc 4axis"/>
        <filter val="fanuc-LR-Mate-200id"/>
        <filter val="JD 600"/>
        <filter val="PVD设备"/>
        <filter val="SIM Pocket Depth 量测机"/>
        <filter val="SPM机"/>
        <filter val="世宗喷涂机"/>
        <filter val="乐泰点胶机"/>
        <filter val="冲床金丰(协议) 80T"/>
        <filter val="喷淋烘干12槽(5段)"/>
        <filter val="喷淋烘干12槽(5段)（Ano）"/>
        <filter val="大族UV纳秒镭雕机(含CCD矫正)"/>
        <filter val="大族YNS_X200镭雕机"/>
        <filter val="大族YNS_X200镭雕机(含CCD防呆)"/>
        <filter val="机械手(CNC)"/>
        <filter val="机械手(二加)"/>
        <filter val="瀚华E688  贴膜机"/>
        <filter val="百通喷砂机"/>
        <filter val="立式成型机120T"/>
        <filter val="立式烤箱"/>
        <filter val="荟凝烤箱"/>
        <filter val="贴膜机"/>
        <filter val="钝化机(SJR-303A01)"/>
        <filter val="钝化机(SJR-3351X3S)"/>
        <filter val="镭雕机(YLP-G50L)"/>
        <filter val="阳极自动线"/>
        <filter val="龙门9槽"/>
        <filter val="龙门9槽(Ano)"/>
      </filters>
    </filterColumn>
  </autoFilter>
  <mergeCells count="1">
    <mergeCell ref="B1:D1"/>
  </mergeCells>
  <phoneticPr fontId="14" type="noConversion"/>
  <printOptions horizontalCentered="1"/>
  <pageMargins left="0" right="0" top="0.59055118110236227" bottom="0" header="0.51181102362204722" footer="0"/>
  <pageSetup paperSize="9" scale="79" orientation="landscape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 filterMode="1">
    <tabColor rgb="FF00B050"/>
  </sheetPr>
  <dimension ref="B1:H126"/>
  <sheetViews>
    <sheetView zoomScale="80" zoomScaleNormal="80" workbookViewId="0">
      <pane ySplit="2" topLeftCell="A3" activePane="bottomLeft" state="frozen"/>
      <selection activeCell="B84" sqref="B84:J84"/>
      <selection pane="bottomLeft" activeCell="B1" sqref="B1:D1"/>
    </sheetView>
  </sheetViews>
  <sheetFormatPr defaultColWidth="10.28515625" defaultRowHeight="20.100000000000001" customHeight="1"/>
  <cols>
    <col min="1" max="1" width="0.42578125" style="98" customWidth="1"/>
    <col min="2" max="2" width="18.42578125" style="111" customWidth="1"/>
    <col min="3" max="3" width="11.7109375" style="111" customWidth="1"/>
    <col min="4" max="4" width="31" style="111" bestFit="1" customWidth="1"/>
    <col min="5" max="5" width="38.140625" style="98" bestFit="1" customWidth="1"/>
    <col min="6" max="6" width="20.5703125" style="98" customWidth="1"/>
    <col min="7" max="7" width="15" style="98" customWidth="1"/>
    <col min="8" max="8" width="15.5703125" style="98" customWidth="1"/>
    <col min="9" max="16384" width="10.28515625" style="98"/>
  </cols>
  <sheetData>
    <row r="1" spans="2:8" s="115" customFormat="1" ht="25.5" customHeight="1">
      <c r="B1" s="501" t="s">
        <v>315</v>
      </c>
      <c r="C1" s="501"/>
      <c r="D1" s="501"/>
      <c r="E1" s="114"/>
      <c r="F1" s="114"/>
      <c r="G1" s="114"/>
      <c r="H1" s="114"/>
    </row>
    <row r="2" spans="2:8" s="119" customFormat="1" ht="22.5" customHeight="1">
      <c r="B2" s="116" t="s">
        <v>891</v>
      </c>
      <c r="C2" s="117" t="s">
        <v>316</v>
      </c>
      <c r="D2" s="116" t="s">
        <v>317</v>
      </c>
      <c r="E2" s="118" t="s">
        <v>318</v>
      </c>
      <c r="F2" s="399" t="s">
        <v>911</v>
      </c>
      <c r="G2" s="399" t="s">
        <v>910</v>
      </c>
      <c r="H2" s="94" t="s">
        <v>912</v>
      </c>
    </row>
    <row r="3" spans="2:8" ht="21" hidden="1" customHeight="1">
      <c r="B3" s="100">
        <f>'Flowchart (Sparrow28,F14)'!C15</f>
        <v>1</v>
      </c>
      <c r="C3" s="100" t="str">
        <f>'Flowchart (Sparrow28,F14)'!E15</f>
        <v>CNC</v>
      </c>
      <c r="D3" s="100" t="str">
        <f>'Flowchart (Sparrow28,F14)'!F15</f>
        <v>DDG1</v>
      </c>
      <c r="E3" s="100" t="str">
        <f>'Flowchart (Sparrow28,F14)'!J15</f>
        <v>N/A</v>
      </c>
      <c r="F3" s="100">
        <f>'Flowchart (Sparrow28,F14)'!T15</f>
        <v>4</v>
      </c>
      <c r="G3" s="101"/>
      <c r="H3" s="100">
        <f>+IF(F3="","0",ROUNDUP(G3*F3,0))</f>
        <v>0</v>
      </c>
    </row>
    <row r="4" spans="2:8" ht="21" hidden="1" customHeight="1">
      <c r="B4" s="100">
        <f>'Flowchart (Sparrow28,F14)'!C16</f>
        <v>2</v>
      </c>
      <c r="C4" s="100" t="str">
        <f>'Flowchart (Sparrow28,F14)'!E16</f>
        <v>CNC</v>
      </c>
      <c r="D4" s="100" t="str">
        <f>'Flowchart (Sparrow28,F14)'!F16</f>
        <v>DDG2</v>
      </c>
      <c r="E4" s="100" t="str">
        <f>'Flowchart (Sparrow28,F14)'!J16</f>
        <v>N/A</v>
      </c>
      <c r="F4" s="100">
        <f>'Flowchart (Sparrow28,F14)'!T16</f>
        <v>2</v>
      </c>
      <c r="G4" s="101"/>
      <c r="H4" s="100">
        <f t="shared" ref="H4:H72" si="0">+IF(F4="","0",ROUNDUP(G4*F4,0))</f>
        <v>0</v>
      </c>
    </row>
    <row r="5" spans="2:8" ht="21" hidden="1" customHeight="1">
      <c r="B5" s="100">
        <f>'Flowchart (Sparrow28,F14)'!C17</f>
        <v>3</v>
      </c>
      <c r="C5" s="100" t="str">
        <f>'Flowchart (Sparrow28,F14)'!E17</f>
        <v>CNC</v>
      </c>
      <c r="D5" s="100" t="str">
        <f>'Flowchart (Sparrow28,F14)'!F17</f>
        <v>清洗0</v>
      </c>
      <c r="E5" s="100" t="str">
        <f>'Flowchart (Sparrow28,F14)'!J17</f>
        <v>N/A</v>
      </c>
      <c r="F5" s="100">
        <f>'Flowchart (Sparrow28,F14)'!T17</f>
        <v>1</v>
      </c>
      <c r="G5" s="101"/>
      <c r="H5" s="100">
        <f t="shared" si="0"/>
        <v>0</v>
      </c>
    </row>
    <row r="6" spans="2:8" ht="21" hidden="1" customHeight="1">
      <c r="B6" s="100">
        <f>'Flowchart (Sparrow28,F14)'!C18</f>
        <v>4</v>
      </c>
      <c r="C6" s="100" t="str">
        <f>'Flowchart (Sparrow28,F14)'!E18</f>
        <v>CNC</v>
      </c>
      <c r="D6" s="100" t="str">
        <f>'Flowchart (Sparrow28,F14)'!F18</f>
        <v>Assembly1</v>
      </c>
      <c r="E6" s="100" t="str">
        <f>'Flowchart (Sparrow28,F14)'!J18</f>
        <v>N/A</v>
      </c>
      <c r="F6" s="100">
        <f>'Flowchart (Sparrow28,F14)'!T18</f>
        <v>8</v>
      </c>
      <c r="G6" s="101"/>
      <c r="H6" s="100">
        <f t="shared" si="0"/>
        <v>0</v>
      </c>
    </row>
    <row r="7" spans="2:8" ht="21" hidden="1" customHeight="1">
      <c r="B7" s="100">
        <f>'Flowchart (Sparrow28,F14)'!C19</f>
        <v>5</v>
      </c>
      <c r="C7" s="100" t="str">
        <f>'Flowchart (Sparrow28,F14)'!E19</f>
        <v>CNC</v>
      </c>
      <c r="D7" s="100" t="str">
        <f>'Flowchart (Sparrow28,F14)'!F19</f>
        <v>CNC1-1</v>
      </c>
      <c r="E7" s="100" t="str">
        <f>'Flowchart (Sparrow28,F14)'!J19</f>
        <v>N/A</v>
      </c>
      <c r="F7" s="100">
        <f>'Flowchart (Sparrow28,F14)'!T19</f>
        <v>289</v>
      </c>
      <c r="G7" s="101"/>
      <c r="H7" s="100">
        <f t="shared" si="0"/>
        <v>0</v>
      </c>
    </row>
    <row r="8" spans="2:8" ht="21" hidden="1" customHeight="1">
      <c r="B8" s="100">
        <f>'Flowchart (Sparrow28,F14)'!C20</f>
        <v>6</v>
      </c>
      <c r="C8" s="100" t="str">
        <f>'Flowchart (Sparrow28,F14)'!E20</f>
        <v>CNC</v>
      </c>
      <c r="D8" s="100" t="str">
        <f>'Flowchart (Sparrow28,F14)'!F20</f>
        <v>CNC1-2</v>
      </c>
      <c r="E8" s="100" t="str">
        <f>'Flowchart (Sparrow28,F14)'!J20</f>
        <v>N/A</v>
      </c>
      <c r="F8" s="100">
        <f>'Flowchart (Sparrow28,F14)'!T20</f>
        <v>73</v>
      </c>
      <c r="G8" s="101"/>
      <c r="H8" s="100">
        <f t="shared" si="0"/>
        <v>0</v>
      </c>
    </row>
    <row r="9" spans="2:8" ht="21" hidden="1" customHeight="1">
      <c r="B9" s="100">
        <f>'Flowchart (Sparrow28,F14)'!C21</f>
        <v>7</v>
      </c>
      <c r="C9" s="100" t="str">
        <f>'Flowchart (Sparrow28,F14)'!E21</f>
        <v>CNC</v>
      </c>
      <c r="D9" s="100" t="str">
        <f>'Flowchart (Sparrow28,F14)'!F21</f>
        <v>Remove1</v>
      </c>
      <c r="E9" s="100" t="str">
        <f>'Flowchart (Sparrow28,F14)'!J21</f>
        <v>N/A</v>
      </c>
      <c r="F9" s="100">
        <f>'Flowchart (Sparrow28,F14)'!T21</f>
        <v>8</v>
      </c>
      <c r="G9" s="101"/>
      <c r="H9" s="100">
        <f t="shared" si="0"/>
        <v>0</v>
      </c>
    </row>
    <row r="10" spans="2:8" ht="21" hidden="1" customHeight="1">
      <c r="B10" s="100">
        <f>'Flowchart (Sparrow28,F14)'!C22</f>
        <v>8</v>
      </c>
      <c r="C10" s="100" t="str">
        <f>'Flowchart (Sparrow28,F14)'!E22</f>
        <v>CNC</v>
      </c>
      <c r="D10" s="100" t="str">
        <f>'Flowchart (Sparrow28,F14)'!F22</f>
        <v>CNC1-3</v>
      </c>
      <c r="E10" s="100" t="str">
        <f>'Flowchart (Sparrow28,F14)'!J22</f>
        <v>N/A</v>
      </c>
      <c r="F10" s="100">
        <f>'Flowchart (Sparrow28,F14)'!T22</f>
        <v>8</v>
      </c>
      <c r="G10" s="101"/>
      <c r="H10" s="100">
        <f t="shared" si="0"/>
        <v>0</v>
      </c>
    </row>
    <row r="11" spans="2:8" ht="21" hidden="1" customHeight="1">
      <c r="B11" s="100">
        <f>'Flowchart (Sparrow28,F14)'!C23</f>
        <v>9</v>
      </c>
      <c r="C11" s="100" t="str">
        <f>'Flowchart (Sparrow28,F14)'!E23</f>
        <v>CNC</v>
      </c>
      <c r="D11" s="100" t="str">
        <f>'Flowchart (Sparrow28,F14)'!F23</f>
        <v>清洗1(CNC1后)</v>
      </c>
      <c r="E11" s="100" t="str">
        <f>'Flowchart (Sparrow28,F14)'!J23</f>
        <v>N/A</v>
      </c>
      <c r="F11" s="100">
        <f>'Flowchart (Sparrow28,F14)'!T23</f>
        <v>1</v>
      </c>
      <c r="G11" s="101"/>
      <c r="H11" s="100">
        <f t="shared" si="0"/>
        <v>0</v>
      </c>
    </row>
    <row r="12" spans="2:8" ht="21" hidden="1" customHeight="1">
      <c r="B12" s="100">
        <f>'Flowchart (Sparrow28,F14)'!C24</f>
        <v>10</v>
      </c>
      <c r="C12" s="100" t="str">
        <f>'Flowchart (Sparrow28,F14)'!E24</f>
        <v>CNC</v>
      </c>
      <c r="D12" s="100" t="str">
        <f>'Flowchart (Sparrow28,F14)'!F24</f>
        <v>喷砂去毛刺1</v>
      </c>
      <c r="E12" s="100" t="str">
        <f>'Flowchart (Sparrow28,F14)'!J24</f>
        <v>N/A</v>
      </c>
      <c r="F12" s="100">
        <f>'Flowchart (Sparrow28,F14)'!T24</f>
        <v>1</v>
      </c>
      <c r="G12" s="101"/>
      <c r="H12" s="100">
        <f t="shared" si="0"/>
        <v>0</v>
      </c>
    </row>
    <row r="13" spans="2:8" ht="21" hidden="1" customHeight="1">
      <c r="B13" s="100">
        <f>'Flowchart (Sparrow28,F14)'!C25</f>
        <v>11</v>
      </c>
      <c r="C13" s="100" t="str">
        <f>'Flowchart (Sparrow28,F14)'!E25</f>
        <v>CNC</v>
      </c>
      <c r="D13" s="100" t="str">
        <f>'Flowchart (Sparrow28,F14)'!F25</f>
        <v>修毛刺1检修</v>
      </c>
      <c r="E13" s="100" t="str">
        <f>'Flowchart (Sparrow28,F14)'!J25</f>
        <v>N/A</v>
      </c>
      <c r="F13" s="100">
        <f>'Flowchart (Sparrow28,F14)'!T25</f>
        <v>6</v>
      </c>
      <c r="G13" s="101"/>
      <c r="H13" s="100">
        <f t="shared" si="0"/>
        <v>0</v>
      </c>
    </row>
    <row r="14" spans="2:8" ht="21" hidden="1" customHeight="1">
      <c r="B14" s="100">
        <f>'Flowchart (Sparrow28,F14)'!C26</f>
        <v>12</v>
      </c>
      <c r="C14" s="100" t="str">
        <f>'Flowchart (Sparrow28,F14)'!E26</f>
        <v>CNC</v>
      </c>
      <c r="D14" s="100" t="str">
        <f>'Flowchart (Sparrow28,F14)'!F26</f>
        <v>修毛刺清洗1</v>
      </c>
      <c r="E14" s="100" t="str">
        <f>'Flowchart (Sparrow28,F14)'!J26</f>
        <v>N/A</v>
      </c>
      <c r="F14" s="100">
        <f>'Flowchart (Sparrow28,F14)'!T26</f>
        <v>1</v>
      </c>
      <c r="G14" s="101"/>
      <c r="H14" s="100">
        <f t="shared" si="0"/>
        <v>0</v>
      </c>
    </row>
    <row r="15" spans="2:8" ht="21" customHeight="1">
      <c r="B15" s="100">
        <f>'Flowchart (Sparrow28,F14)'!C27</f>
        <v>13</v>
      </c>
      <c r="C15" s="100" t="str">
        <f>'Flowchart (Sparrow28,F14)'!E27</f>
        <v>CNC</v>
      </c>
      <c r="D15" s="100" t="str">
        <f>'Flowchart (Sparrow28,F14)'!F27</f>
        <v>Riveting</v>
      </c>
      <c r="E15" s="100" t="str">
        <f>'Flowchart (Sparrow28,F14)'!J27</f>
        <v>自动化铆压机</v>
      </c>
      <c r="F15" s="100">
        <f>'Flowchart (Sparrow28,F14)'!T27</f>
        <v>4</v>
      </c>
      <c r="G15" s="101">
        <v>1</v>
      </c>
      <c r="H15" s="100">
        <f t="shared" si="0"/>
        <v>4</v>
      </c>
    </row>
    <row r="16" spans="2:8" ht="21" hidden="1" customHeight="1">
      <c r="B16" s="100">
        <f>'Flowchart (Sparrow28,F14)'!C28</f>
        <v>14</v>
      </c>
      <c r="C16" s="100" t="str">
        <f>'Flowchart (Sparrow28,F14)'!E28</f>
        <v>CNC</v>
      </c>
      <c r="D16" s="100" t="str">
        <f>'Flowchart (Sparrow28,F14)'!F28</f>
        <v>CCD检验</v>
      </c>
      <c r="E16" s="100" t="str">
        <f>'Flowchart (Sparrow28,F14)'!J28</f>
        <v>N/A</v>
      </c>
      <c r="F16" s="100">
        <f>'Flowchart (Sparrow28,F14)'!T28</f>
        <v>4</v>
      </c>
      <c r="G16" s="101"/>
      <c r="H16" s="100">
        <f t="shared" si="0"/>
        <v>0</v>
      </c>
    </row>
    <row r="17" spans="2:8" ht="21" hidden="1" customHeight="1">
      <c r="B17" s="100">
        <f>'Flowchart (Sparrow28,F14)'!C29</f>
        <v>15</v>
      </c>
      <c r="C17" s="100" t="str">
        <f>'Flowchart (Sparrow28,F14)'!E29</f>
        <v>CNC</v>
      </c>
      <c r="D17" s="100" t="str">
        <f>'Flowchart (Sparrow28,F14)'!F29</f>
        <v>IM1</v>
      </c>
      <c r="E17" s="100" t="str">
        <f>'Flowchart (Sparrow28,F14)'!J29</f>
        <v>N/A</v>
      </c>
      <c r="F17" s="100">
        <f>'Flowchart (Sparrow28,F14)'!T29</f>
        <v>5</v>
      </c>
      <c r="G17" s="101"/>
      <c r="H17" s="100">
        <f t="shared" si="0"/>
        <v>0</v>
      </c>
    </row>
    <row r="18" spans="2:8" ht="21" customHeight="1">
      <c r="B18" s="100">
        <f>'Flowchart (Sparrow28,F14)'!C30</f>
        <v>16</v>
      </c>
      <c r="C18" s="100" t="str">
        <f>'Flowchart (Sparrow28,F14)'!E30</f>
        <v>CNC</v>
      </c>
      <c r="D18" s="100" t="str">
        <f>'Flowchart (Sparrow28,F14)'!F30</f>
        <v>Assembly2</v>
      </c>
      <c r="E18" s="100" t="str">
        <f>'Flowchart (Sparrow28,F14)'!J30</f>
        <v>loop1自动锁螺丝机</v>
      </c>
      <c r="F18" s="100">
        <f>'Flowchart (Sparrow28,F14)'!T30</f>
        <v>4</v>
      </c>
      <c r="G18" s="101">
        <v>1</v>
      </c>
      <c r="H18" s="100">
        <f t="shared" si="0"/>
        <v>4</v>
      </c>
    </row>
    <row r="19" spans="2:8" ht="21" hidden="1" customHeight="1">
      <c r="B19" s="100">
        <f>'Flowchart (Sparrow28,F14)'!C31</f>
        <v>17</v>
      </c>
      <c r="C19" s="100" t="str">
        <f>'Flowchart (Sparrow28,F14)'!E31</f>
        <v>CNC</v>
      </c>
      <c r="D19" s="100" t="str">
        <f>'Flowchart (Sparrow28,F14)'!F31</f>
        <v>CNC2</v>
      </c>
      <c r="E19" s="100" t="str">
        <f>'Flowchart (Sparrow28,F14)'!J31</f>
        <v>N/A</v>
      </c>
      <c r="F19" s="100">
        <f>'Flowchart (Sparrow28,F14)'!T31</f>
        <v>108</v>
      </c>
      <c r="G19" s="101"/>
      <c r="H19" s="100">
        <f t="shared" si="0"/>
        <v>0</v>
      </c>
    </row>
    <row r="20" spans="2:8" ht="21" customHeight="1">
      <c r="B20" s="100">
        <f>'Flowchart (Sparrow28,F14)'!C32</f>
        <v>18</v>
      </c>
      <c r="C20" s="100" t="str">
        <f>'Flowchart (Sparrow28,F14)'!E32</f>
        <v>CNC</v>
      </c>
      <c r="D20" s="100" t="str">
        <f>'Flowchart (Sparrow28,F14)'!F32</f>
        <v>Remove2</v>
      </c>
      <c r="E20" s="100" t="str">
        <f>'Flowchart (Sparrow28,F14)'!J32</f>
        <v>loop1自动拆螺丝机</v>
      </c>
      <c r="F20" s="100">
        <f>'Flowchart (Sparrow28,F14)'!T32</f>
        <v>4</v>
      </c>
      <c r="G20" s="101">
        <v>1</v>
      </c>
      <c r="H20" s="100">
        <f t="shared" si="0"/>
        <v>4</v>
      </c>
    </row>
    <row r="21" spans="2:8" ht="21" hidden="1" customHeight="1">
      <c r="B21" s="100">
        <f>'Flowchart (Sparrow28,F14)'!C33</f>
        <v>19</v>
      </c>
      <c r="C21" s="100" t="str">
        <f>'Flowchart (Sparrow28,F14)'!E33</f>
        <v>CNC</v>
      </c>
      <c r="D21" s="100" t="str">
        <f>'Flowchart (Sparrow28,F14)'!F33</f>
        <v>loop1清洗</v>
      </c>
      <c r="E21" s="100" t="str">
        <f>'Flowchart (Sparrow28,F14)'!J33</f>
        <v>N/A</v>
      </c>
      <c r="F21" s="100">
        <f>'Flowchart (Sparrow28,F14)'!T33</f>
        <v>1</v>
      </c>
      <c r="G21" s="101"/>
      <c r="H21" s="100">
        <f t="shared" si="0"/>
        <v>0</v>
      </c>
    </row>
    <row r="22" spans="2:8" ht="21" hidden="1" customHeight="1">
      <c r="B22" s="100">
        <f>'Flowchart (Sparrow28,F14)'!C34</f>
        <v>20</v>
      </c>
      <c r="C22" s="100" t="str">
        <f>'Flowchart (Sparrow28,F14)'!E34</f>
        <v>CNC</v>
      </c>
      <c r="D22" s="100" t="str">
        <f>'Flowchart (Sparrow28,F14)'!F34</f>
        <v>清洗2(CNC2后)</v>
      </c>
      <c r="E22" s="100" t="str">
        <f>'Flowchart (Sparrow28,F14)'!J34</f>
        <v>N/A</v>
      </c>
      <c r="F22" s="100">
        <f>'Flowchart (Sparrow28,F14)'!T34</f>
        <v>1</v>
      </c>
      <c r="G22" s="101"/>
      <c r="H22" s="100">
        <f t="shared" si="0"/>
        <v>0</v>
      </c>
    </row>
    <row r="23" spans="2:8" ht="21" hidden="1" customHeight="1">
      <c r="B23" s="100">
        <f>'Flowchart (Sparrow28,F14)'!C35</f>
        <v>21</v>
      </c>
      <c r="C23" s="100" t="str">
        <f>'Flowchart (Sparrow28,F14)'!E35</f>
        <v>CNC</v>
      </c>
      <c r="D23" s="100" t="str">
        <f>'Flowchart (Sparrow28,F14)'!F35</f>
        <v>喷砂去毛刺2</v>
      </c>
      <c r="E23" s="100" t="str">
        <f>'Flowchart (Sparrow28,F14)'!J35</f>
        <v>N/A</v>
      </c>
      <c r="F23" s="100">
        <f>'Flowchart (Sparrow28,F14)'!T35</f>
        <v>6</v>
      </c>
      <c r="G23" s="101"/>
      <c r="H23" s="100">
        <f t="shared" si="0"/>
        <v>0</v>
      </c>
    </row>
    <row r="24" spans="2:8" ht="21" hidden="1" customHeight="1">
      <c r="B24" s="100">
        <f>'Flowchart (Sparrow28,F14)'!C36</f>
        <v>22</v>
      </c>
      <c r="C24" s="100" t="str">
        <f>'Flowchart (Sparrow28,F14)'!E36</f>
        <v>CNC</v>
      </c>
      <c r="D24" s="100" t="str">
        <f>'Flowchart (Sparrow28,F14)'!F36</f>
        <v>修毛刺2检修</v>
      </c>
      <c r="E24" s="100" t="str">
        <f>'Flowchart (Sparrow28,F14)'!J36</f>
        <v>N/A</v>
      </c>
      <c r="F24" s="100">
        <f>'Flowchart (Sparrow28,F14)'!T36</f>
        <v>4</v>
      </c>
      <c r="G24" s="101"/>
      <c r="H24" s="100">
        <f t="shared" si="0"/>
        <v>0</v>
      </c>
    </row>
    <row r="25" spans="2:8" ht="21" hidden="1" customHeight="1">
      <c r="B25" s="100">
        <f>'Flowchart (Sparrow28,F14)'!C37</f>
        <v>23</v>
      </c>
      <c r="C25" s="100" t="str">
        <f>'Flowchart (Sparrow28,F14)'!E37</f>
        <v>CNC</v>
      </c>
      <c r="D25" s="100" t="str">
        <f>'Flowchart (Sparrow28,F14)'!F37</f>
        <v>修毛刺清洗2</v>
      </c>
      <c r="E25" s="100" t="str">
        <f>'Flowchart (Sparrow28,F14)'!J37</f>
        <v>N/A</v>
      </c>
      <c r="F25" s="100">
        <f>'Flowchart (Sparrow28,F14)'!T37</f>
        <v>1</v>
      </c>
      <c r="G25" s="101"/>
      <c r="H25" s="100">
        <f t="shared" si="0"/>
        <v>0</v>
      </c>
    </row>
    <row r="26" spans="2:8" ht="21" hidden="1" customHeight="1">
      <c r="B26" s="100">
        <f>'Flowchart (Sparrow28,F14)'!C38</f>
        <v>24</v>
      </c>
      <c r="C26" s="100" t="str">
        <f>'Flowchart (Sparrow28,F14)'!E38</f>
        <v>阳极</v>
      </c>
      <c r="D26" s="100" t="str">
        <f>'Flowchart (Sparrow28,F14)'!F38</f>
        <v>上挂</v>
      </c>
      <c r="E26" s="100" t="str">
        <f>'Flowchart (Sparrow28,F14)'!J38</f>
        <v>N/A</v>
      </c>
      <c r="F26" s="100">
        <f>'Flowchart (Sparrow28,F14)'!T38</f>
        <v>0.4</v>
      </c>
      <c r="G26" s="101"/>
      <c r="H26" s="100">
        <f t="shared" si="0"/>
        <v>0</v>
      </c>
    </row>
    <row r="27" spans="2:8" ht="21" hidden="1" customHeight="1">
      <c r="B27" s="100">
        <f>'Flowchart (Sparrow28,F14)'!C39</f>
        <v>25</v>
      </c>
      <c r="C27" s="100" t="str">
        <f>'Flowchart (Sparrow28,F14)'!E39</f>
        <v>阳极</v>
      </c>
      <c r="D27" s="100" t="str">
        <f>'Flowchart (Sparrow28,F14)'!F39</f>
        <v>Anodizing0</v>
      </c>
      <c r="E27" s="100" t="str">
        <f>'Flowchart (Sparrow28,F14)'!J39</f>
        <v>N/A</v>
      </c>
      <c r="F27" s="100">
        <f>'Flowchart (Sparrow28,F14)'!T39</f>
        <v>0</v>
      </c>
      <c r="G27" s="101"/>
      <c r="H27" s="100">
        <f t="shared" si="0"/>
        <v>0</v>
      </c>
    </row>
    <row r="28" spans="2:8" ht="21" hidden="1" customHeight="1">
      <c r="B28" s="100">
        <f>'Flowchart (Sparrow28,F14)'!C40</f>
        <v>26</v>
      </c>
      <c r="C28" s="100" t="str">
        <f>'Flowchart (Sparrow28,F14)'!E40</f>
        <v>阳极</v>
      </c>
      <c r="D28" s="100" t="str">
        <f>'Flowchart (Sparrow28,F14)'!F40</f>
        <v>下挂</v>
      </c>
      <c r="E28" s="100" t="str">
        <f>'Flowchart (Sparrow28,F14)'!J40</f>
        <v>N/A</v>
      </c>
      <c r="F28" s="100">
        <f>'Flowchart (Sparrow28,F14)'!T40</f>
        <v>0.4</v>
      </c>
      <c r="G28" s="101"/>
      <c r="H28" s="100">
        <f t="shared" si="0"/>
        <v>0</v>
      </c>
    </row>
    <row r="29" spans="2:8" ht="21" hidden="1" customHeight="1">
      <c r="B29" s="100">
        <f>'Flowchart (Sparrow28,F14)'!C41</f>
        <v>27</v>
      </c>
      <c r="C29" s="100" t="str">
        <f>'Flowchart (Sparrow28,F14)'!E41</f>
        <v>CNC</v>
      </c>
      <c r="D29" s="100" t="str">
        <f>'Flowchart (Sparrow28,F14)'!F41</f>
        <v>IM2</v>
      </c>
      <c r="E29" s="100" t="str">
        <f>'Flowchart (Sparrow28,F14)'!J41</f>
        <v>N/A</v>
      </c>
      <c r="F29" s="100">
        <f>'Flowchart (Sparrow28,F14)'!T41</f>
        <v>5</v>
      </c>
      <c r="G29" s="101"/>
      <c r="H29" s="100">
        <f t="shared" si="0"/>
        <v>0</v>
      </c>
    </row>
    <row r="30" spans="2:8" ht="21" hidden="1" customHeight="1">
      <c r="B30" s="100">
        <f>'Flowchart (Sparrow28,F14)'!C42</f>
        <v>28</v>
      </c>
      <c r="C30" s="100" t="str">
        <f>'Flowchart (Sparrow28,F14)'!E42</f>
        <v>CNC</v>
      </c>
      <c r="D30" s="100" t="str">
        <f>'Flowchart (Sparrow28,F14)'!F42</f>
        <v>上胶塞1</v>
      </c>
      <c r="E30" s="100" t="str">
        <f>'Flowchart (Sparrow28,F14)'!J42</f>
        <v>N/A</v>
      </c>
      <c r="F30" s="100">
        <f>'Flowchart (Sparrow28,F14)'!T42</f>
        <v>5</v>
      </c>
      <c r="G30" s="101"/>
      <c r="H30" s="100">
        <f t="shared" si="0"/>
        <v>0</v>
      </c>
    </row>
    <row r="31" spans="2:8" ht="21" hidden="1" customHeight="1">
      <c r="B31" s="100">
        <f>'Flowchart (Sparrow28,F14)'!C43</f>
        <v>29</v>
      </c>
      <c r="C31" s="100" t="str">
        <f>'Flowchart (Sparrow28,F14)'!E43</f>
        <v>CNC</v>
      </c>
      <c r="D31" s="100" t="str">
        <f>'Flowchart (Sparrow28,F14)'!F43</f>
        <v>清洗3(IM2后)</v>
      </c>
      <c r="E31" s="100" t="str">
        <f>'Flowchart (Sparrow28,F14)'!J43</f>
        <v>N/A</v>
      </c>
      <c r="F31" s="100">
        <f>'Flowchart (Sparrow28,F14)'!T43</f>
        <v>1</v>
      </c>
      <c r="G31" s="101"/>
      <c r="H31" s="100">
        <f t="shared" si="0"/>
        <v>0</v>
      </c>
    </row>
    <row r="32" spans="2:8" ht="21" hidden="1" customHeight="1">
      <c r="B32" s="100">
        <f>'Flowchart (Sparrow28,F14)'!C44</f>
        <v>30</v>
      </c>
      <c r="C32" s="100" t="str">
        <f>'Flowchart (Sparrow28,F14)'!E44</f>
        <v>CNC</v>
      </c>
      <c r="D32" s="100" t="str">
        <f>'Flowchart (Sparrow28,F14)'!F44</f>
        <v>下胶塞1</v>
      </c>
      <c r="E32" s="100" t="str">
        <f>'Flowchart (Sparrow28,F14)'!J44</f>
        <v>N/A</v>
      </c>
      <c r="F32" s="100">
        <f>'Flowchart (Sparrow28,F14)'!T44</f>
        <v>3</v>
      </c>
      <c r="G32" s="101"/>
      <c r="H32" s="100">
        <f t="shared" si="0"/>
        <v>0</v>
      </c>
    </row>
    <row r="33" spans="2:8" ht="21" hidden="1" customHeight="1">
      <c r="B33" s="100">
        <f>'Flowchart (Sparrow28,F14)'!C45</f>
        <v>31</v>
      </c>
      <c r="C33" s="100" t="str">
        <f>'Flowchart (Sparrow28,F14)'!E45</f>
        <v>CNC</v>
      </c>
      <c r="D33" s="100" t="str">
        <f>'Flowchart (Sparrow28,F14)'!F45</f>
        <v>镭雕MES Barcode</v>
      </c>
      <c r="E33" s="100" t="str">
        <f>'Flowchart (Sparrow28,F14)'!J45</f>
        <v>N/A</v>
      </c>
      <c r="F33" s="100">
        <f>'Flowchart (Sparrow28,F14)'!T45</f>
        <v>6</v>
      </c>
      <c r="G33" s="101"/>
      <c r="H33" s="100">
        <f t="shared" si="0"/>
        <v>0</v>
      </c>
    </row>
    <row r="34" spans="2:8" ht="21" customHeight="1">
      <c r="B34" s="100">
        <f>'Flowchart (Sparrow28,F14)'!C46</f>
        <v>32</v>
      </c>
      <c r="C34" s="100" t="str">
        <f>'Flowchart (Sparrow28,F14)'!E46</f>
        <v>CNC</v>
      </c>
      <c r="D34" s="100" t="str">
        <f>'Flowchart (Sparrow28,F14)'!F46</f>
        <v>Assembly3</v>
      </c>
      <c r="E34" s="100" t="str">
        <f>'Flowchart (Sparrow28,F14)'!J46</f>
        <v>loop2自动锁螺丝机</v>
      </c>
      <c r="F34" s="100">
        <f>'Flowchart (Sparrow28,F14)'!T46</f>
        <v>4</v>
      </c>
      <c r="G34" s="101">
        <v>1</v>
      </c>
      <c r="H34" s="100">
        <f t="shared" si="0"/>
        <v>4</v>
      </c>
    </row>
    <row r="35" spans="2:8" ht="21" hidden="1" customHeight="1">
      <c r="B35" s="100">
        <f>'Flowchart (Sparrow28,F14)'!C47</f>
        <v>33</v>
      </c>
      <c r="C35" s="100" t="str">
        <f>'Flowchart (Sparrow28,F14)'!E47</f>
        <v>CNC</v>
      </c>
      <c r="D35" s="100" t="str">
        <f>'Flowchart (Sparrow28,F14)'!F47</f>
        <v>CNC3</v>
      </c>
      <c r="E35" s="100" t="str">
        <f>'Flowchart (Sparrow28,F14)'!J47</f>
        <v>N/A</v>
      </c>
      <c r="F35" s="100">
        <f>'Flowchart (Sparrow28,F14)'!T47</f>
        <v>104</v>
      </c>
      <c r="G35" s="101"/>
      <c r="H35" s="100">
        <f t="shared" si="0"/>
        <v>0</v>
      </c>
    </row>
    <row r="36" spans="2:8" ht="21" hidden="1" customHeight="1">
      <c r="B36" s="100">
        <f>'Flowchart (Sparrow28,F14)'!C48</f>
        <v>34</v>
      </c>
      <c r="C36" s="100" t="str">
        <f>'Flowchart (Sparrow28,F14)'!E48</f>
        <v>CNC</v>
      </c>
      <c r="D36" s="100" t="str">
        <f>'Flowchart (Sparrow28,F14)'!F48</f>
        <v>清洗4(CNC3后)</v>
      </c>
      <c r="E36" s="100" t="str">
        <f>'Flowchart (Sparrow28,F14)'!J48</f>
        <v>N/A</v>
      </c>
      <c r="F36" s="100">
        <f>'Flowchart (Sparrow28,F14)'!T48</f>
        <v>2</v>
      </c>
      <c r="G36" s="101"/>
      <c r="H36" s="100">
        <f t="shared" si="0"/>
        <v>0</v>
      </c>
    </row>
    <row r="37" spans="2:8" ht="21" hidden="1" customHeight="1">
      <c r="B37" s="100">
        <f>'Flowchart (Sparrow28,F14)'!C49</f>
        <v>35</v>
      </c>
      <c r="C37" s="100" t="str">
        <f>'Flowchart (Sparrow28,F14)'!E49</f>
        <v>CNC</v>
      </c>
      <c r="D37" s="100" t="str">
        <f>'Flowchart (Sparrow28,F14)'!F49</f>
        <v>组防護塞</v>
      </c>
      <c r="E37" s="100" t="str">
        <f>'Flowchart (Sparrow28,F14)'!J49</f>
        <v>N/A</v>
      </c>
      <c r="F37" s="100">
        <f>'Flowchart (Sparrow28,F14)'!T49</f>
        <v>1</v>
      </c>
      <c r="G37" s="304"/>
      <c r="H37" s="303">
        <f t="shared" si="0"/>
        <v>0</v>
      </c>
    </row>
    <row r="38" spans="2:8" ht="21" hidden="1" customHeight="1">
      <c r="B38" s="100">
        <f>'Flowchart (Sparrow28,F14)'!C50</f>
        <v>36</v>
      </c>
      <c r="C38" s="100" t="str">
        <f>'Flowchart (Sparrow28,F14)'!E50</f>
        <v>CNC</v>
      </c>
      <c r="D38" s="100" t="str">
        <f>'Flowchart (Sparrow28,F14)'!F50</f>
        <v>Polishing1-1</v>
      </c>
      <c r="E38" s="100" t="str">
        <f>'Flowchart (Sparrow28,F14)'!J50</f>
        <v>N/A</v>
      </c>
      <c r="F38" s="100">
        <f>'Flowchart (Sparrow28,F14)'!T50</f>
        <v>20</v>
      </c>
      <c r="G38" s="101"/>
      <c r="H38" s="100">
        <f t="shared" si="0"/>
        <v>0</v>
      </c>
    </row>
    <row r="39" spans="2:8" ht="21" hidden="1" customHeight="1">
      <c r="B39" s="100">
        <f>'Flowchart (Sparrow28,F14)'!C51</f>
        <v>37</v>
      </c>
      <c r="C39" s="100" t="str">
        <f>'Flowchart (Sparrow28,F14)'!E51</f>
        <v>CNC</v>
      </c>
      <c r="D39" s="100" t="str">
        <f>'Flowchart (Sparrow28,F14)'!F51</f>
        <v>Polishing1-2</v>
      </c>
      <c r="E39" s="100" t="str">
        <f>'Flowchart (Sparrow28,F14)'!J51</f>
        <v>N/A</v>
      </c>
      <c r="F39" s="100">
        <f>'Flowchart (Sparrow28,F14)'!T51</f>
        <v>21</v>
      </c>
      <c r="G39" s="101"/>
      <c r="H39" s="100">
        <f t="shared" si="0"/>
        <v>0</v>
      </c>
    </row>
    <row r="40" spans="2:8" ht="21" hidden="1" customHeight="1">
      <c r="B40" s="100">
        <f>'Flowchart (Sparrow28,F14)'!C52</f>
        <v>38</v>
      </c>
      <c r="C40" s="100" t="str">
        <f>'Flowchart (Sparrow28,F14)'!E52</f>
        <v>CNC</v>
      </c>
      <c r="D40" s="100" t="str">
        <f>'Flowchart (Sparrow28,F14)'!F52</f>
        <v>拆防護塞</v>
      </c>
      <c r="E40" s="100" t="str">
        <f>'Flowchart (Sparrow28,F14)'!J52</f>
        <v>N/A</v>
      </c>
      <c r="F40" s="100">
        <f>'Flowchart (Sparrow28,F14)'!T52</f>
        <v>1</v>
      </c>
      <c r="G40" s="101"/>
      <c r="H40" s="100">
        <f t="shared" si="0"/>
        <v>0</v>
      </c>
    </row>
    <row r="41" spans="2:8" ht="21" customHeight="1">
      <c r="B41" s="100">
        <f>'Flowchart (Sparrow28,F14)'!C53</f>
        <v>39</v>
      </c>
      <c r="C41" s="100" t="str">
        <f>'Flowchart (Sparrow28,F14)'!E53</f>
        <v>CNC</v>
      </c>
      <c r="D41" s="100" t="str">
        <f>'Flowchart (Sparrow28,F14)'!F53</f>
        <v>Remove3</v>
      </c>
      <c r="E41" s="100" t="str">
        <f>'Flowchart (Sparrow28,F14)'!J53</f>
        <v>loop2自动拆螺丝机</v>
      </c>
      <c r="F41" s="100">
        <f>'Flowchart (Sparrow28,F14)'!T53</f>
        <v>4</v>
      </c>
      <c r="G41" s="101">
        <v>1</v>
      </c>
      <c r="H41" s="100">
        <f t="shared" si="0"/>
        <v>4</v>
      </c>
    </row>
    <row r="42" spans="2:8" ht="21" hidden="1" customHeight="1">
      <c r="B42" s="100">
        <f>'Flowchart (Sparrow28,F14)'!C54</f>
        <v>40</v>
      </c>
      <c r="C42" s="100" t="str">
        <f>'Flowchart (Sparrow28,F14)'!E54</f>
        <v>CNC</v>
      </c>
      <c r="D42" s="100" t="str">
        <f>'Flowchart (Sparrow28,F14)'!F54</f>
        <v>loop2清洗</v>
      </c>
      <c r="E42" s="100" t="str">
        <f>'Flowchart (Sparrow28,F14)'!J54</f>
        <v>N/A</v>
      </c>
      <c r="F42" s="100">
        <f>'Flowchart (Sparrow28,F14)'!T54</f>
        <v>1</v>
      </c>
      <c r="G42" s="101"/>
      <c r="H42" s="100">
        <f t="shared" si="0"/>
        <v>0</v>
      </c>
    </row>
    <row r="43" spans="2:8" ht="21" hidden="1" customHeight="1">
      <c r="B43" s="100">
        <f>'Flowchart (Sparrow28,F14)'!C55</f>
        <v>41</v>
      </c>
      <c r="C43" s="100" t="str">
        <f>'Flowchart (Sparrow28,F14)'!E55</f>
        <v>CNC</v>
      </c>
      <c r="D43" s="100" t="str">
        <f>'Flowchart (Sparrow28,F14)'!F55</f>
        <v>清洗5(抛光后)</v>
      </c>
      <c r="E43" s="100" t="str">
        <f>'Flowchart (Sparrow28,F14)'!J55</f>
        <v>N/A</v>
      </c>
      <c r="F43" s="100">
        <f>'Flowchart (Sparrow28,F14)'!T55</f>
        <v>1</v>
      </c>
      <c r="G43" s="101"/>
      <c r="H43" s="100">
        <f t="shared" si="0"/>
        <v>0</v>
      </c>
    </row>
    <row r="44" spans="2:8" ht="21" hidden="1" customHeight="1">
      <c r="B44" s="100">
        <f>'Flowchart (Sparrow28,F14)'!C56</f>
        <v>42</v>
      </c>
      <c r="C44" s="100" t="str">
        <f>'Flowchart (Sparrow28,F14)'!E56</f>
        <v>CNC</v>
      </c>
      <c r="D44" s="100" t="str">
        <f>'Flowchart (Sparrow28,F14)'!F56</f>
        <v>Protection Film1</v>
      </c>
      <c r="E44" s="100" t="str">
        <f>'Flowchart (Sparrow28,F14)'!J56</f>
        <v>N/A</v>
      </c>
      <c r="F44" s="100">
        <f>'Flowchart (Sparrow28,F14)'!T56</f>
        <v>7</v>
      </c>
      <c r="G44" s="101"/>
      <c r="H44" s="100">
        <f t="shared" ref="H44" si="1">+IF(F44="","0",ROUNDUP(G44*F44,0))</f>
        <v>0</v>
      </c>
    </row>
    <row r="45" spans="2:8" ht="21" hidden="1" customHeight="1">
      <c r="B45" s="100">
        <f>'Flowchart (Sparrow28,F14)'!C57</f>
        <v>43</v>
      </c>
      <c r="C45" s="100" t="str">
        <f>'Flowchart (Sparrow28,F14)'!E57</f>
        <v>CNC</v>
      </c>
      <c r="D45" s="100" t="str">
        <f>'Flowchart (Sparrow28,F14)'!F57</f>
        <v>撕camera保护膜</v>
      </c>
      <c r="E45" s="100" t="str">
        <f>'Flowchart (Sparrow28,F14)'!J57</f>
        <v>N/A</v>
      </c>
      <c r="F45" s="100">
        <f>'Flowchart (Sparrow28,F14)'!T57</f>
        <v>3</v>
      </c>
      <c r="G45" s="101"/>
      <c r="H45" s="100">
        <f t="shared" si="0"/>
        <v>0</v>
      </c>
    </row>
    <row r="46" spans="2:8" ht="21" customHeight="1">
      <c r="B46" s="100">
        <f>'Flowchart (Sparrow28,F14)'!C58</f>
        <v>44</v>
      </c>
      <c r="C46" s="100" t="str">
        <f>'Flowchart (Sparrow28,F14)'!E58</f>
        <v>CNC</v>
      </c>
      <c r="D46" s="100" t="str">
        <f>'Flowchart (Sparrow28,F14)'!F58</f>
        <v>Assembly4</v>
      </c>
      <c r="E46" s="100" t="str">
        <f>'Flowchart (Sparrow28,F14)'!J58</f>
        <v>loop3自动锁螺丝机</v>
      </c>
      <c r="F46" s="100">
        <f>'Flowchart (Sparrow28,F14)'!T58</f>
        <v>3</v>
      </c>
      <c r="G46" s="101">
        <v>1</v>
      </c>
      <c r="H46" s="100">
        <f t="shared" si="0"/>
        <v>3</v>
      </c>
    </row>
    <row r="47" spans="2:8" ht="21" hidden="1" customHeight="1">
      <c r="B47" s="100">
        <f>'Flowchart (Sparrow28,F14)'!C59</f>
        <v>45</v>
      </c>
      <c r="C47" s="100" t="str">
        <f>'Flowchart (Sparrow28,F14)'!E59</f>
        <v>CNC</v>
      </c>
      <c r="D47" s="100" t="str">
        <f>'Flowchart (Sparrow28,F14)'!F59</f>
        <v>CNC4-1</v>
      </c>
      <c r="E47" s="100" t="str">
        <f>'Flowchart (Sparrow28,F14)'!J59</f>
        <v>N/A</v>
      </c>
      <c r="F47" s="100">
        <f>'Flowchart (Sparrow28,F14)'!T59</f>
        <v>282</v>
      </c>
      <c r="G47" s="101"/>
      <c r="H47" s="100">
        <f t="shared" si="0"/>
        <v>0</v>
      </c>
    </row>
    <row r="48" spans="2:8" ht="21" hidden="1" customHeight="1">
      <c r="B48" s="100">
        <f>'Flowchart (Sparrow28,F14)'!C60</f>
        <v>46</v>
      </c>
      <c r="C48" s="100" t="str">
        <f>'Flowchart (Sparrow28,F14)'!E60</f>
        <v>CNC</v>
      </c>
      <c r="D48" s="100" t="str">
        <f>'Flowchart (Sparrow28,F14)'!F60</f>
        <v>CNC4-2</v>
      </c>
      <c r="E48" s="100" t="str">
        <f>'Flowchart (Sparrow28,F14)'!J60</f>
        <v>N/A</v>
      </c>
      <c r="F48" s="100">
        <f>'Flowchart (Sparrow28,F14)'!T60</f>
        <v>84</v>
      </c>
      <c r="G48" s="101"/>
      <c r="H48" s="100">
        <f t="shared" si="0"/>
        <v>0</v>
      </c>
    </row>
    <row r="49" spans="2:8" ht="21" customHeight="1">
      <c r="B49" s="100">
        <f>'Flowchart (Sparrow28,F14)'!C61</f>
        <v>47</v>
      </c>
      <c r="C49" s="100" t="str">
        <f>'Flowchart (Sparrow28,F14)'!E61</f>
        <v>CNC</v>
      </c>
      <c r="D49" s="100" t="str">
        <f>'Flowchart (Sparrow28,F14)'!F61</f>
        <v>Remove4</v>
      </c>
      <c r="E49" s="100" t="str">
        <f>'Flowchart (Sparrow28,F14)'!J61</f>
        <v>loop3自动拆螺丝机</v>
      </c>
      <c r="F49" s="100">
        <f>'Flowchart (Sparrow28,F14)'!T61</f>
        <v>3</v>
      </c>
      <c r="G49" s="101">
        <v>1</v>
      </c>
      <c r="H49" s="100">
        <f t="shared" si="0"/>
        <v>3</v>
      </c>
    </row>
    <row r="50" spans="2:8" ht="21" hidden="1" customHeight="1">
      <c r="B50" s="100">
        <f>'Flowchart (Sparrow28,F14)'!C62</f>
        <v>48</v>
      </c>
      <c r="C50" s="100" t="str">
        <f>'Flowchart (Sparrow28,F14)'!E62</f>
        <v>CNC</v>
      </c>
      <c r="D50" s="100" t="str">
        <f>'Flowchart (Sparrow28,F14)'!F62</f>
        <v>loop3清洗</v>
      </c>
      <c r="E50" s="100" t="str">
        <f>'Flowchart (Sparrow28,F14)'!J62</f>
        <v>N/A</v>
      </c>
      <c r="F50" s="100">
        <f>'Flowchart (Sparrow28,F14)'!T62</f>
        <v>1</v>
      </c>
      <c r="G50" s="101"/>
      <c r="H50" s="100">
        <f t="shared" si="0"/>
        <v>0</v>
      </c>
    </row>
    <row r="51" spans="2:8" ht="21" hidden="1" customHeight="1">
      <c r="B51" s="100">
        <f>'Flowchart (Sparrow28,F14)'!C63</f>
        <v>49</v>
      </c>
      <c r="C51" s="100" t="str">
        <f>'Flowchart (Sparrow28,F14)'!E63</f>
        <v>CNC</v>
      </c>
      <c r="D51" s="100" t="str">
        <f>'Flowchart (Sparrow28,F14)'!F63</f>
        <v>清洗6(CNC4后)</v>
      </c>
      <c r="E51" s="100" t="str">
        <f>'Flowchart (Sparrow28,F14)'!J63</f>
        <v>N/A</v>
      </c>
      <c r="F51" s="100">
        <f>'Flowchart (Sparrow28,F14)'!T63</f>
        <v>1</v>
      </c>
      <c r="G51" s="101"/>
      <c r="H51" s="100">
        <f t="shared" si="0"/>
        <v>0</v>
      </c>
    </row>
    <row r="52" spans="2:8" ht="21" hidden="1" customHeight="1">
      <c r="B52" s="100">
        <f>'Flowchart (Sparrow28,F14)'!C64</f>
        <v>50</v>
      </c>
      <c r="C52" s="100" t="str">
        <f>'Flowchart (Sparrow28,F14)'!E64</f>
        <v>CNC</v>
      </c>
      <c r="D52" s="100" t="str">
        <f>'Flowchart (Sparrow28,F14)'!F64</f>
        <v>修毛刺3</v>
      </c>
      <c r="E52" s="100" t="str">
        <f>'Flowchart (Sparrow28,F14)'!J64</f>
        <v>N/A</v>
      </c>
      <c r="F52" s="100">
        <f>'Flowchart (Sparrow28,F14)'!T64</f>
        <v>16</v>
      </c>
      <c r="G52" s="101"/>
      <c r="H52" s="100">
        <f t="shared" si="0"/>
        <v>0</v>
      </c>
    </row>
    <row r="53" spans="2:8" ht="21" hidden="1" customHeight="1">
      <c r="B53" s="100">
        <f>'Flowchart (Sparrow28,F14)'!C65</f>
        <v>51</v>
      </c>
      <c r="C53" s="100" t="str">
        <f>'Flowchart (Sparrow28,F14)'!E65</f>
        <v>CNC</v>
      </c>
      <c r="D53" s="100" t="str">
        <f>'Flowchart (Sparrow28,F14)'!F65</f>
        <v>毛刺3后检修</v>
      </c>
      <c r="E53" s="100" t="str">
        <f>'Flowchart (Sparrow28,F14)'!J65</f>
        <v>N/A</v>
      </c>
      <c r="F53" s="100">
        <f>'Flowchart (Sparrow28,F14)'!T65</f>
        <v>6</v>
      </c>
      <c r="G53" s="101"/>
      <c r="H53" s="100">
        <f t="shared" si="0"/>
        <v>0</v>
      </c>
    </row>
    <row r="54" spans="2:8" ht="21" hidden="1" customHeight="1">
      <c r="B54" s="100">
        <f>'Flowchart (Sparrow28,F14)'!C66</f>
        <v>52</v>
      </c>
      <c r="C54" s="100" t="str">
        <f>'Flowchart (Sparrow28,F14)'!E66</f>
        <v>CNC</v>
      </c>
      <c r="D54" s="100" t="str">
        <f>'Flowchart (Sparrow28,F14)'!F66</f>
        <v>Stamping Logo</v>
      </c>
      <c r="E54" s="100" t="str">
        <f>'Flowchart (Sparrow28,F14)'!J66</f>
        <v>N/A</v>
      </c>
      <c r="F54" s="100">
        <f>'Flowchart (Sparrow28,F14)'!T66</f>
        <v>4</v>
      </c>
      <c r="G54" s="101"/>
      <c r="H54" s="100">
        <f t="shared" si="0"/>
        <v>0</v>
      </c>
    </row>
    <row r="55" spans="2:8" ht="21" hidden="1" customHeight="1">
      <c r="B55" s="100">
        <f>'Flowchart (Sparrow28,F14)'!C67</f>
        <v>53</v>
      </c>
      <c r="C55" s="100" t="str">
        <f>'Flowchart (Sparrow28,F14)'!E67</f>
        <v>CNC</v>
      </c>
      <c r="D55" s="100" t="str">
        <f>'Flowchart (Sparrow28,F14)'!F67</f>
        <v>Remove film1</v>
      </c>
      <c r="E55" s="100" t="str">
        <f>'Flowchart (Sparrow28,F14)'!J67</f>
        <v>N/A</v>
      </c>
      <c r="F55" s="100">
        <f>'Flowchart (Sparrow28,F14)'!T67</f>
        <v>10</v>
      </c>
      <c r="G55" s="101"/>
      <c r="H55" s="100">
        <f t="shared" si="0"/>
        <v>0</v>
      </c>
    </row>
    <row r="56" spans="2:8" ht="21" hidden="1" customHeight="1">
      <c r="B56" s="100">
        <f>'Flowchart (Sparrow28,F14)'!C68</f>
        <v>54</v>
      </c>
      <c r="C56" s="100" t="str">
        <f>'Flowchart (Sparrow28,F14)'!E68</f>
        <v>CNC</v>
      </c>
      <c r="D56" s="100" t="str">
        <f>'Flowchart (Sparrow28,F14)'!F68</f>
        <v>清洗8(撕膜后)</v>
      </c>
      <c r="E56" s="100" t="str">
        <f>'Flowchart (Sparrow28,F14)'!J68</f>
        <v>N/A</v>
      </c>
      <c r="F56" s="100">
        <f>'Flowchart (Sparrow28,F14)'!T68</f>
        <v>1</v>
      </c>
      <c r="G56" s="101"/>
      <c r="H56" s="100">
        <f t="shared" si="0"/>
        <v>0</v>
      </c>
    </row>
    <row r="57" spans="2:8" ht="21" customHeight="1">
      <c r="B57" s="100">
        <f>'Flowchart (Sparrow28,F14)'!C69</f>
        <v>55</v>
      </c>
      <c r="C57" s="100" t="str">
        <f>'Flowchart (Sparrow28,F14)'!E69</f>
        <v>CNC</v>
      </c>
      <c r="D57" s="100" t="str">
        <f>'Flowchart (Sparrow28,F14)'!F69</f>
        <v>Sandblasting</v>
      </c>
      <c r="E57" s="100" t="str">
        <f>'Flowchart (Sparrow28,F14)'!J69</f>
        <v>中间翻转设备</v>
      </c>
      <c r="F57" s="100">
        <f>'Flowchart (Sparrow28,F14)'!T69</f>
        <v>10</v>
      </c>
      <c r="G57" s="101">
        <v>1</v>
      </c>
      <c r="H57" s="100">
        <f t="shared" si="0"/>
        <v>10</v>
      </c>
    </row>
    <row r="58" spans="2:8" ht="21" hidden="1" customHeight="1">
      <c r="B58" s="100">
        <f>'Flowchart (Sparrow28,F14)'!C70</f>
        <v>56</v>
      </c>
      <c r="C58" s="100" t="str">
        <f>'Flowchart (Sparrow28,F14)'!E70</f>
        <v>CNC</v>
      </c>
      <c r="D58" s="100" t="str">
        <f>'Flowchart (Sparrow28,F14)'!F70</f>
        <v>清洗9(喷砂后)</v>
      </c>
      <c r="E58" s="100" t="str">
        <f>'Flowchart (Sparrow28,F14)'!J70</f>
        <v>N/A</v>
      </c>
      <c r="F58" s="100">
        <f>'Flowchart (Sparrow28,F14)'!T70</f>
        <v>2</v>
      </c>
      <c r="G58" s="101"/>
      <c r="H58" s="100">
        <f t="shared" ref="H58" si="2">+IF(F58="","0",ROUNDUP(G58*F58,0))</f>
        <v>0</v>
      </c>
    </row>
    <row r="59" spans="2:8" ht="21" hidden="1" customHeight="1">
      <c r="B59" s="100">
        <f>'Flowchart (Sparrow28,F14)'!C71</f>
        <v>57</v>
      </c>
      <c r="C59" s="100" t="str">
        <f>'Flowchart (Sparrow28,F14)'!E71</f>
        <v>CNC</v>
      </c>
      <c r="D59" s="100" t="str">
        <f>'Flowchart (Sparrow28,F14)'!F71</f>
        <v>喷砂后清洗下挂</v>
      </c>
      <c r="E59" s="100" t="str">
        <f>'Flowchart (Sparrow28,F14)'!J71</f>
        <v>N/A</v>
      </c>
      <c r="F59" s="100">
        <f>'Flowchart (Sparrow28,F14)'!T71</f>
        <v>4</v>
      </c>
      <c r="G59" s="101"/>
      <c r="H59" s="100">
        <f t="shared" si="0"/>
        <v>0</v>
      </c>
    </row>
    <row r="60" spans="2:8" ht="21" hidden="1" customHeight="1">
      <c r="B60" s="100">
        <f>'Flowchart (Sparrow28,F14)'!C72</f>
        <v>58</v>
      </c>
      <c r="C60" s="100" t="str">
        <f>'Flowchart (Sparrow28,F14)'!E72</f>
        <v>CNC</v>
      </c>
      <c r="D60" s="100" t="str">
        <f>'Flowchart (Sparrow28,F14)'!F72</f>
        <v>Protection Film2</v>
      </c>
      <c r="E60" s="100" t="str">
        <f>'Flowchart (Sparrow28,F14)'!J72</f>
        <v>N/A</v>
      </c>
      <c r="F60" s="100">
        <f>'Flowchart (Sparrow28,F14)'!T72</f>
        <v>7</v>
      </c>
      <c r="G60" s="101"/>
      <c r="H60" s="100">
        <f t="shared" si="0"/>
        <v>0</v>
      </c>
    </row>
    <row r="61" spans="2:8" ht="21" customHeight="1">
      <c r="B61" s="100">
        <f>'Flowchart (Sparrow28,F14)'!C73</f>
        <v>59</v>
      </c>
      <c r="C61" s="100" t="str">
        <f>'Flowchart (Sparrow28,F14)'!E73</f>
        <v>CNC</v>
      </c>
      <c r="D61" s="100" t="str">
        <f>'Flowchart (Sparrow28,F14)'!F73</f>
        <v>Assembly5</v>
      </c>
      <c r="E61" s="100" t="str">
        <f>'Flowchart (Sparrow28,F14)'!J73</f>
        <v>loop4自动锁螺丝机</v>
      </c>
      <c r="F61" s="100">
        <f>'Flowchart (Sparrow28,F14)'!T73</f>
        <v>3</v>
      </c>
      <c r="G61" s="101">
        <v>1</v>
      </c>
      <c r="H61" s="100">
        <f t="shared" si="0"/>
        <v>3</v>
      </c>
    </row>
    <row r="62" spans="2:8" ht="21" hidden="1" customHeight="1">
      <c r="B62" s="100">
        <f>'Flowchart (Sparrow28,F14)'!C74</f>
        <v>60</v>
      </c>
      <c r="C62" s="100" t="str">
        <f>'Flowchart (Sparrow28,F14)'!E74</f>
        <v>CNC</v>
      </c>
      <c r="D62" s="100" t="str">
        <f>'Flowchart (Sparrow28,F14)'!F74</f>
        <v>CNC5</v>
      </c>
      <c r="E62" s="100" t="str">
        <f>'Flowchart (Sparrow28,F14)'!J74</f>
        <v>N/A</v>
      </c>
      <c r="F62" s="100">
        <f>'Flowchart (Sparrow28,F14)'!T74</f>
        <v>117</v>
      </c>
      <c r="G62" s="101"/>
      <c r="H62" s="100">
        <f t="shared" si="0"/>
        <v>0</v>
      </c>
    </row>
    <row r="63" spans="2:8" ht="21" customHeight="1">
      <c r="B63" s="100">
        <f>'Flowchart (Sparrow28,F14)'!C75</f>
        <v>61</v>
      </c>
      <c r="C63" s="100" t="str">
        <f>'Flowchart (Sparrow28,F14)'!E75</f>
        <v>CNC</v>
      </c>
      <c r="D63" s="100" t="str">
        <f>'Flowchart (Sparrow28,F14)'!F75</f>
        <v>Remove5</v>
      </c>
      <c r="E63" s="100" t="str">
        <f>'Flowchart (Sparrow28,F14)'!J75</f>
        <v>loop4自动拆螺丝机</v>
      </c>
      <c r="F63" s="100">
        <f>'Flowchart (Sparrow28,F14)'!T75</f>
        <v>3</v>
      </c>
      <c r="G63" s="101">
        <v>1</v>
      </c>
      <c r="H63" s="100">
        <f t="shared" si="0"/>
        <v>3</v>
      </c>
    </row>
    <row r="64" spans="2:8" ht="21" hidden="1" customHeight="1">
      <c r="B64" s="100">
        <f>'Flowchart (Sparrow28,F14)'!C76</f>
        <v>62</v>
      </c>
      <c r="C64" s="100" t="str">
        <f>'Flowchart (Sparrow28,F14)'!E76</f>
        <v>CNC</v>
      </c>
      <c r="D64" s="100" t="str">
        <f>'Flowchart (Sparrow28,F14)'!F76</f>
        <v>loop4清洗</v>
      </c>
      <c r="E64" s="100" t="str">
        <f>'Flowchart (Sparrow28,F14)'!J76</f>
        <v>N/A</v>
      </c>
      <c r="F64" s="100">
        <f>'Flowchart (Sparrow28,F14)'!T76</f>
        <v>1</v>
      </c>
      <c r="G64" s="101"/>
      <c r="H64" s="100">
        <f t="shared" si="0"/>
        <v>0</v>
      </c>
    </row>
    <row r="65" spans="2:8" ht="21" hidden="1" customHeight="1">
      <c r="B65" s="100">
        <f>'Flowchart (Sparrow28,F14)'!C77</f>
        <v>63</v>
      </c>
      <c r="C65" s="100" t="str">
        <f>'Flowchart (Sparrow28,F14)'!E77</f>
        <v>CNC</v>
      </c>
      <c r="D65" s="100" t="str">
        <f>'Flowchart (Sparrow28,F14)'!F77</f>
        <v>清洗10(CNC5后)</v>
      </c>
      <c r="E65" s="100" t="str">
        <f>'Flowchart (Sparrow28,F14)'!J77</f>
        <v>N/A</v>
      </c>
      <c r="F65" s="100">
        <f>'Flowchart (Sparrow28,F14)'!T77</f>
        <v>1</v>
      </c>
      <c r="G65" s="101"/>
      <c r="H65" s="100">
        <f t="shared" si="0"/>
        <v>0</v>
      </c>
    </row>
    <row r="66" spans="2:8" ht="21" hidden="1" customHeight="1">
      <c r="B66" s="100">
        <f>'Flowchart (Sparrow28,F14)'!C78</f>
        <v>64</v>
      </c>
      <c r="C66" s="100" t="str">
        <f>'Flowchart (Sparrow28,F14)'!E78</f>
        <v>CNC</v>
      </c>
      <c r="D66" s="100" t="str">
        <f>'Flowchart (Sparrow28,F14)'!F78</f>
        <v>Remove film2</v>
      </c>
      <c r="E66" s="100" t="str">
        <f>'Flowchart (Sparrow28,F14)'!J78</f>
        <v>N/A</v>
      </c>
      <c r="F66" s="100">
        <f>'Flowchart (Sparrow28,F14)'!T78</f>
        <v>10</v>
      </c>
      <c r="G66" s="101"/>
      <c r="H66" s="100">
        <f t="shared" si="0"/>
        <v>0</v>
      </c>
    </row>
    <row r="67" spans="2:8" ht="21" hidden="1" customHeight="1">
      <c r="B67" s="100">
        <f>'Flowchart (Sparrow28,F14)'!C79</f>
        <v>65</v>
      </c>
      <c r="C67" s="100" t="str">
        <f>'Flowchart (Sparrow28,F14)'!E79</f>
        <v>CNC</v>
      </c>
      <c r="D67" s="100" t="str">
        <f>'Flowchart (Sparrow28,F14)'!F79</f>
        <v>清洗11(撕膜后)</v>
      </c>
      <c r="E67" s="100" t="str">
        <f>'Flowchart (Sparrow28,F14)'!J79</f>
        <v>N/A</v>
      </c>
      <c r="F67" s="100">
        <f>'Flowchart (Sparrow28,F14)'!T79</f>
        <v>2</v>
      </c>
      <c r="G67" s="101"/>
      <c r="H67" s="100">
        <f t="shared" ref="H67" si="3">+IF(F67="","0",ROUNDUP(G67*F67,0))</f>
        <v>0</v>
      </c>
    </row>
    <row r="68" spans="2:8" ht="21" hidden="1" customHeight="1">
      <c r="B68" s="100">
        <f>'Flowchart (Sparrow28,F14)'!C80</f>
        <v>66</v>
      </c>
      <c r="C68" s="100" t="str">
        <f>'Flowchart (Sparrow28,F14)'!E80</f>
        <v>CNC</v>
      </c>
      <c r="D68" s="100" t="str">
        <f>'Flowchart (Sparrow28,F14)'!F80</f>
        <v>清洗11后下挂</v>
      </c>
      <c r="E68" s="100" t="str">
        <f>'Flowchart (Sparrow28,F14)'!J80</f>
        <v>N/A</v>
      </c>
      <c r="F68" s="100">
        <f>'Flowchart (Sparrow28,F14)'!T80</f>
        <v>6</v>
      </c>
      <c r="G68" s="302"/>
      <c r="H68" s="100">
        <f t="shared" si="0"/>
        <v>0</v>
      </c>
    </row>
    <row r="69" spans="2:8" ht="21" hidden="1" customHeight="1">
      <c r="B69" s="100">
        <f>'Flowchart (Sparrow28,F14)'!C81</f>
        <v>67</v>
      </c>
      <c r="C69" s="100" t="str">
        <f>'Flowchart (Sparrow28,F14)'!E81</f>
        <v>阳极</v>
      </c>
      <c r="D69" s="100" t="str">
        <f>'Flowchart (Sparrow28,F14)'!F81</f>
        <v>上挂</v>
      </c>
      <c r="E69" s="100" t="str">
        <f>'Flowchart (Sparrow28,F14)'!J81</f>
        <v>N/A</v>
      </c>
      <c r="F69" s="100">
        <f>'Flowchart (Sparrow28,F14)'!T81</f>
        <v>0.4</v>
      </c>
      <c r="G69" s="101"/>
      <c r="H69" s="100">
        <f t="shared" si="0"/>
        <v>0</v>
      </c>
    </row>
    <row r="70" spans="2:8" ht="21" hidden="1" customHeight="1">
      <c r="B70" s="100">
        <f>'Flowchart (Sparrow28,F14)'!C82</f>
        <v>68</v>
      </c>
      <c r="C70" s="100" t="str">
        <f>'Flowchart (Sparrow28,F14)'!E82</f>
        <v>阳极</v>
      </c>
      <c r="D70" s="100" t="str">
        <f>'Flowchart (Sparrow28,F14)'!F82</f>
        <v>Anodizing1</v>
      </c>
      <c r="E70" s="100" t="str">
        <f>'Flowchart (Sparrow28,F14)'!J82</f>
        <v>N/A</v>
      </c>
      <c r="F70" s="100">
        <f>'Flowchart (Sparrow28,F14)'!T82</f>
        <v>1</v>
      </c>
      <c r="G70" s="101"/>
      <c r="H70" s="100">
        <f t="shared" si="0"/>
        <v>0</v>
      </c>
    </row>
    <row r="71" spans="2:8" ht="21" hidden="1" customHeight="1">
      <c r="B71" s="100">
        <f>'Flowchart (Sparrow28,F14)'!C83</f>
        <v>69</v>
      </c>
      <c r="C71" s="100" t="str">
        <f>'Flowchart (Sparrow28,F14)'!E83</f>
        <v>阳极</v>
      </c>
      <c r="D71" s="100" t="str">
        <f>'Flowchart (Sparrow28,F14)'!F83</f>
        <v>下挂</v>
      </c>
      <c r="E71" s="100" t="str">
        <f>'Flowchart (Sparrow28,F14)'!J83</f>
        <v>N/A</v>
      </c>
      <c r="F71" s="100">
        <f>'Flowchart (Sparrow28,F14)'!T83</f>
        <v>0.79999999999999993</v>
      </c>
      <c r="G71" s="101"/>
      <c r="H71" s="100">
        <f t="shared" si="0"/>
        <v>0</v>
      </c>
    </row>
    <row r="72" spans="2:8" ht="21" hidden="1" customHeight="1">
      <c r="B72" s="100">
        <f>'Flowchart (Sparrow28,F14)'!C84</f>
        <v>70</v>
      </c>
      <c r="C72" s="100" t="str">
        <f>'Flowchart (Sparrow28,F14)'!E84</f>
        <v>阳极</v>
      </c>
      <c r="D72" s="100" t="str">
        <f>'Flowchart (Sparrow28,F14)'!F84</f>
        <v>胶带测试及酒精擦拭</v>
      </c>
      <c r="E72" s="100" t="str">
        <f>'Flowchart (Sparrow28,F14)'!J84</f>
        <v>N/A</v>
      </c>
      <c r="F72" s="100">
        <f>'Flowchart (Sparrow28,F14)'!T84</f>
        <v>5.0999999999999996</v>
      </c>
      <c r="G72" s="101"/>
      <c r="H72" s="100">
        <f t="shared" si="0"/>
        <v>0</v>
      </c>
    </row>
    <row r="73" spans="2:8" ht="21" hidden="1" customHeight="1">
      <c r="B73" s="100">
        <f>'Flowchart (Sparrow28,F14)'!C85</f>
        <v>71</v>
      </c>
      <c r="C73" s="100" t="str">
        <f>'Flowchart (Sparrow28,F14)'!E85</f>
        <v>阳极</v>
      </c>
      <c r="D73" s="100" t="str">
        <f>'Flowchart (Sparrow28,F14)'!F85</f>
        <v>IPQC1</v>
      </c>
      <c r="E73" s="100" t="str">
        <f>'Flowchart (Sparrow28,F14)'!J85</f>
        <v>N/A</v>
      </c>
      <c r="F73" s="100">
        <f>'Flowchart (Sparrow28,F14)'!T85</f>
        <v>0.79999999999999993</v>
      </c>
      <c r="G73" s="101"/>
      <c r="H73" s="100">
        <f t="shared" ref="H73:H111" si="4">+IF(F73="","0",ROUNDUP(G73*F73,0))</f>
        <v>0</v>
      </c>
    </row>
    <row r="74" spans="2:8" ht="21" hidden="1" customHeight="1">
      <c r="B74" s="100">
        <f>'Flowchart (Sparrow28,F14)'!C86</f>
        <v>72</v>
      </c>
      <c r="C74" s="100" t="str">
        <f>'Flowchart (Sparrow28,F14)'!E86</f>
        <v>阳极</v>
      </c>
      <c r="D74" s="100" t="str">
        <f>'Flowchart (Sparrow28,F14)'!F86</f>
        <v>上清洗治具</v>
      </c>
      <c r="E74" s="100" t="str">
        <f>'Flowchart (Sparrow28,F14)'!J86</f>
        <v>N/A</v>
      </c>
      <c r="F74" s="100">
        <f>'Flowchart (Sparrow28,F14)'!T86</f>
        <v>2</v>
      </c>
      <c r="G74" s="101"/>
      <c r="H74" s="100">
        <f t="shared" si="4"/>
        <v>0</v>
      </c>
    </row>
    <row r="75" spans="2:8" ht="21" hidden="1" customHeight="1">
      <c r="B75" s="100">
        <f>'Flowchart (Sparrow28,F14)'!C87</f>
        <v>73</v>
      </c>
      <c r="C75" s="100" t="str">
        <f>'Flowchart (Sparrow28,F14)'!E87</f>
        <v>阳极</v>
      </c>
      <c r="D75" s="100" t="str">
        <f>'Flowchart (Sparrow28,F14)'!F87</f>
        <v>清洗12(Oleo Coating前)</v>
      </c>
      <c r="E75" s="100" t="str">
        <f>'Flowchart (Sparrow28,F14)'!J87</f>
        <v>N/A</v>
      </c>
      <c r="F75" s="100">
        <f>'Flowchart (Sparrow28,F14)'!T87</f>
        <v>2</v>
      </c>
      <c r="G75" s="101"/>
      <c r="H75" s="100">
        <f t="shared" si="4"/>
        <v>0</v>
      </c>
    </row>
    <row r="76" spans="2:8" ht="21" hidden="1" customHeight="1">
      <c r="B76" s="100">
        <f>'Flowchart (Sparrow28,F14)'!C88</f>
        <v>74</v>
      </c>
      <c r="C76" s="100" t="str">
        <f>'Flowchart (Sparrow28,F14)'!E88</f>
        <v>阳极</v>
      </c>
      <c r="D76" s="100" t="str">
        <f>'Flowchart (Sparrow28,F14)'!F88</f>
        <v>下清洗治具</v>
      </c>
      <c r="E76" s="100" t="str">
        <f>'Flowchart (Sparrow28,F14)'!J88</f>
        <v>N/A</v>
      </c>
      <c r="F76" s="100">
        <f>'Flowchart (Sparrow28,F14)'!T88</f>
        <v>3</v>
      </c>
      <c r="G76" s="101"/>
      <c r="H76" s="100">
        <f t="shared" si="4"/>
        <v>0</v>
      </c>
    </row>
    <row r="77" spans="2:8" ht="21" hidden="1" customHeight="1">
      <c r="B77" s="100">
        <f>'Flowchart (Sparrow28,F14)'!C89</f>
        <v>75</v>
      </c>
      <c r="C77" s="100" t="str">
        <f>'Flowchart (Sparrow28,F14)'!E89</f>
        <v>阳极</v>
      </c>
      <c r="D77" s="100" t="str">
        <f>'Flowchart (Sparrow28,F14)'!F89</f>
        <v>上治具</v>
      </c>
      <c r="E77" s="100" t="str">
        <f>'Flowchart (Sparrow28,F14)'!J89</f>
        <v>N/A</v>
      </c>
      <c r="F77" s="100">
        <f>'Flowchart (Sparrow28,F14)'!T89</f>
        <v>2</v>
      </c>
      <c r="G77" s="101"/>
      <c r="H77" s="100">
        <f t="shared" si="4"/>
        <v>0</v>
      </c>
    </row>
    <row r="78" spans="2:8" ht="21" hidden="1" customHeight="1">
      <c r="B78" s="100">
        <f>'Flowchart (Sparrow28,F14)'!C90</f>
        <v>76</v>
      </c>
      <c r="C78" s="100" t="str">
        <f>'Flowchart (Sparrow28,F14)'!E90</f>
        <v>阳极</v>
      </c>
      <c r="D78" s="100" t="str">
        <f>'Flowchart (Sparrow28,F14)'!F90</f>
        <v>上掛</v>
      </c>
      <c r="E78" s="100" t="str">
        <f>'Flowchart (Sparrow28,F14)'!J90</f>
        <v>N/A</v>
      </c>
      <c r="F78" s="100">
        <f>'Flowchart (Sparrow28,F14)'!T90</f>
        <v>2</v>
      </c>
      <c r="G78" s="101"/>
      <c r="H78" s="100">
        <f t="shared" si="4"/>
        <v>0</v>
      </c>
    </row>
    <row r="79" spans="2:8" ht="21" hidden="1" customHeight="1">
      <c r="B79" s="100">
        <f>'Flowchart (Sparrow28,F14)'!C91</f>
        <v>77</v>
      </c>
      <c r="C79" s="100" t="str">
        <f>'Flowchart (Sparrow28,F14)'!E91</f>
        <v>阳极</v>
      </c>
      <c r="D79" s="100" t="str">
        <f>'Flowchart (Sparrow28,F14)'!F91</f>
        <v>Oleo Coating</v>
      </c>
      <c r="E79" s="100" t="str">
        <f>'Flowchart (Sparrow28,F14)'!J91</f>
        <v>N/A</v>
      </c>
      <c r="F79" s="100">
        <f>'Flowchart (Sparrow28,F14)'!T91</f>
        <v>9</v>
      </c>
      <c r="G79" s="101"/>
      <c r="H79" s="100">
        <f t="shared" si="4"/>
        <v>0</v>
      </c>
    </row>
    <row r="80" spans="2:8" ht="21" hidden="1" customHeight="1">
      <c r="B80" s="100">
        <f>'Flowchart (Sparrow28,F14)'!C92</f>
        <v>78</v>
      </c>
      <c r="C80" s="100" t="str">
        <f>'Flowchart (Sparrow28,F14)'!E92</f>
        <v>阳极</v>
      </c>
      <c r="D80" s="100" t="str">
        <f>'Flowchart (Sparrow28,F14)'!F92</f>
        <v>烘烤</v>
      </c>
      <c r="E80" s="100" t="str">
        <f>'Flowchart (Sparrow28,F14)'!J92</f>
        <v>N/A</v>
      </c>
      <c r="F80" s="100">
        <f>'Flowchart (Sparrow28,F14)'!T92</f>
        <v>4</v>
      </c>
      <c r="G80" s="101"/>
      <c r="H80" s="100">
        <f t="shared" si="4"/>
        <v>0</v>
      </c>
    </row>
    <row r="81" spans="2:8" ht="21" hidden="1" customHeight="1">
      <c r="B81" s="100">
        <f>'Flowchart (Sparrow28,F14)'!C93</f>
        <v>79</v>
      </c>
      <c r="C81" s="100" t="str">
        <f>'Flowchart (Sparrow28,F14)'!E93</f>
        <v>阳极</v>
      </c>
      <c r="D81" s="100" t="str">
        <f>'Flowchart (Sparrow28,F14)'!F93</f>
        <v>下掛</v>
      </c>
      <c r="E81" s="100" t="str">
        <f>'Flowchart (Sparrow28,F14)'!J93</f>
        <v>N/A</v>
      </c>
      <c r="F81" s="100">
        <f>'Flowchart (Sparrow28,F14)'!T93</f>
        <v>2</v>
      </c>
      <c r="G81" s="101"/>
      <c r="H81" s="100">
        <f t="shared" si="4"/>
        <v>0</v>
      </c>
    </row>
    <row r="82" spans="2:8" ht="21" hidden="1" customHeight="1">
      <c r="B82" s="100">
        <f>'Flowchart (Sparrow28,F14)'!C94</f>
        <v>80</v>
      </c>
      <c r="C82" s="100" t="str">
        <f>'Flowchart (Sparrow28,F14)'!E94</f>
        <v>阳极</v>
      </c>
      <c r="D82" s="100" t="str">
        <f>'Flowchart (Sparrow28,F14)'!F94</f>
        <v>下治具</v>
      </c>
      <c r="E82" s="100" t="str">
        <f>'Flowchart (Sparrow28,F14)'!J94</f>
        <v>N/A</v>
      </c>
      <c r="F82" s="100">
        <f>'Flowchart (Sparrow28,F14)'!T94</f>
        <v>2</v>
      </c>
      <c r="G82" s="101"/>
      <c r="H82" s="100">
        <f t="shared" si="4"/>
        <v>0</v>
      </c>
    </row>
    <row r="83" spans="2:8" ht="21" hidden="1" customHeight="1">
      <c r="B83" s="100">
        <f>'Flowchart (Sparrow28,F14)'!C95</f>
        <v>81</v>
      </c>
      <c r="C83" s="100" t="str">
        <f>'Flowchart (Sparrow28,F14)'!E95</f>
        <v>阳极</v>
      </c>
      <c r="D83" s="100" t="str">
        <f>'Flowchart (Sparrow28,F14)'!F95</f>
        <v>胶带测试及酒精擦拭</v>
      </c>
      <c r="E83" s="100" t="str">
        <f>'Flowchart (Sparrow28,F14)'!J95</f>
        <v>N/A</v>
      </c>
      <c r="F83" s="100">
        <f>'Flowchart (Sparrow28,F14)'!T95</f>
        <v>7</v>
      </c>
      <c r="G83" s="101"/>
      <c r="H83" s="100">
        <f t="shared" si="4"/>
        <v>0</v>
      </c>
    </row>
    <row r="84" spans="2:8" ht="21" hidden="1" customHeight="1">
      <c r="B84" s="100">
        <f>'Flowchart (Sparrow28,F14)'!C96</f>
        <v>82</v>
      </c>
      <c r="C84" s="100" t="str">
        <f>'Flowchart (Sparrow28,F14)'!E96</f>
        <v>阳极</v>
      </c>
      <c r="D84" s="100" t="str">
        <f>'Flowchart (Sparrow28,F14)'!F96</f>
        <v>IPQC2</v>
      </c>
      <c r="E84" s="100" t="str">
        <f>'Flowchart (Sparrow28,F14)'!J96</f>
        <v>N/A</v>
      </c>
      <c r="F84" s="100">
        <f>'Flowchart (Sparrow28,F14)'!T96</f>
        <v>1</v>
      </c>
      <c r="G84" s="101"/>
      <c r="H84" s="100">
        <f t="shared" si="4"/>
        <v>0</v>
      </c>
    </row>
    <row r="85" spans="2:8" ht="21" hidden="1" customHeight="1">
      <c r="B85" s="100">
        <f>'Flowchart (Sparrow28,F14)'!C97</f>
        <v>83</v>
      </c>
      <c r="C85" s="100" t="str">
        <f>'Flowchart (Sparrow28,F14)'!E97</f>
        <v>阳极</v>
      </c>
      <c r="D85" s="100" t="str">
        <f>'Flowchart (Sparrow28,F14)'!F97</f>
        <v>UMP2</v>
      </c>
      <c r="E85" s="100" t="str">
        <f>'Flowchart (Sparrow28,F14)'!J97</f>
        <v>N/A</v>
      </c>
      <c r="F85" s="100">
        <f>'Flowchart (Sparrow28,F14)'!T97</f>
        <v>1</v>
      </c>
      <c r="G85" s="101"/>
      <c r="H85" s="100">
        <f t="shared" si="4"/>
        <v>0</v>
      </c>
    </row>
    <row r="86" spans="2:8" ht="21" hidden="1" customHeight="1">
      <c r="B86" s="100">
        <f>'Flowchart (Sparrow28,F14)'!C98</f>
        <v>84</v>
      </c>
      <c r="C86" s="100" t="str">
        <f>'Flowchart (Sparrow28,F14)'!E98</f>
        <v>组装</v>
      </c>
      <c r="D86" s="100" t="str">
        <f>'Flowchart (Sparrow28,F14)'!F98</f>
        <v>Protection Film3</v>
      </c>
      <c r="E86" s="100" t="str">
        <f>'Flowchart (Sparrow28,F14)'!J98</f>
        <v>N/A</v>
      </c>
      <c r="F86" s="100">
        <f>'Flowchart (Sparrow28,F14)'!T98</f>
        <v>5</v>
      </c>
      <c r="G86" s="101"/>
      <c r="H86" s="100">
        <f t="shared" si="4"/>
        <v>0</v>
      </c>
    </row>
    <row r="87" spans="2:8" ht="21" hidden="1" customHeight="1">
      <c r="B87" s="100">
        <f>'Flowchart (Sparrow28,F14)'!C99</f>
        <v>85</v>
      </c>
      <c r="C87" s="100" t="str">
        <f>'Flowchart (Sparrow28,F14)'!E99</f>
        <v>组装</v>
      </c>
      <c r="D87" s="100" t="str">
        <f>'Flowchart (Sparrow28,F14)'!F99</f>
        <v>点漆</v>
      </c>
      <c r="E87" s="100" t="str">
        <f>'Flowchart (Sparrow28,F14)'!J99</f>
        <v>N/A</v>
      </c>
      <c r="F87" s="100">
        <f>'Flowchart (Sparrow28,F14)'!T99</f>
        <v>15</v>
      </c>
      <c r="G87" s="101"/>
      <c r="H87" s="100">
        <f t="shared" si="4"/>
        <v>0</v>
      </c>
    </row>
    <row r="88" spans="2:8" ht="21" hidden="1" customHeight="1">
      <c r="B88" s="100">
        <f>'Flowchart (Sparrow28,F14)'!C100</f>
        <v>86</v>
      </c>
      <c r="C88" s="100" t="str">
        <f>'Flowchart (Sparrow28,F14)'!E100</f>
        <v>组装</v>
      </c>
      <c r="D88" s="100" t="str">
        <f>'Flowchart (Sparrow28,F14)'!F100</f>
        <v>静置</v>
      </c>
      <c r="E88" s="100" t="str">
        <f>'Flowchart (Sparrow28,F14)'!J100</f>
        <v>N/A</v>
      </c>
      <c r="F88" s="100">
        <f>'Flowchart (Sparrow28,F14)'!T100</f>
        <v>0</v>
      </c>
      <c r="G88" s="101"/>
      <c r="H88" s="100">
        <f t="shared" si="4"/>
        <v>0</v>
      </c>
    </row>
    <row r="89" spans="2:8" ht="20.100000000000001" hidden="1" customHeight="1">
      <c r="B89" s="100">
        <f>'Flowchart (Sparrow28,F14)'!C101</f>
        <v>87</v>
      </c>
      <c r="C89" s="100" t="str">
        <f>'Flowchart (Sparrow28,F14)'!E101</f>
        <v>组装</v>
      </c>
      <c r="D89" s="100" t="str">
        <f>'Flowchart (Sparrow28,F14)'!F101</f>
        <v>贴小膜（A基准+内腔）</v>
      </c>
      <c r="E89" s="100" t="str">
        <f>'Flowchart (Sparrow28,F14)'!J101</f>
        <v>N/A</v>
      </c>
      <c r="F89" s="100">
        <f>'Flowchart (Sparrow28,F14)'!T101</f>
        <v>16</v>
      </c>
      <c r="G89" s="101"/>
      <c r="H89" s="100">
        <f t="shared" si="4"/>
        <v>0</v>
      </c>
    </row>
    <row r="90" spans="2:8" ht="20.100000000000001" hidden="1" customHeight="1">
      <c r="B90" s="100">
        <f>'Flowchart (Sparrow28,F14)'!C102</f>
        <v>88</v>
      </c>
      <c r="C90" s="100" t="str">
        <f>'Flowchart (Sparrow28,F14)'!E102</f>
        <v>组装</v>
      </c>
      <c r="D90" s="100" t="str">
        <f>'Flowchart (Sparrow28,F14)'!F102</f>
        <v>组装遮蔽治具</v>
      </c>
      <c r="E90" s="100" t="str">
        <f>'Flowchart (Sparrow28,F14)'!J102</f>
        <v>N/A</v>
      </c>
      <c r="F90" s="100">
        <f>'Flowchart (Sparrow28,F14)'!T102</f>
        <v>6</v>
      </c>
      <c r="G90" s="101"/>
      <c r="H90" s="100">
        <f t="shared" si="4"/>
        <v>0</v>
      </c>
    </row>
    <row r="91" spans="2:8" ht="20.100000000000001" hidden="1" customHeight="1">
      <c r="B91" s="100">
        <f>'Flowchart (Sparrow28,F14)'!C103</f>
        <v>89</v>
      </c>
      <c r="C91" s="100" t="str">
        <f>'Flowchart (Sparrow28,F14)'!E103</f>
        <v>组装</v>
      </c>
      <c r="D91" s="100" t="str">
        <f>'Flowchart (Sparrow28,F14)'!F103</f>
        <v>PU Coating</v>
      </c>
      <c r="E91" s="100" t="str">
        <f>'Flowchart (Sparrow28,F14)'!J103</f>
        <v>N/A</v>
      </c>
      <c r="F91" s="100">
        <f>'Flowchart (Sparrow28,F14)'!T103</f>
        <v>2</v>
      </c>
      <c r="G91" s="101"/>
      <c r="H91" s="100">
        <f t="shared" si="4"/>
        <v>0</v>
      </c>
    </row>
    <row r="92" spans="2:8" ht="20.100000000000001" hidden="1" customHeight="1">
      <c r="B92" s="100">
        <f>'Flowchart (Sparrow28,F14)'!C104</f>
        <v>90</v>
      </c>
      <c r="C92" s="100" t="str">
        <f>'Flowchart (Sparrow28,F14)'!E104</f>
        <v>组装</v>
      </c>
      <c r="D92" s="100" t="str">
        <f>'Flowchart (Sparrow28,F14)'!F104</f>
        <v>拆遮蔽治具</v>
      </c>
      <c r="E92" s="100" t="str">
        <f>'Flowchart (Sparrow28,F14)'!J104</f>
        <v>N/A</v>
      </c>
      <c r="F92" s="100">
        <f>'Flowchart (Sparrow28,F14)'!T104</f>
        <v>4</v>
      </c>
      <c r="G92" s="101"/>
      <c r="H92" s="100">
        <f t="shared" si="4"/>
        <v>0</v>
      </c>
    </row>
    <row r="93" spans="2:8" ht="20.100000000000001" hidden="1" customHeight="1">
      <c r="B93" s="100">
        <f>'Flowchart (Sparrow28,F14)'!C105</f>
        <v>91</v>
      </c>
      <c r="C93" s="100" t="str">
        <f>'Flowchart (Sparrow28,F14)'!E105</f>
        <v>组装</v>
      </c>
      <c r="D93" s="100" t="str">
        <f>'Flowchart (Sparrow28,F14)'!F105</f>
        <v>加烤</v>
      </c>
      <c r="E93" s="100" t="str">
        <f>'Flowchart (Sparrow28,F14)'!J105</f>
        <v>N/A</v>
      </c>
      <c r="F93" s="100">
        <f>'Flowchart (Sparrow28,F14)'!T105</f>
        <v>7</v>
      </c>
      <c r="G93" s="101"/>
      <c r="H93" s="100">
        <f t="shared" si="4"/>
        <v>0</v>
      </c>
    </row>
    <row r="94" spans="2:8" ht="20.100000000000001" hidden="1" customHeight="1">
      <c r="B94" s="100">
        <f>'Flowchart (Sparrow28,F14)'!C106</f>
        <v>92</v>
      </c>
      <c r="C94" s="100" t="str">
        <f>'Flowchart (Sparrow28,F14)'!E106</f>
        <v>组装</v>
      </c>
      <c r="D94" s="100" t="str">
        <f>'Flowchart (Sparrow28,F14)'!F106</f>
        <v>撕小膜</v>
      </c>
      <c r="E94" s="100" t="str">
        <f>'Flowchart (Sparrow28,F14)'!J106</f>
        <v>N/A</v>
      </c>
      <c r="F94" s="100">
        <f>'Flowchart (Sparrow28,F14)'!T106</f>
        <v>6</v>
      </c>
      <c r="G94" s="101"/>
      <c r="H94" s="100">
        <f t="shared" si="4"/>
        <v>0</v>
      </c>
    </row>
    <row r="95" spans="2:8" ht="20.100000000000001" hidden="1" customHeight="1">
      <c r="B95" s="100">
        <f>'Flowchart (Sparrow28,F14)'!C107</f>
        <v>93</v>
      </c>
      <c r="C95" s="100" t="str">
        <f>'Flowchart (Sparrow28,F14)'!E107</f>
        <v>组装</v>
      </c>
      <c r="D95" s="100" t="str">
        <f>'Flowchart (Sparrow28,F14)'!F107</f>
        <v>CO2除漆</v>
      </c>
      <c r="E95" s="100" t="str">
        <f>'Flowchart (Sparrow28,F14)'!J107</f>
        <v>N/A</v>
      </c>
      <c r="F95" s="100">
        <f>'Flowchart (Sparrow28,F14)'!T107</f>
        <v>11</v>
      </c>
      <c r="G95" s="101"/>
      <c r="H95" s="100">
        <f t="shared" si="4"/>
        <v>0</v>
      </c>
    </row>
    <row r="96" spans="2:8" ht="20.100000000000001" hidden="1" customHeight="1">
      <c r="B96" s="100">
        <f>'Flowchart (Sparrow28,F14)'!C108</f>
        <v>94</v>
      </c>
      <c r="C96" s="100" t="str">
        <f>'Flowchart (Sparrow28,F14)'!E108</f>
        <v>组装</v>
      </c>
      <c r="D96" s="100" t="str">
        <f>'Flowchart (Sparrow28,F14)'!F108</f>
        <v>检修</v>
      </c>
      <c r="E96" s="100" t="str">
        <f>'Flowchart (Sparrow28,F14)'!J108</f>
        <v>N/A</v>
      </c>
      <c r="F96" s="100">
        <f>'Flowchart (Sparrow28,F14)'!T108</f>
        <v>11</v>
      </c>
      <c r="G96" s="101"/>
      <c r="H96" s="100">
        <f t="shared" si="4"/>
        <v>0</v>
      </c>
    </row>
    <row r="97" spans="2:8" ht="20.100000000000001" hidden="1" customHeight="1">
      <c r="B97" s="100">
        <f>'Flowchart (Sparrow28,F14)'!C109</f>
        <v>95</v>
      </c>
      <c r="C97" s="100" t="str">
        <f>'Flowchart (Sparrow28,F14)'!E109</f>
        <v>组装</v>
      </c>
      <c r="D97" s="100" t="str">
        <f>'Flowchart (Sparrow28,F14)'!F109</f>
        <v>SIM量测</v>
      </c>
      <c r="E97" s="100" t="str">
        <f>'Flowchart (Sparrow28,F14)'!J109</f>
        <v>N/A</v>
      </c>
      <c r="F97" s="100">
        <f>'Flowchart (Sparrow28,F14)'!T109</f>
        <v>4</v>
      </c>
      <c r="G97" s="101"/>
      <c r="H97" s="100">
        <f t="shared" si="4"/>
        <v>0</v>
      </c>
    </row>
    <row r="98" spans="2:8" ht="20.100000000000001" hidden="1" customHeight="1">
      <c r="B98" s="100">
        <f>'Flowchart (Sparrow28,F14)'!C110</f>
        <v>96</v>
      </c>
      <c r="C98" s="100" t="str">
        <f>'Flowchart (Sparrow28,F14)'!E110</f>
        <v>组装</v>
      </c>
      <c r="D98" s="100" t="str">
        <f>'Flowchart (Sparrow28,F14)'!F110</f>
        <v>镭雕Barcode</v>
      </c>
      <c r="E98" s="100" t="str">
        <f>'Flowchart (Sparrow28,F14)'!J110</f>
        <v>N/A</v>
      </c>
      <c r="F98" s="100">
        <f>'Flowchart (Sparrow28,F14)'!T110</f>
        <v>4</v>
      </c>
      <c r="G98" s="101"/>
      <c r="H98" s="100">
        <f t="shared" si="4"/>
        <v>0</v>
      </c>
    </row>
    <row r="99" spans="2:8" ht="20.100000000000001" hidden="1" customHeight="1">
      <c r="B99" s="100">
        <f>'Flowchart (Sparrow28,F14)'!C111</f>
        <v>97</v>
      </c>
      <c r="C99" s="100" t="str">
        <f>'Flowchart (Sparrow28,F14)'!E111</f>
        <v>组装</v>
      </c>
      <c r="D99" s="100" t="str">
        <f>'Flowchart (Sparrow28,F14)'!F111</f>
        <v>Laser De-Ano侧面+镭雕大面</v>
      </c>
      <c r="E99" s="100" t="str">
        <f>'Flowchart (Sparrow28,F14)'!J111</f>
        <v>N/A</v>
      </c>
      <c r="F99" s="100">
        <f>'Flowchart (Sparrow28,F14)'!T111</f>
        <v>20</v>
      </c>
      <c r="G99" s="101"/>
      <c r="H99" s="100">
        <f t="shared" si="4"/>
        <v>0</v>
      </c>
    </row>
    <row r="100" spans="2:8" ht="20.100000000000001" hidden="1" customHeight="1">
      <c r="B100" s="100">
        <f>'Flowchart (Sparrow28,F14)'!C112</f>
        <v>98</v>
      </c>
      <c r="C100" s="100" t="str">
        <f>'Flowchart (Sparrow28,F14)'!E112</f>
        <v>组装</v>
      </c>
      <c r="D100" s="100" t="str">
        <f>'Flowchart (Sparrow28,F14)'!F112</f>
        <v>破阳区域钝化</v>
      </c>
      <c r="E100" s="100" t="str">
        <f>'Flowchart (Sparrow28,F14)'!J112</f>
        <v>N/A</v>
      </c>
      <c r="F100" s="100">
        <f>'Flowchart (Sparrow28,F14)'!T112</f>
        <v>4</v>
      </c>
      <c r="G100" s="101"/>
      <c r="H100" s="100">
        <f t="shared" si="4"/>
        <v>0</v>
      </c>
    </row>
    <row r="101" spans="2:8" ht="20.100000000000001" hidden="1" customHeight="1">
      <c r="B101" s="100">
        <f>'Flowchart (Sparrow28,F14)'!C113</f>
        <v>99</v>
      </c>
      <c r="C101" s="100" t="str">
        <f>'Flowchart (Sparrow28,F14)'!E113</f>
        <v>组装</v>
      </c>
      <c r="D101" s="100" t="str">
        <f>'Flowchart (Sparrow28,F14)'!F113</f>
        <v>Volumax</v>
      </c>
      <c r="E101" s="100" t="str">
        <f>'Flowchart (Sparrow28,F14)'!J113</f>
        <v>N/A</v>
      </c>
      <c r="F101" s="100">
        <f>'Flowchart (Sparrow28,F14)'!T113</f>
        <v>2</v>
      </c>
      <c r="G101" s="101"/>
      <c r="H101" s="100">
        <f t="shared" si="4"/>
        <v>0</v>
      </c>
    </row>
    <row r="102" spans="2:8" ht="20.100000000000001" customHeight="1">
      <c r="B102" s="100">
        <f>'Flowchart (Sparrow28,F14)'!C114</f>
        <v>100</v>
      </c>
      <c r="C102" s="100" t="str">
        <f>'Flowchart (Sparrow28,F14)'!E114</f>
        <v>组装</v>
      </c>
      <c r="D102" s="100" t="str">
        <f>'Flowchart (Sparrow28,F14)'!F114</f>
        <v>Snap组装</v>
      </c>
      <c r="E102" s="100" t="str">
        <f>'Flowchart (Sparrow28,F14)'!J114</f>
        <v>Snap自动锁螺丝机</v>
      </c>
      <c r="F102" s="100">
        <f>'Flowchart (Sparrow28,F14)'!T114</f>
        <v>3</v>
      </c>
      <c r="G102" s="101">
        <v>1</v>
      </c>
      <c r="H102" s="100">
        <f t="shared" si="4"/>
        <v>3</v>
      </c>
    </row>
    <row r="103" spans="2:8" ht="20.100000000000001" customHeight="1">
      <c r="B103" s="100">
        <f>'Flowchart (Sparrow28,F14)'!C115</f>
        <v>101</v>
      </c>
      <c r="C103" s="100" t="str">
        <f>'Flowchart (Sparrow28,F14)'!E115</f>
        <v>组装</v>
      </c>
      <c r="D103" s="100" t="str">
        <f>'Flowchart (Sparrow28,F14)'!F115</f>
        <v>Assy  E75 trim</v>
      </c>
      <c r="E103" s="100" t="str">
        <f>'Flowchart (Sparrow28,F14)'!J115</f>
        <v>E75  自动组装一体机</v>
      </c>
      <c r="F103" s="100">
        <f>'Flowchart (Sparrow28,F14)'!T115</f>
        <v>4</v>
      </c>
      <c r="G103" s="101">
        <v>1</v>
      </c>
      <c r="H103" s="100">
        <f t="shared" si="4"/>
        <v>4</v>
      </c>
    </row>
    <row r="104" spans="2:8" ht="20.100000000000001" hidden="1" customHeight="1">
      <c r="B104" s="100">
        <f>'Flowchart (Sparrow28,F14)'!C116</f>
        <v>102</v>
      </c>
      <c r="C104" s="100" t="str">
        <f>'Flowchart (Sparrow28,F14)'!E116</f>
        <v>组装</v>
      </c>
      <c r="D104" s="100" t="str">
        <f>'Flowchart (Sparrow28,F14)'!F116</f>
        <v>静置</v>
      </c>
      <c r="E104" s="100" t="str">
        <f>'Flowchart (Sparrow28,F14)'!J116</f>
        <v>N/A</v>
      </c>
      <c r="F104" s="100" t="str">
        <f>'Flowchart (Sparrow28,F14)'!T116</f>
        <v/>
      </c>
      <c r="G104" s="101"/>
      <c r="H104" s="100" t="str">
        <f t="shared" si="4"/>
        <v>0</v>
      </c>
    </row>
    <row r="105" spans="2:8" ht="20.100000000000001" customHeight="1">
      <c r="B105" s="100">
        <f>'Flowchart (Sparrow28,F14)'!C117</f>
        <v>103</v>
      </c>
      <c r="C105" s="100" t="str">
        <f>'Flowchart (Sparrow28,F14)'!E117</f>
        <v>组装</v>
      </c>
      <c r="D105" s="100" t="str">
        <f>'Flowchart (Sparrow28,F14)'!F117</f>
        <v>Assy LED</v>
      </c>
      <c r="E105" s="100" t="str">
        <f>'Flowchart (Sparrow28,F14)'!J117</f>
        <v>LED自动组装一体机</v>
      </c>
      <c r="F105" s="100">
        <f>'Flowchart (Sparrow28,F14)'!T117</f>
        <v>4</v>
      </c>
      <c r="G105" s="101">
        <v>1</v>
      </c>
      <c r="H105" s="100">
        <f t="shared" si="4"/>
        <v>4</v>
      </c>
    </row>
    <row r="106" spans="2:8" ht="20.100000000000001" hidden="1" customHeight="1">
      <c r="B106" s="100">
        <f>'Flowchart (Sparrow28,F14)'!C118</f>
        <v>104</v>
      </c>
      <c r="C106" s="100" t="str">
        <f>'Flowchart (Sparrow28,F14)'!E118</f>
        <v>组装</v>
      </c>
      <c r="D106" s="100" t="str">
        <f>'Flowchart (Sparrow28,F14)'!F118</f>
        <v>静置</v>
      </c>
      <c r="E106" s="100" t="str">
        <f>'Flowchart (Sparrow28,F14)'!J118</f>
        <v>N/A</v>
      </c>
      <c r="F106" s="100" t="str">
        <f>'Flowchart (Sparrow28,F14)'!T118</f>
        <v/>
      </c>
      <c r="G106" s="101"/>
      <c r="H106" s="100" t="str">
        <f t="shared" si="4"/>
        <v>0</v>
      </c>
    </row>
    <row r="107" spans="2:8" ht="20.100000000000001" customHeight="1">
      <c r="B107" s="100">
        <f>'Flowchart (Sparrow28,F14)'!C119</f>
        <v>105</v>
      </c>
      <c r="C107" s="100" t="str">
        <f>'Flowchart (Sparrow28,F14)'!E119</f>
        <v>组装</v>
      </c>
      <c r="D107" s="100" t="str">
        <f>'Flowchart (Sparrow28,F14)'!F119</f>
        <v>Assy turret O-ring</v>
      </c>
      <c r="E107" s="100" t="str">
        <f>'Flowchart (Sparrow28,F14)'!J119</f>
        <v>Cam  O-Ring自动组装一体机</v>
      </c>
      <c r="F107" s="100">
        <f>'Flowchart (Sparrow28,F14)'!T119</f>
        <v>1</v>
      </c>
      <c r="G107" s="101">
        <v>1</v>
      </c>
      <c r="H107" s="100">
        <f t="shared" si="4"/>
        <v>1</v>
      </c>
    </row>
    <row r="108" spans="2:8" ht="20.100000000000001" hidden="1" customHeight="1">
      <c r="B108" s="100">
        <f>'Flowchart (Sparrow28,F14)'!C120</f>
        <v>106</v>
      </c>
      <c r="C108" s="100" t="str">
        <f>'Flowchart (Sparrow28,F14)'!E120</f>
        <v>组装</v>
      </c>
      <c r="D108" s="100" t="str">
        <f>'Flowchart (Sparrow28,F14)'!F120</f>
        <v xml:space="preserve"> turret   贴膜</v>
      </c>
      <c r="E108" s="100" t="str">
        <f>'Flowchart (Sparrow28,F14)'!J120</f>
        <v>N/A</v>
      </c>
      <c r="F108" s="100">
        <f>'Flowchart (Sparrow28,F14)'!T120</f>
        <v>4</v>
      </c>
      <c r="G108" s="101"/>
      <c r="H108" s="100">
        <f t="shared" si="4"/>
        <v>0</v>
      </c>
    </row>
    <row r="109" spans="2:8" ht="20.100000000000001" customHeight="1">
      <c r="B109" s="100">
        <f>'Flowchart (Sparrow28,F14)'!C121</f>
        <v>107</v>
      </c>
      <c r="C109" s="100" t="str">
        <f>'Flowchart (Sparrow28,F14)'!E121</f>
        <v>组装</v>
      </c>
      <c r="D109" s="100" t="str">
        <f>'Flowchart (Sparrow28,F14)'!F121</f>
        <v>镭焊</v>
      </c>
      <c r="E109" s="100" t="str">
        <f>'Flowchart (Sparrow28,F14)'!J121</f>
        <v>CAM  自动组装一体机</v>
      </c>
      <c r="F109" s="100">
        <f>'Flowchart (Sparrow28,F14)'!T121</f>
        <v>3</v>
      </c>
      <c r="G109" s="101">
        <v>1</v>
      </c>
      <c r="H109" s="100">
        <f t="shared" si="4"/>
        <v>3</v>
      </c>
    </row>
    <row r="110" spans="2:8" ht="20.100000000000001" customHeight="1">
      <c r="B110" s="100">
        <f>'Flowchart (Sparrow28,F14)'!C122</f>
        <v>108</v>
      </c>
      <c r="C110" s="100" t="str">
        <f>'Flowchart (Sparrow28,F14)'!E122</f>
        <v>组装</v>
      </c>
      <c r="D110" s="100" t="str">
        <f>'Flowchart (Sparrow28,F14)'!F122</f>
        <v>Logo分Bin</v>
      </c>
      <c r="E110" s="100" t="str">
        <f>'Flowchart (Sparrow28,F14)'!J122</f>
        <v>logo分bin机IPI</v>
      </c>
      <c r="F110" s="100">
        <f>'Flowchart (Sparrow28,F14)'!T122</f>
        <v>1</v>
      </c>
      <c r="G110" s="101">
        <v>1</v>
      </c>
      <c r="H110" s="100">
        <f t="shared" si="4"/>
        <v>1</v>
      </c>
    </row>
    <row r="111" spans="2:8" ht="20.100000000000001" hidden="1" customHeight="1">
      <c r="B111" s="100">
        <f>'Flowchart (Sparrow28,F14)'!C123</f>
        <v>109</v>
      </c>
      <c r="C111" s="100" t="str">
        <f>'Flowchart (Sparrow28,F14)'!E123</f>
        <v>组装</v>
      </c>
      <c r="D111" s="100" t="str">
        <f>'Flowchart (Sparrow28,F14)'!F123</f>
        <v>Logo镭雕</v>
      </c>
      <c r="E111" s="100" t="str">
        <f>'Flowchart (Sparrow28,F14)'!J123</f>
        <v>N/A</v>
      </c>
      <c r="F111" s="100">
        <f>'Flowchart (Sparrow28,F14)'!T123</f>
        <v>1</v>
      </c>
      <c r="G111" s="101"/>
      <c r="H111" s="100">
        <f t="shared" si="4"/>
        <v>0</v>
      </c>
    </row>
    <row r="112" spans="2:8" ht="20.100000000000001" customHeight="1">
      <c r="B112" s="100">
        <f>'Flowchart (Sparrow28,F14)'!C124</f>
        <v>110</v>
      </c>
      <c r="C112" s="100" t="str">
        <f>'Flowchart (Sparrow28,F14)'!E124</f>
        <v>组装</v>
      </c>
      <c r="D112" s="100" t="str">
        <f>'Flowchart (Sparrow28,F14)'!F124</f>
        <v>Housing分Bin</v>
      </c>
      <c r="E112" s="100" t="str">
        <f>'Flowchart (Sparrow28,F14)'!J124</f>
        <v>housing分bin机IPI</v>
      </c>
      <c r="F112" s="100">
        <f>'Flowchart (Sparrow28,F14)'!T124</f>
        <v>1</v>
      </c>
      <c r="G112" s="101">
        <v>1</v>
      </c>
      <c r="H112" s="100">
        <f t="shared" ref="H112:H122" si="5">+IF(F112="","0",ROUNDUP(G112*F112,0))</f>
        <v>1</v>
      </c>
    </row>
    <row r="113" spans="2:8" ht="20.100000000000001" customHeight="1">
      <c r="B113" s="100">
        <f>'Flowchart (Sparrow28,F14)'!C125</f>
        <v>111</v>
      </c>
      <c r="C113" s="100" t="str">
        <f>'Flowchart (Sparrow28,F14)'!E125</f>
        <v>组装</v>
      </c>
      <c r="D113" s="100" t="str">
        <f>'Flowchart (Sparrow28,F14)'!F125</f>
        <v>Assy Logo</v>
      </c>
      <c r="E113" s="100" t="str">
        <f>'Flowchart (Sparrow28,F14)'!J125</f>
        <v>housing&amp;Logo组装机(IPI含点胶机)</v>
      </c>
      <c r="F113" s="100">
        <f>'Flowchart (Sparrow28,F14)'!T125</f>
        <v>5</v>
      </c>
      <c r="G113" s="101">
        <v>1</v>
      </c>
      <c r="H113" s="100">
        <f t="shared" si="5"/>
        <v>5</v>
      </c>
    </row>
    <row r="114" spans="2:8" ht="20.100000000000001" hidden="1" customHeight="1">
      <c r="B114" s="100">
        <f>'Flowchart (Sparrow28,F14)'!C126</f>
        <v>112</v>
      </c>
      <c r="C114" s="100" t="str">
        <f>'Flowchart (Sparrow28,F14)'!E126</f>
        <v>组装</v>
      </c>
      <c r="D114" s="100" t="str">
        <f>'Flowchart (Sparrow28,F14)'!F126</f>
        <v>Logo贴膜</v>
      </c>
      <c r="E114" s="100" t="str">
        <f>'Flowchart (Sparrow28,F14)'!J126</f>
        <v>N/A</v>
      </c>
      <c r="F114" s="100">
        <f>'Flowchart (Sparrow28,F14)'!T126</f>
        <v>6</v>
      </c>
      <c r="G114" s="101"/>
      <c r="H114" s="100">
        <f t="shared" si="5"/>
        <v>0</v>
      </c>
    </row>
    <row r="115" spans="2:8" ht="20.100000000000001" hidden="1" customHeight="1">
      <c r="B115" s="100">
        <f>'Flowchart (Sparrow28,F14)'!C127</f>
        <v>113</v>
      </c>
      <c r="C115" s="100" t="str">
        <f>'Flowchart (Sparrow28,F14)'!E127</f>
        <v>组装</v>
      </c>
      <c r="D115" s="100" t="str">
        <f>'Flowchart (Sparrow28,F14)'!F127</f>
        <v>静置</v>
      </c>
      <c r="E115" s="100" t="str">
        <f>'Flowchart (Sparrow28,F14)'!J127</f>
        <v>N/A</v>
      </c>
      <c r="F115" s="100" t="str">
        <f>'Flowchart (Sparrow28,F14)'!T127</f>
        <v/>
      </c>
      <c r="G115" s="101"/>
      <c r="H115" s="100" t="str">
        <f t="shared" si="5"/>
        <v>0</v>
      </c>
    </row>
    <row r="116" spans="2:8" ht="20.100000000000001" hidden="1" customHeight="1">
      <c r="B116" s="100">
        <f>'Flowchart (Sparrow28,F14)'!C128</f>
        <v>114</v>
      </c>
      <c r="C116" s="100" t="str">
        <f>'Flowchart (Sparrow28,F14)'!E128</f>
        <v>组装</v>
      </c>
      <c r="D116" s="100" t="str">
        <f>'Flowchart (Sparrow28,F14)'!F128</f>
        <v>镭雕字体</v>
      </c>
      <c r="E116" s="100" t="str">
        <f>'Flowchart (Sparrow28,F14)'!J128</f>
        <v>N/A</v>
      </c>
      <c r="F116" s="100">
        <f>'Flowchart (Sparrow28,F14)'!T128</f>
        <v>6</v>
      </c>
      <c r="G116" s="101"/>
      <c r="H116" s="100">
        <f t="shared" si="5"/>
        <v>0</v>
      </c>
    </row>
    <row r="117" spans="2:8" ht="20.100000000000001" hidden="1" customHeight="1">
      <c r="B117" s="100">
        <f>'Flowchart (Sparrow28,F14)'!C129</f>
        <v>115</v>
      </c>
      <c r="C117" s="100" t="str">
        <f>'Flowchart (Sparrow28,F14)'!E129</f>
        <v>组装</v>
      </c>
      <c r="D117" s="100" t="str">
        <f>'Flowchart (Sparrow28,F14)'!F129</f>
        <v>字体钝化</v>
      </c>
      <c r="E117" s="100" t="str">
        <f>'Flowchart (Sparrow28,F14)'!J129</f>
        <v>N/A</v>
      </c>
      <c r="F117" s="100">
        <f>'Flowchart (Sparrow28,F14)'!T129</f>
        <v>2</v>
      </c>
      <c r="G117" s="101"/>
      <c r="H117" s="100">
        <f t="shared" si="5"/>
        <v>0</v>
      </c>
    </row>
    <row r="118" spans="2:8" ht="20.100000000000001" hidden="1" customHeight="1">
      <c r="B118" s="100">
        <f>'Flowchart (Sparrow28,F14)'!C130</f>
        <v>116</v>
      </c>
      <c r="C118" s="100" t="str">
        <f>'Flowchart (Sparrow28,F14)'!E130</f>
        <v>组装</v>
      </c>
      <c r="D118" s="100" t="str">
        <f>'Flowchart (Sparrow28,F14)'!F130</f>
        <v>除胶</v>
      </c>
      <c r="E118" s="100" t="str">
        <f>'Flowchart (Sparrow28,F14)'!J130</f>
        <v>N/A</v>
      </c>
      <c r="F118" s="100">
        <f>'Flowchart (Sparrow28,F14)'!T130</f>
        <v>1</v>
      </c>
      <c r="G118" s="101"/>
      <c r="H118" s="100">
        <f t="shared" si="5"/>
        <v>0</v>
      </c>
    </row>
    <row r="119" spans="2:8" ht="20.100000000000001" hidden="1" customHeight="1">
      <c r="B119" s="100">
        <f>'Flowchart (Sparrow28,F14)'!C131</f>
        <v>117</v>
      </c>
      <c r="C119" s="100" t="str">
        <f>'Flowchart (Sparrow28,F14)'!E131</f>
        <v>组装</v>
      </c>
      <c r="D119" s="100" t="str">
        <f>'Flowchart (Sparrow28,F14)'!F131</f>
        <v>自检/撕保护膜/擦脏污</v>
      </c>
      <c r="E119" s="100" t="str">
        <f>'Flowchart (Sparrow28,F14)'!J131</f>
        <v>N/A</v>
      </c>
      <c r="F119" s="100">
        <f>'Flowchart (Sparrow28,F14)'!T131</f>
        <v>35</v>
      </c>
      <c r="G119" s="101"/>
      <c r="H119" s="100">
        <f t="shared" si="5"/>
        <v>0</v>
      </c>
    </row>
    <row r="120" spans="2:8" ht="20.100000000000001" hidden="1" customHeight="1">
      <c r="B120" s="100">
        <f>'Flowchart (Sparrow28,F14)'!C132</f>
        <v>118</v>
      </c>
      <c r="C120" s="100" t="str">
        <f>'Flowchart (Sparrow28,F14)'!E132</f>
        <v>组装</v>
      </c>
      <c r="D120" s="100" t="str">
        <f>'Flowchart (Sparrow28,F14)'!F132</f>
        <v>Air test1（组装4小件）</v>
      </c>
      <c r="E120" s="100" t="str">
        <f>'Flowchart (Sparrow28,F14)'!J132</f>
        <v>N/A</v>
      </c>
      <c r="F120" s="100">
        <f>'Flowchart (Sparrow28,F14)'!T132</f>
        <v>4</v>
      </c>
      <c r="G120" s="101"/>
      <c r="H120" s="100">
        <f t="shared" si="5"/>
        <v>0</v>
      </c>
    </row>
    <row r="121" spans="2:8" ht="20.100000000000001" hidden="1" customHeight="1">
      <c r="B121" s="100">
        <f>'Flowchart (Sparrow28,F14)'!C133</f>
        <v>119</v>
      </c>
      <c r="C121" s="100" t="str">
        <f>'Flowchart (Sparrow28,F14)'!E133</f>
        <v>组装</v>
      </c>
      <c r="D121" s="100" t="str">
        <f>'Flowchart (Sparrow28,F14)'!F133</f>
        <v>Air test2（Split）</v>
      </c>
      <c r="E121" s="100" t="str">
        <f>'Flowchart (Sparrow28,F14)'!J133</f>
        <v>N/A</v>
      </c>
      <c r="F121" s="100">
        <f>'Flowchart (Sparrow28,F14)'!T133</f>
        <v>4</v>
      </c>
      <c r="G121" s="101"/>
      <c r="H121" s="100">
        <f t="shared" si="5"/>
        <v>0</v>
      </c>
    </row>
    <row r="122" spans="2:8" ht="20.100000000000001" hidden="1" customHeight="1">
      <c r="B122" s="100">
        <f>'Flowchart (Sparrow28,F14)'!C134</f>
        <v>120</v>
      </c>
      <c r="C122" s="100" t="str">
        <f>'Flowchart (Sparrow28,F14)'!E134</f>
        <v>组装</v>
      </c>
      <c r="D122" s="100" t="str">
        <f>'Flowchart (Sparrow28,F14)'!F134</f>
        <v>UPM3</v>
      </c>
      <c r="E122" s="100" t="str">
        <f>'Flowchart (Sparrow28,F14)'!J134</f>
        <v>N/A</v>
      </c>
      <c r="F122" s="100">
        <f>'Flowchart (Sparrow28,F14)'!T134</f>
        <v>1</v>
      </c>
      <c r="G122" s="101"/>
      <c r="H122" s="100">
        <f t="shared" si="5"/>
        <v>0</v>
      </c>
    </row>
    <row r="123" spans="2:8" ht="20.100000000000001" hidden="1" customHeight="1">
      <c r="B123" s="100">
        <f>'Flowchart (Sparrow28,F14)'!C135</f>
        <v>121</v>
      </c>
      <c r="C123" s="100" t="str">
        <f>'Flowchart (Sparrow28,F14)'!E135</f>
        <v>组装</v>
      </c>
      <c r="D123" s="100" t="str">
        <f>'Flowchart (Sparrow28,F14)'!F135</f>
        <v>ISRA</v>
      </c>
      <c r="E123" s="100" t="str">
        <f>'Flowchart (Sparrow28,F14)'!J135</f>
        <v>N/A</v>
      </c>
      <c r="F123" s="100">
        <f>'Flowchart (Sparrow28,F14)'!T135</f>
        <v>18</v>
      </c>
      <c r="G123" s="101"/>
      <c r="H123" s="100">
        <f>+IF(F123="","0",ROUNDUP(G123*F123,0))</f>
        <v>0</v>
      </c>
    </row>
    <row r="124" spans="2:8" ht="20.100000000000001" hidden="1" customHeight="1">
      <c r="B124" s="100">
        <f>'Flowchart (Sparrow28,F14)'!C136</f>
        <v>122</v>
      </c>
      <c r="C124" s="100" t="str">
        <f>'Flowchart (Sparrow28,F14)'!E136</f>
        <v>组装</v>
      </c>
      <c r="D124" s="100" t="str">
        <f>'Flowchart (Sparrow28,F14)'!F136</f>
        <v>Steam test</v>
      </c>
      <c r="E124" s="100" t="str">
        <f>'Flowchart (Sparrow28,F14)'!J136</f>
        <v>N/A</v>
      </c>
      <c r="F124" s="100">
        <f>'Flowchart (Sparrow28,F14)'!T136</f>
        <v>18</v>
      </c>
      <c r="G124" s="101"/>
      <c r="H124" s="100">
        <f t="shared" ref="H124:H126" si="6">+IF(F124="","0",ROUNDUP(G124*F124,0))</f>
        <v>0</v>
      </c>
    </row>
    <row r="125" spans="2:8" ht="20.100000000000001" hidden="1" customHeight="1">
      <c r="B125" s="100">
        <f>'Flowchart (Sparrow28,F14)'!C137</f>
        <v>123</v>
      </c>
      <c r="C125" s="100" t="str">
        <f>'Flowchart (Sparrow28,F14)'!E137</f>
        <v>组装</v>
      </c>
      <c r="D125" s="100" t="str">
        <f>'Flowchart (Sparrow28,F14)'!F137</f>
        <v>OQC</v>
      </c>
      <c r="E125" s="100" t="str">
        <f>'Flowchart (Sparrow28,F14)'!J137</f>
        <v>N/A</v>
      </c>
      <c r="F125" s="100">
        <f>'Flowchart (Sparrow28,F14)'!T137</f>
        <v>105</v>
      </c>
      <c r="G125" s="101"/>
      <c r="H125" s="100">
        <f t="shared" si="6"/>
        <v>0</v>
      </c>
    </row>
    <row r="126" spans="2:8" ht="20.100000000000001" hidden="1" customHeight="1">
      <c r="B126" s="100">
        <f>'Flowchart (Sparrow28,F14)'!C138</f>
        <v>124</v>
      </c>
      <c r="C126" s="100" t="str">
        <f>'Flowchart (Sparrow28,F14)'!E138</f>
        <v>组装</v>
      </c>
      <c r="D126" s="100" t="str">
        <f>'Flowchart (Sparrow28,F14)'!F138</f>
        <v>包装</v>
      </c>
      <c r="E126" s="100" t="str">
        <f>'Flowchart (Sparrow28,F14)'!J138</f>
        <v>N/A</v>
      </c>
      <c r="F126" s="100">
        <f>'Flowchart (Sparrow28,F14)'!T138</f>
        <v>4</v>
      </c>
      <c r="G126" s="101"/>
      <c r="H126" s="100">
        <f t="shared" si="6"/>
        <v>0</v>
      </c>
    </row>
  </sheetData>
  <autoFilter ref="B2:H126">
    <filterColumn colId="3">
      <filters>
        <filter val="Cam  O-Ring自动组装一体机"/>
        <filter val="CAM  自动组装一体机"/>
        <filter val="E75  自动组装一体机"/>
        <filter val="housing&amp;Logo组装机(IPI含点胶机)"/>
        <filter val="housing分bin机IPI"/>
        <filter val="LED自动组装一体机"/>
        <filter val="logo分bin机IPI"/>
        <filter val="loop1自动拆螺丝机"/>
        <filter val="loop1自动锁螺丝机"/>
        <filter val="loop2自动拆螺丝机"/>
        <filter val="loop2自动锁螺丝机"/>
        <filter val="loop3自动拆螺丝机"/>
        <filter val="loop3自动锁螺丝机"/>
        <filter val="loop4自动拆螺丝机"/>
        <filter val="loop4自动锁螺丝机"/>
        <filter val="Snap自动锁螺丝机"/>
        <filter val="中间翻转设备"/>
        <filter val="自动化铆压机"/>
      </filters>
    </filterColumn>
    <filterColumn colId="5"/>
  </autoFilter>
  <mergeCells count="1">
    <mergeCell ref="B1:D1"/>
  </mergeCells>
  <phoneticPr fontId="1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 filterMode="1">
    <tabColor rgb="FF00B050"/>
  </sheetPr>
  <dimension ref="A1:H127"/>
  <sheetViews>
    <sheetView showGridLines="0" zoomScale="80" zoomScaleNormal="80" workbookViewId="0"/>
  </sheetViews>
  <sheetFormatPr defaultRowHeight="15"/>
  <cols>
    <col min="1" max="1" width="3.5703125" style="445" customWidth="1"/>
    <col min="2" max="2" width="7.7109375" style="111" bestFit="1" customWidth="1"/>
    <col min="3" max="3" width="6.42578125" style="111" bestFit="1" customWidth="1"/>
    <col min="4" max="4" width="31" style="111" bestFit="1" customWidth="1"/>
    <col min="5" max="5" width="51" style="98" customWidth="1"/>
    <col min="6" max="6" width="15.140625" style="98" bestFit="1" customWidth="1"/>
    <col min="7" max="7" width="7.140625" style="98" bestFit="1" customWidth="1"/>
    <col min="8" max="8" width="11.42578125" style="98" bestFit="1" customWidth="1"/>
  </cols>
  <sheetData>
    <row r="1" spans="1:8" ht="18.75">
      <c r="A1" s="443"/>
      <c r="B1" s="501" t="s">
        <v>845</v>
      </c>
      <c r="C1" s="501"/>
      <c r="D1" s="501"/>
      <c r="E1" s="422"/>
      <c r="F1" s="422"/>
      <c r="G1" s="422"/>
      <c r="H1" s="422"/>
    </row>
    <row r="2" spans="1:8" ht="15.75">
      <c r="A2" s="444"/>
      <c r="B2" s="436" t="s">
        <v>846</v>
      </c>
      <c r="C2" s="436" t="s">
        <v>847</v>
      </c>
      <c r="D2" s="436" t="s">
        <v>848</v>
      </c>
      <c r="E2" s="437" t="s">
        <v>849</v>
      </c>
      <c r="F2" s="437" t="s">
        <v>850</v>
      </c>
      <c r="G2" s="437" t="s">
        <v>844</v>
      </c>
      <c r="H2" s="438" t="s">
        <v>851</v>
      </c>
    </row>
    <row r="3" spans="1:8" hidden="1">
      <c r="B3" s="439">
        <f>'Flowchart (Sparrow28,F14)'!C15</f>
        <v>1</v>
      </c>
      <c r="C3" s="439" t="str">
        <f>'Flowchart (Sparrow28,F14)'!E15</f>
        <v>CNC</v>
      </c>
      <c r="D3" s="439" t="str">
        <f>'Flowchart (Sparrow28,F14)'!F15</f>
        <v>DDG1</v>
      </c>
      <c r="E3" s="439" t="str">
        <f>'Flowchart (Sparrow28,F14)'!L15</f>
        <v>N/A</v>
      </c>
      <c r="F3" s="439">
        <f>'Flowchart (Sparrow28,F14)'!T15</f>
        <v>4</v>
      </c>
      <c r="G3" s="440"/>
      <c r="H3" s="439">
        <f t="shared" ref="H3:H66" si="0">+IF(F3="","0",ROUNDUP(G3*F3,0))</f>
        <v>0</v>
      </c>
    </row>
    <row r="4" spans="1:8" hidden="1">
      <c r="B4" s="439">
        <f>'Flowchart (Sparrow28,F14)'!C16</f>
        <v>2</v>
      </c>
      <c r="C4" s="439" t="str">
        <f>'Flowchart (Sparrow28,F14)'!E16</f>
        <v>CNC</v>
      </c>
      <c r="D4" s="439" t="str">
        <f>'Flowchart (Sparrow28,F14)'!F16</f>
        <v>DDG2</v>
      </c>
      <c r="E4" s="439" t="str">
        <f>'Flowchart (Sparrow28,F14)'!L16</f>
        <v>N/A</v>
      </c>
      <c r="F4" s="439">
        <f>'Flowchart (Sparrow28,F14)'!T16</f>
        <v>2</v>
      </c>
      <c r="G4" s="440"/>
      <c r="H4" s="439">
        <f t="shared" si="0"/>
        <v>0</v>
      </c>
    </row>
    <row r="5" spans="1:8" hidden="1">
      <c r="B5" s="439">
        <f>'Flowchart (Sparrow28,F14)'!C17</f>
        <v>3</v>
      </c>
      <c r="C5" s="439" t="str">
        <f>'Flowchart (Sparrow28,F14)'!E17</f>
        <v>CNC</v>
      </c>
      <c r="D5" s="439" t="str">
        <f>'Flowchart (Sparrow28,F14)'!F17</f>
        <v>清洗0</v>
      </c>
      <c r="E5" s="439" t="str">
        <f>'Flowchart (Sparrow28,F14)'!L17</f>
        <v>N/A</v>
      </c>
      <c r="F5" s="439">
        <f>'Flowchart (Sparrow28,F14)'!T17</f>
        <v>1</v>
      </c>
      <c r="G5" s="440"/>
      <c r="H5" s="439">
        <f t="shared" si="0"/>
        <v>0</v>
      </c>
    </row>
    <row r="6" spans="1:8" hidden="1">
      <c r="B6" s="439">
        <f>'Flowchart (Sparrow28,F14)'!C18</f>
        <v>4</v>
      </c>
      <c r="C6" s="439" t="str">
        <f>'Flowchart (Sparrow28,F14)'!E18</f>
        <v>CNC</v>
      </c>
      <c r="D6" s="439" t="str">
        <f>'Flowchart (Sparrow28,F14)'!F18</f>
        <v>Assembly1</v>
      </c>
      <c r="E6" s="439" t="str">
        <f>'Flowchart (Sparrow28,F14)'!L18</f>
        <v>N/A</v>
      </c>
      <c r="F6" s="439">
        <f>'Flowchart (Sparrow28,F14)'!T18</f>
        <v>8</v>
      </c>
      <c r="G6" s="440"/>
      <c r="H6" s="439">
        <f t="shared" si="0"/>
        <v>0</v>
      </c>
    </row>
    <row r="7" spans="1:8" hidden="1">
      <c r="B7" s="439">
        <f>'Flowchart (Sparrow28,F14)'!C19</f>
        <v>5</v>
      </c>
      <c r="C7" s="439" t="str">
        <f>'Flowchart (Sparrow28,F14)'!E19</f>
        <v>CNC</v>
      </c>
      <c r="D7" s="439" t="str">
        <f>'Flowchart (Sparrow28,F14)'!F19</f>
        <v>CNC1-1</v>
      </c>
      <c r="E7" s="439" t="str">
        <f>'Flowchart (Sparrow28,F14)'!L19</f>
        <v>N/A</v>
      </c>
      <c r="F7" s="439">
        <f>'Flowchart (Sparrow28,F14)'!T19</f>
        <v>289</v>
      </c>
      <c r="G7" s="440"/>
      <c r="H7" s="439">
        <f t="shared" si="0"/>
        <v>0</v>
      </c>
    </row>
    <row r="8" spans="1:8">
      <c r="B8" s="463">
        <f>'Flowchart (Sparrow28,F14)'!C20</f>
        <v>6</v>
      </c>
      <c r="C8" s="463" t="str">
        <f>'Flowchart (Sparrow28,F14)'!E20</f>
        <v>CNC</v>
      </c>
      <c r="D8" s="463" t="str">
        <f>'Flowchart (Sparrow28,F14)'!F20</f>
        <v>CNC1-2</v>
      </c>
      <c r="E8" s="463" t="str">
        <f>'Flowchart (Sparrow28,F14)'!L20</f>
        <v>探针</v>
      </c>
      <c r="F8" s="463">
        <f>'Flowchart (Sparrow28,F14)'!T20</f>
        <v>73</v>
      </c>
      <c r="G8" s="440">
        <v>1</v>
      </c>
      <c r="H8" s="463">
        <f t="shared" si="0"/>
        <v>73</v>
      </c>
    </row>
    <row r="9" spans="1:8" hidden="1">
      <c r="B9" s="439">
        <f>'Flowchart (Sparrow28,F14)'!C21</f>
        <v>7</v>
      </c>
      <c r="C9" s="439" t="str">
        <f>'Flowchart (Sparrow28,F14)'!E21</f>
        <v>CNC</v>
      </c>
      <c r="D9" s="439" t="str">
        <f>'Flowchart (Sparrow28,F14)'!F21</f>
        <v>Remove1</v>
      </c>
      <c r="E9" s="439" t="str">
        <f>'Flowchart (Sparrow28,F14)'!L21</f>
        <v>N/A</v>
      </c>
      <c r="F9" s="439">
        <f>'Flowchart (Sparrow28,F14)'!T21</f>
        <v>8</v>
      </c>
      <c r="G9" s="440"/>
      <c r="H9" s="439">
        <f t="shared" si="0"/>
        <v>0</v>
      </c>
    </row>
    <row r="10" spans="1:8" hidden="1">
      <c r="B10" s="439">
        <f>'Flowchart (Sparrow28,F14)'!C22</f>
        <v>8</v>
      </c>
      <c r="C10" s="439" t="str">
        <f>'Flowchart (Sparrow28,F14)'!E22</f>
        <v>CNC</v>
      </c>
      <c r="D10" s="439" t="str">
        <f>'Flowchart (Sparrow28,F14)'!F22</f>
        <v>CNC1-3</v>
      </c>
      <c r="E10" s="439" t="str">
        <f>'Flowchart (Sparrow28,F14)'!L22</f>
        <v>N/A</v>
      </c>
      <c r="F10" s="439">
        <f>'Flowchart (Sparrow28,F14)'!T22</f>
        <v>8</v>
      </c>
      <c r="G10" s="440"/>
      <c r="H10" s="439">
        <f t="shared" si="0"/>
        <v>0</v>
      </c>
    </row>
    <row r="11" spans="1:8" hidden="1">
      <c r="B11" s="439">
        <f>'Flowchart (Sparrow28,F14)'!C23</f>
        <v>9</v>
      </c>
      <c r="C11" s="439" t="str">
        <f>'Flowchart (Sparrow28,F14)'!E23</f>
        <v>CNC</v>
      </c>
      <c r="D11" s="439" t="str">
        <f>'Flowchart (Sparrow28,F14)'!F23</f>
        <v>清洗1(CNC1后)</v>
      </c>
      <c r="E11" s="439" t="str">
        <f>'Flowchart (Sparrow28,F14)'!L23</f>
        <v>N/A</v>
      </c>
      <c r="F11" s="439">
        <f>'Flowchart (Sparrow28,F14)'!T23</f>
        <v>1</v>
      </c>
      <c r="G11" s="440"/>
      <c r="H11" s="439">
        <f t="shared" si="0"/>
        <v>0</v>
      </c>
    </row>
    <row r="12" spans="1:8" hidden="1">
      <c r="B12" s="439">
        <f>'Flowchart (Sparrow28,F14)'!C24</f>
        <v>10</v>
      </c>
      <c r="C12" s="439" t="str">
        <f>'Flowchart (Sparrow28,F14)'!E24</f>
        <v>CNC</v>
      </c>
      <c r="D12" s="439" t="str">
        <f>'Flowchart (Sparrow28,F14)'!F24</f>
        <v>喷砂去毛刺1</v>
      </c>
      <c r="E12" s="439" t="str">
        <f>'Flowchart (Sparrow28,F14)'!L24</f>
        <v>N/A</v>
      </c>
      <c r="F12" s="439">
        <f>'Flowchart (Sparrow28,F14)'!T24</f>
        <v>1</v>
      </c>
      <c r="G12" s="440"/>
      <c r="H12" s="439">
        <f t="shared" si="0"/>
        <v>0</v>
      </c>
    </row>
    <row r="13" spans="1:8" hidden="1">
      <c r="B13" s="439">
        <f>'Flowchart (Sparrow28,F14)'!C25</f>
        <v>11</v>
      </c>
      <c r="C13" s="439" t="str">
        <f>'Flowchart (Sparrow28,F14)'!E25</f>
        <v>CNC</v>
      </c>
      <c r="D13" s="439" t="str">
        <f>'Flowchart (Sparrow28,F14)'!F25</f>
        <v>修毛刺1检修</v>
      </c>
      <c r="E13" s="439" t="str">
        <f>'Flowchart (Sparrow28,F14)'!L25</f>
        <v>N/A</v>
      </c>
      <c r="F13" s="439">
        <f>'Flowchart (Sparrow28,F14)'!T25</f>
        <v>6</v>
      </c>
      <c r="G13" s="440"/>
      <c r="H13" s="439">
        <f t="shared" si="0"/>
        <v>0</v>
      </c>
    </row>
    <row r="14" spans="1:8" hidden="1">
      <c r="B14" s="439">
        <f>'Flowchart (Sparrow28,F14)'!C26</f>
        <v>12</v>
      </c>
      <c r="C14" s="439" t="str">
        <f>'Flowchart (Sparrow28,F14)'!E26</f>
        <v>CNC</v>
      </c>
      <c r="D14" s="439" t="str">
        <f>'Flowchart (Sparrow28,F14)'!F26</f>
        <v>修毛刺清洗1</v>
      </c>
      <c r="E14" s="439" t="str">
        <f>'Flowchart (Sparrow28,F14)'!L26</f>
        <v>N/A</v>
      </c>
      <c r="F14" s="439">
        <f>'Flowchart (Sparrow28,F14)'!T26</f>
        <v>1</v>
      </c>
      <c r="G14" s="440"/>
      <c r="H14" s="439">
        <f t="shared" si="0"/>
        <v>0</v>
      </c>
    </row>
    <row r="15" spans="1:8" hidden="1">
      <c r="B15" s="439">
        <f>'Flowchart (Sparrow28,F14)'!C27</f>
        <v>13</v>
      </c>
      <c r="C15" s="439" t="str">
        <f>'Flowchart (Sparrow28,F14)'!E27</f>
        <v>CNC</v>
      </c>
      <c r="D15" s="439" t="str">
        <f>'Flowchart (Sparrow28,F14)'!F27</f>
        <v>Riveting</v>
      </c>
      <c r="E15" s="439" t="str">
        <f>'Flowchart (Sparrow28,F14)'!L27</f>
        <v>N/A</v>
      </c>
      <c r="F15" s="439">
        <f>'Flowchart (Sparrow28,F14)'!T27</f>
        <v>4</v>
      </c>
      <c r="G15" s="440"/>
      <c r="H15" s="439">
        <f t="shared" si="0"/>
        <v>0</v>
      </c>
    </row>
    <row r="16" spans="1:8" hidden="1">
      <c r="B16" s="439">
        <f>'Flowchart (Sparrow28,F14)'!C28</f>
        <v>14</v>
      </c>
      <c r="C16" s="439" t="str">
        <f>'Flowchart (Sparrow28,F14)'!E28</f>
        <v>CNC</v>
      </c>
      <c r="D16" s="439" t="str">
        <f>'Flowchart (Sparrow28,F14)'!F28</f>
        <v>CCD检验</v>
      </c>
      <c r="E16" s="439" t="str">
        <f>'Flowchart (Sparrow28,F14)'!L28</f>
        <v>N/A</v>
      </c>
      <c r="F16" s="439">
        <f>'Flowchart (Sparrow28,F14)'!T28</f>
        <v>4</v>
      </c>
      <c r="G16" s="440"/>
      <c r="H16" s="439">
        <f t="shared" si="0"/>
        <v>0</v>
      </c>
    </row>
    <row r="17" spans="2:8">
      <c r="B17" s="439">
        <f>'Flowchart (Sparrow28,F14)'!C29</f>
        <v>15</v>
      </c>
      <c r="C17" s="439" t="str">
        <f>'Flowchart (Sparrow28,F14)'!E29</f>
        <v>CNC</v>
      </c>
      <c r="D17" s="439" t="str">
        <f>'Flowchart (Sparrow28,F14)'!F29</f>
        <v>IM1</v>
      </c>
      <c r="E17" s="439" t="str">
        <f>'Flowchart (Sparrow28,F14)'!L29</f>
        <v>供料机/烘料机/12点温控器/6点温控器/2点温控器/机械手</v>
      </c>
      <c r="F17" s="439">
        <f>'Flowchart (Sparrow28,F14)'!T29</f>
        <v>5</v>
      </c>
      <c r="G17" s="440">
        <v>1</v>
      </c>
      <c r="H17" s="439">
        <f t="shared" si="0"/>
        <v>5</v>
      </c>
    </row>
    <row r="18" spans="2:8" hidden="1">
      <c r="B18" s="439">
        <f>'Flowchart (Sparrow28,F14)'!C30</f>
        <v>16</v>
      </c>
      <c r="C18" s="439" t="str">
        <f>'Flowchart (Sparrow28,F14)'!E30</f>
        <v>CNC</v>
      </c>
      <c r="D18" s="439" t="str">
        <f>'Flowchart (Sparrow28,F14)'!F30</f>
        <v>Assembly2</v>
      </c>
      <c r="E18" s="439" t="str">
        <f>'Flowchart (Sparrow28,F14)'!L30</f>
        <v>N/A</v>
      </c>
      <c r="F18" s="439">
        <f>'Flowchart (Sparrow28,F14)'!T30</f>
        <v>4</v>
      </c>
      <c r="G18" s="440"/>
      <c r="H18" s="439">
        <f t="shared" si="0"/>
        <v>0</v>
      </c>
    </row>
    <row r="19" spans="2:8" hidden="1">
      <c r="B19" s="439">
        <f>'Flowchart (Sparrow28,F14)'!C31</f>
        <v>17</v>
      </c>
      <c r="C19" s="439" t="str">
        <f>'Flowchart (Sparrow28,F14)'!E31</f>
        <v>CNC</v>
      </c>
      <c r="D19" s="439" t="str">
        <f>'Flowchart (Sparrow28,F14)'!F31</f>
        <v>CNC2</v>
      </c>
      <c r="E19" s="439" t="str">
        <f>'Flowchart (Sparrow28,F14)'!L31</f>
        <v>N/A</v>
      </c>
      <c r="F19" s="439">
        <f>'Flowchart (Sparrow28,F14)'!T31</f>
        <v>108</v>
      </c>
      <c r="G19" s="440"/>
      <c r="H19" s="439">
        <f t="shared" si="0"/>
        <v>0</v>
      </c>
    </row>
    <row r="20" spans="2:8" hidden="1">
      <c r="B20" s="439">
        <f>'Flowchart (Sparrow28,F14)'!C32</f>
        <v>18</v>
      </c>
      <c r="C20" s="439" t="str">
        <f>'Flowchart (Sparrow28,F14)'!E32</f>
        <v>CNC</v>
      </c>
      <c r="D20" s="439" t="str">
        <f>'Flowchart (Sparrow28,F14)'!F32</f>
        <v>Remove2</v>
      </c>
      <c r="E20" s="439" t="str">
        <f>'Flowchart (Sparrow28,F14)'!L32</f>
        <v>N/A</v>
      </c>
      <c r="F20" s="439">
        <f>'Flowchart (Sparrow28,F14)'!T32</f>
        <v>4</v>
      </c>
      <c r="G20" s="440"/>
      <c r="H20" s="439">
        <f t="shared" si="0"/>
        <v>0</v>
      </c>
    </row>
    <row r="21" spans="2:8" hidden="1">
      <c r="B21" s="439">
        <f>'Flowchart (Sparrow28,F14)'!C33</f>
        <v>19</v>
      </c>
      <c r="C21" s="439" t="str">
        <f>'Flowchart (Sparrow28,F14)'!E33</f>
        <v>CNC</v>
      </c>
      <c r="D21" s="439" t="str">
        <f>'Flowchart (Sparrow28,F14)'!F33</f>
        <v>loop1清洗</v>
      </c>
      <c r="E21" s="439" t="str">
        <f>'Flowchart (Sparrow28,F14)'!L33</f>
        <v>N/A</v>
      </c>
      <c r="F21" s="439">
        <f>'Flowchart (Sparrow28,F14)'!T33</f>
        <v>1</v>
      </c>
      <c r="G21" s="440"/>
      <c r="H21" s="439">
        <f t="shared" si="0"/>
        <v>0</v>
      </c>
    </row>
    <row r="22" spans="2:8" hidden="1">
      <c r="B22" s="439">
        <f>'Flowchart (Sparrow28,F14)'!C34</f>
        <v>20</v>
      </c>
      <c r="C22" s="439" t="str">
        <f>'Flowchart (Sparrow28,F14)'!E34</f>
        <v>CNC</v>
      </c>
      <c r="D22" s="439" t="str">
        <f>'Flowchart (Sparrow28,F14)'!F34</f>
        <v>清洗2(CNC2后)</v>
      </c>
      <c r="E22" s="439" t="str">
        <f>'Flowchart (Sparrow28,F14)'!L34</f>
        <v>N/A</v>
      </c>
      <c r="F22" s="439">
        <f>'Flowchart (Sparrow28,F14)'!T34</f>
        <v>1</v>
      </c>
      <c r="G22" s="440"/>
      <c r="H22" s="439">
        <f t="shared" si="0"/>
        <v>0</v>
      </c>
    </row>
    <row r="23" spans="2:8" hidden="1">
      <c r="B23" s="439">
        <f>'Flowchart (Sparrow28,F14)'!C35</f>
        <v>21</v>
      </c>
      <c r="C23" s="439" t="str">
        <f>'Flowchart (Sparrow28,F14)'!E35</f>
        <v>CNC</v>
      </c>
      <c r="D23" s="439" t="str">
        <f>'Flowchart (Sparrow28,F14)'!F35</f>
        <v>喷砂去毛刺2</v>
      </c>
      <c r="E23" s="439" t="str">
        <f>'Flowchart (Sparrow28,F14)'!L35</f>
        <v>N/A</v>
      </c>
      <c r="F23" s="439">
        <f>'Flowchart (Sparrow28,F14)'!T35</f>
        <v>6</v>
      </c>
      <c r="G23" s="440"/>
      <c r="H23" s="439">
        <f t="shared" si="0"/>
        <v>0</v>
      </c>
    </row>
    <row r="24" spans="2:8" hidden="1">
      <c r="B24" s="439">
        <f>'Flowchart (Sparrow28,F14)'!C36</f>
        <v>22</v>
      </c>
      <c r="C24" s="439" t="str">
        <f>'Flowchart (Sparrow28,F14)'!E36</f>
        <v>CNC</v>
      </c>
      <c r="D24" s="439" t="str">
        <f>'Flowchart (Sparrow28,F14)'!F36</f>
        <v>修毛刺2检修</v>
      </c>
      <c r="E24" s="439" t="str">
        <f>'Flowchart (Sparrow28,F14)'!L36</f>
        <v>N/A</v>
      </c>
      <c r="F24" s="439">
        <f>'Flowchart (Sparrow28,F14)'!T36</f>
        <v>4</v>
      </c>
      <c r="G24" s="440"/>
      <c r="H24" s="439">
        <f t="shared" si="0"/>
        <v>0</v>
      </c>
    </row>
    <row r="25" spans="2:8" hidden="1">
      <c r="B25" s="439">
        <f>'Flowchart (Sparrow28,F14)'!C37</f>
        <v>23</v>
      </c>
      <c r="C25" s="439" t="str">
        <f>'Flowchart (Sparrow28,F14)'!E37</f>
        <v>CNC</v>
      </c>
      <c r="D25" s="439" t="str">
        <f>'Flowchart (Sparrow28,F14)'!F37</f>
        <v>修毛刺清洗2</v>
      </c>
      <c r="E25" s="439" t="str">
        <f>'Flowchart (Sparrow28,F14)'!L37</f>
        <v>N/A</v>
      </c>
      <c r="F25" s="439">
        <f>'Flowchart (Sparrow28,F14)'!T37</f>
        <v>1</v>
      </c>
      <c r="G25" s="440"/>
      <c r="H25" s="439">
        <f t="shared" si="0"/>
        <v>0</v>
      </c>
    </row>
    <row r="26" spans="2:8" hidden="1">
      <c r="B26" s="439">
        <f>'Flowchart (Sparrow28,F14)'!C38</f>
        <v>24</v>
      </c>
      <c r="C26" s="439" t="str">
        <f>'Flowchart (Sparrow28,F14)'!E38</f>
        <v>阳极</v>
      </c>
      <c r="D26" s="439" t="str">
        <f>'Flowchart (Sparrow28,F14)'!F38</f>
        <v>上挂</v>
      </c>
      <c r="E26" s="439" t="str">
        <f>'Flowchart (Sparrow28,F14)'!L38</f>
        <v>N/A</v>
      </c>
      <c r="F26" s="439">
        <f>'Flowchart (Sparrow28,F14)'!T38</f>
        <v>0.4</v>
      </c>
      <c r="G26" s="440"/>
      <c r="H26" s="439">
        <f t="shared" si="0"/>
        <v>0</v>
      </c>
    </row>
    <row r="27" spans="2:8" hidden="1">
      <c r="B27" s="439">
        <f>'Flowchart (Sparrow28,F14)'!C39</f>
        <v>25</v>
      </c>
      <c r="C27" s="439" t="str">
        <f>'Flowchart (Sparrow28,F14)'!E39</f>
        <v>阳极</v>
      </c>
      <c r="D27" s="439" t="str">
        <f>'Flowchart (Sparrow28,F14)'!F39</f>
        <v>Anodizing0</v>
      </c>
      <c r="E27" s="439" t="str">
        <f>'Flowchart (Sparrow28,F14)'!L39</f>
        <v>N/A</v>
      </c>
      <c r="F27" s="439">
        <f>'Flowchart (Sparrow28,F14)'!T39</f>
        <v>0</v>
      </c>
      <c r="G27" s="440"/>
      <c r="H27" s="439">
        <f t="shared" si="0"/>
        <v>0</v>
      </c>
    </row>
    <row r="28" spans="2:8" hidden="1">
      <c r="B28" s="439">
        <f>'Flowchart (Sparrow28,F14)'!C40</f>
        <v>26</v>
      </c>
      <c r="C28" s="439" t="str">
        <f>'Flowchart (Sparrow28,F14)'!E40</f>
        <v>阳极</v>
      </c>
      <c r="D28" s="439" t="str">
        <f>'Flowchart (Sparrow28,F14)'!F40</f>
        <v>下挂</v>
      </c>
      <c r="E28" s="439" t="str">
        <f>'Flowchart (Sparrow28,F14)'!L40</f>
        <v>N/A</v>
      </c>
      <c r="F28" s="439">
        <f>'Flowchart (Sparrow28,F14)'!T40</f>
        <v>0.4</v>
      </c>
      <c r="G28" s="440"/>
      <c r="H28" s="439">
        <f t="shared" si="0"/>
        <v>0</v>
      </c>
    </row>
    <row r="29" spans="2:8">
      <c r="B29" s="439">
        <f>'Flowchart (Sparrow28,F14)'!C41</f>
        <v>27</v>
      </c>
      <c r="C29" s="439" t="str">
        <f>'Flowchart (Sparrow28,F14)'!E41</f>
        <v>CNC</v>
      </c>
      <c r="D29" s="439" t="str">
        <f>'Flowchart (Sparrow28,F14)'!F41</f>
        <v>IM2</v>
      </c>
      <c r="E29" s="439" t="str">
        <f>'Flowchart (Sparrow28,F14)'!L41</f>
        <v>供料机/烘料机/12点温控器/6点温控器/机械手</v>
      </c>
      <c r="F29" s="439">
        <f>'Flowchart (Sparrow28,F14)'!T41</f>
        <v>5</v>
      </c>
      <c r="G29" s="440">
        <v>1</v>
      </c>
      <c r="H29" s="439">
        <f t="shared" si="0"/>
        <v>5</v>
      </c>
    </row>
    <row r="30" spans="2:8" hidden="1">
      <c r="B30" s="439">
        <f>'Flowchart (Sparrow28,F14)'!C42</f>
        <v>28</v>
      </c>
      <c r="C30" s="439" t="str">
        <f>'Flowchart (Sparrow28,F14)'!E42</f>
        <v>CNC</v>
      </c>
      <c r="D30" s="439" t="str">
        <f>'Flowchart (Sparrow28,F14)'!F42</f>
        <v>上胶塞1</v>
      </c>
      <c r="E30" s="439" t="str">
        <f>'Flowchart (Sparrow28,F14)'!L42</f>
        <v>N/A</v>
      </c>
      <c r="F30" s="439">
        <f>'Flowchart (Sparrow28,F14)'!T42</f>
        <v>5</v>
      </c>
      <c r="G30" s="440"/>
      <c r="H30" s="439">
        <f t="shared" si="0"/>
        <v>0</v>
      </c>
    </row>
    <row r="31" spans="2:8" hidden="1">
      <c r="B31" s="439">
        <f>'Flowchart (Sparrow28,F14)'!C43</f>
        <v>29</v>
      </c>
      <c r="C31" s="439" t="str">
        <f>'Flowchart (Sparrow28,F14)'!E43</f>
        <v>CNC</v>
      </c>
      <c r="D31" s="439" t="str">
        <f>'Flowchart (Sparrow28,F14)'!F43</f>
        <v>清洗3(IM2后)</v>
      </c>
      <c r="E31" s="439" t="str">
        <f>'Flowchart (Sparrow28,F14)'!L43</f>
        <v>N/A</v>
      </c>
      <c r="F31" s="439">
        <f>'Flowchart (Sparrow28,F14)'!T43</f>
        <v>1</v>
      </c>
      <c r="G31" s="440"/>
      <c r="H31" s="439">
        <f t="shared" si="0"/>
        <v>0</v>
      </c>
    </row>
    <row r="32" spans="2:8" hidden="1">
      <c r="B32" s="439">
        <f>'Flowchart (Sparrow28,F14)'!C44</f>
        <v>30</v>
      </c>
      <c r="C32" s="439" t="str">
        <f>'Flowchart (Sparrow28,F14)'!E44</f>
        <v>CNC</v>
      </c>
      <c r="D32" s="439" t="str">
        <f>'Flowchart (Sparrow28,F14)'!F44</f>
        <v>下胶塞1</v>
      </c>
      <c r="E32" s="439" t="str">
        <f>'Flowchart (Sparrow28,F14)'!L44</f>
        <v>N/A</v>
      </c>
      <c r="F32" s="439">
        <f>'Flowchart (Sparrow28,F14)'!T44</f>
        <v>3</v>
      </c>
      <c r="G32" s="440"/>
      <c r="H32" s="439">
        <f t="shared" si="0"/>
        <v>0</v>
      </c>
    </row>
    <row r="33" spans="2:8" hidden="1">
      <c r="B33" s="439">
        <f>'Flowchart (Sparrow28,F14)'!C45</f>
        <v>31</v>
      </c>
      <c r="C33" s="439" t="str">
        <f>'Flowchart (Sparrow28,F14)'!E45</f>
        <v>CNC</v>
      </c>
      <c r="D33" s="439" t="str">
        <f>'Flowchart (Sparrow28,F14)'!F45</f>
        <v>镭雕MES Barcode</v>
      </c>
      <c r="E33" s="439" t="str">
        <f>'Flowchart (Sparrow28,F14)'!L45</f>
        <v>N/A</v>
      </c>
      <c r="F33" s="439">
        <f>'Flowchart (Sparrow28,F14)'!T45</f>
        <v>6</v>
      </c>
      <c r="G33" s="440"/>
      <c r="H33" s="439">
        <f t="shared" si="0"/>
        <v>0</v>
      </c>
    </row>
    <row r="34" spans="2:8" hidden="1">
      <c r="B34" s="439">
        <f>'Flowchart (Sparrow28,F14)'!C46</f>
        <v>32</v>
      </c>
      <c r="C34" s="439" t="str">
        <f>'Flowchart (Sparrow28,F14)'!E46</f>
        <v>CNC</v>
      </c>
      <c r="D34" s="439" t="str">
        <f>'Flowchart (Sparrow28,F14)'!F46</f>
        <v>Assembly3</v>
      </c>
      <c r="E34" s="439" t="str">
        <f>'Flowchart (Sparrow28,F14)'!L46</f>
        <v>N/A</v>
      </c>
      <c r="F34" s="439">
        <f>'Flowchart (Sparrow28,F14)'!T46</f>
        <v>4</v>
      </c>
      <c r="G34" s="440"/>
      <c r="H34" s="439">
        <f t="shared" si="0"/>
        <v>0</v>
      </c>
    </row>
    <row r="35" spans="2:8" hidden="1">
      <c r="B35" s="439">
        <f>'Flowchart (Sparrow28,F14)'!C47</f>
        <v>33</v>
      </c>
      <c r="C35" s="439" t="str">
        <f>'Flowchart (Sparrow28,F14)'!E47</f>
        <v>CNC</v>
      </c>
      <c r="D35" s="439" t="str">
        <f>'Flowchart (Sparrow28,F14)'!F47</f>
        <v>CNC3</v>
      </c>
      <c r="E35" s="439" t="str">
        <f>'Flowchart (Sparrow28,F14)'!L47</f>
        <v>N/A</v>
      </c>
      <c r="F35" s="439">
        <f>'Flowchart (Sparrow28,F14)'!T47</f>
        <v>104</v>
      </c>
      <c r="G35" s="440"/>
      <c r="H35" s="439">
        <f t="shared" si="0"/>
        <v>0</v>
      </c>
    </row>
    <row r="36" spans="2:8" hidden="1">
      <c r="B36" s="439">
        <f>'Flowchart (Sparrow28,F14)'!C48</f>
        <v>34</v>
      </c>
      <c r="C36" s="439" t="str">
        <f>'Flowchart (Sparrow28,F14)'!E48</f>
        <v>CNC</v>
      </c>
      <c r="D36" s="439" t="str">
        <f>'Flowchart (Sparrow28,F14)'!F48</f>
        <v>清洗4(CNC3后)</v>
      </c>
      <c r="E36" s="439" t="str">
        <f>'Flowchart (Sparrow28,F14)'!L48</f>
        <v>N/A</v>
      </c>
      <c r="F36" s="439">
        <f>'Flowchart (Sparrow28,F14)'!T48</f>
        <v>2</v>
      </c>
      <c r="G36" s="440"/>
      <c r="H36" s="439">
        <f t="shared" si="0"/>
        <v>0</v>
      </c>
    </row>
    <row r="37" spans="2:8" hidden="1">
      <c r="B37" s="439">
        <f>'Flowchart (Sparrow28,F14)'!C49</f>
        <v>35</v>
      </c>
      <c r="C37" s="439" t="str">
        <f>'Flowchart (Sparrow28,F14)'!E49</f>
        <v>CNC</v>
      </c>
      <c r="D37" s="439" t="str">
        <f>'Flowchart (Sparrow28,F14)'!F49</f>
        <v>组防護塞</v>
      </c>
      <c r="E37" s="439" t="str">
        <f>'Flowchart (Sparrow28,F14)'!L49</f>
        <v>N/A</v>
      </c>
      <c r="F37" s="439">
        <f>'Flowchart (Sparrow28,F14)'!T49</f>
        <v>1</v>
      </c>
      <c r="G37" s="440"/>
      <c r="H37" s="439">
        <f t="shared" si="0"/>
        <v>0</v>
      </c>
    </row>
    <row r="38" spans="2:8">
      <c r="B38" s="439">
        <f>'Flowchart (Sparrow28,F14)'!C50</f>
        <v>36</v>
      </c>
      <c r="C38" s="439" t="str">
        <f>'Flowchart (Sparrow28,F14)'!E50</f>
        <v>CNC</v>
      </c>
      <c r="D38" s="439" t="str">
        <f>'Flowchart (Sparrow28,F14)'!F50</f>
        <v>Polishing1-1</v>
      </c>
      <c r="E38" s="439" t="str">
        <f>'Flowchart (Sparrow28,F14)'!L50</f>
        <v>Robot辅助工作台1</v>
      </c>
      <c r="F38" s="439">
        <f>'Flowchart (Sparrow28,F14)'!T50</f>
        <v>20</v>
      </c>
      <c r="G38" s="440">
        <v>1</v>
      </c>
      <c r="H38" s="439">
        <f t="shared" si="0"/>
        <v>20</v>
      </c>
    </row>
    <row r="39" spans="2:8" hidden="1">
      <c r="B39" s="439">
        <f>'Flowchart (Sparrow28,F14)'!C51</f>
        <v>37</v>
      </c>
      <c r="C39" s="439" t="str">
        <f>'Flowchart (Sparrow28,F14)'!E51</f>
        <v>CNC</v>
      </c>
      <c r="D39" s="439" t="str">
        <f>'Flowchart (Sparrow28,F14)'!F51</f>
        <v>Polishing1-2</v>
      </c>
      <c r="E39" s="439" t="str">
        <f>'Flowchart (Sparrow28,F14)'!L51</f>
        <v>N/A</v>
      </c>
      <c r="F39" s="439">
        <f>'Flowchart (Sparrow28,F14)'!T51</f>
        <v>21</v>
      </c>
      <c r="G39" s="440"/>
      <c r="H39" s="439">
        <f t="shared" si="0"/>
        <v>0</v>
      </c>
    </row>
    <row r="40" spans="2:8" hidden="1">
      <c r="B40" s="439">
        <f>'Flowchart (Sparrow28,F14)'!C52</f>
        <v>38</v>
      </c>
      <c r="C40" s="439" t="str">
        <f>'Flowchart (Sparrow28,F14)'!E52</f>
        <v>CNC</v>
      </c>
      <c r="D40" s="439" t="str">
        <f>'Flowchart (Sparrow28,F14)'!F52</f>
        <v>拆防護塞</v>
      </c>
      <c r="E40" s="439" t="str">
        <f>'Flowchart (Sparrow28,F14)'!L52</f>
        <v>N/A</v>
      </c>
      <c r="F40" s="439">
        <f>'Flowchart (Sparrow28,F14)'!T52</f>
        <v>1</v>
      </c>
      <c r="G40" s="440"/>
      <c r="H40" s="439">
        <f t="shared" si="0"/>
        <v>0</v>
      </c>
    </row>
    <row r="41" spans="2:8" hidden="1">
      <c r="B41" s="439">
        <f>'Flowchart (Sparrow28,F14)'!C53</f>
        <v>39</v>
      </c>
      <c r="C41" s="439" t="str">
        <f>'Flowchart (Sparrow28,F14)'!E53</f>
        <v>CNC</v>
      </c>
      <c r="D41" s="439" t="str">
        <f>'Flowchart (Sparrow28,F14)'!F53</f>
        <v>Remove3</v>
      </c>
      <c r="E41" s="439" t="str">
        <f>'Flowchart (Sparrow28,F14)'!L53</f>
        <v>N/A</v>
      </c>
      <c r="F41" s="439">
        <f>'Flowchart (Sparrow28,F14)'!T53</f>
        <v>4</v>
      </c>
      <c r="G41" s="440"/>
      <c r="H41" s="439">
        <f t="shared" si="0"/>
        <v>0</v>
      </c>
    </row>
    <row r="42" spans="2:8" hidden="1">
      <c r="B42" s="439">
        <f>'Flowchart (Sparrow28,F14)'!C54</f>
        <v>40</v>
      </c>
      <c r="C42" s="439" t="str">
        <f>'Flowchart (Sparrow28,F14)'!E54</f>
        <v>CNC</v>
      </c>
      <c r="D42" s="439" t="str">
        <f>'Flowchart (Sparrow28,F14)'!F54</f>
        <v>loop2清洗</v>
      </c>
      <c r="E42" s="439" t="str">
        <f>'Flowchart (Sparrow28,F14)'!L54</f>
        <v>N/A</v>
      </c>
      <c r="F42" s="439">
        <f>'Flowchart (Sparrow28,F14)'!T54</f>
        <v>1</v>
      </c>
      <c r="G42" s="440"/>
      <c r="H42" s="439">
        <f t="shared" si="0"/>
        <v>0</v>
      </c>
    </row>
    <row r="43" spans="2:8" hidden="1">
      <c r="B43" s="439">
        <f>'Flowchart (Sparrow28,F14)'!C55</f>
        <v>41</v>
      </c>
      <c r="C43" s="439" t="str">
        <f>'Flowchart (Sparrow28,F14)'!E55</f>
        <v>CNC</v>
      </c>
      <c r="D43" s="439" t="str">
        <f>'Flowchart (Sparrow28,F14)'!F55</f>
        <v>清洗5(抛光后)</v>
      </c>
      <c r="E43" s="439" t="str">
        <f>'Flowchart (Sparrow28,F14)'!L55</f>
        <v>N/A</v>
      </c>
      <c r="F43" s="439">
        <f>'Flowchart (Sparrow28,F14)'!T55</f>
        <v>1</v>
      </c>
      <c r="G43" s="440"/>
      <c r="H43" s="439">
        <f t="shared" si="0"/>
        <v>0</v>
      </c>
    </row>
    <row r="44" spans="2:8" hidden="1">
      <c r="B44" s="439">
        <f>'Flowchart (Sparrow28,F14)'!C56</f>
        <v>42</v>
      </c>
      <c r="C44" s="439" t="str">
        <f>'Flowchart (Sparrow28,F14)'!E56</f>
        <v>CNC</v>
      </c>
      <c r="D44" s="439" t="str">
        <f>'Flowchart (Sparrow28,F14)'!F56</f>
        <v>Protection Film1</v>
      </c>
      <c r="E44" s="439" t="str">
        <f>'Flowchart (Sparrow28,F14)'!L56</f>
        <v>N/A</v>
      </c>
      <c r="F44" s="439">
        <f>'Flowchart (Sparrow28,F14)'!T56</f>
        <v>7</v>
      </c>
      <c r="G44" s="440"/>
      <c r="H44" s="439">
        <f t="shared" si="0"/>
        <v>0</v>
      </c>
    </row>
    <row r="45" spans="2:8" hidden="1">
      <c r="B45" s="439">
        <f>'Flowchart (Sparrow28,F14)'!C57</f>
        <v>43</v>
      </c>
      <c r="C45" s="439" t="str">
        <f>'Flowchart (Sparrow28,F14)'!E57</f>
        <v>CNC</v>
      </c>
      <c r="D45" s="439" t="str">
        <f>'Flowchart (Sparrow28,F14)'!F57</f>
        <v>撕camera保护膜</v>
      </c>
      <c r="E45" s="439" t="str">
        <f>'Flowchart (Sparrow28,F14)'!L57</f>
        <v>N/A</v>
      </c>
      <c r="F45" s="439">
        <f>'Flowchart (Sparrow28,F14)'!T57</f>
        <v>3</v>
      </c>
      <c r="G45" s="440"/>
      <c r="H45" s="439">
        <f t="shared" si="0"/>
        <v>0</v>
      </c>
    </row>
    <row r="46" spans="2:8" hidden="1">
      <c r="B46" s="439">
        <f>'Flowchart (Sparrow28,F14)'!C58</f>
        <v>44</v>
      </c>
      <c r="C46" s="439" t="str">
        <f>'Flowchart (Sparrow28,F14)'!E58</f>
        <v>CNC</v>
      </c>
      <c r="D46" s="439" t="str">
        <f>'Flowchart (Sparrow28,F14)'!F58</f>
        <v>Assembly4</v>
      </c>
      <c r="E46" s="439" t="str">
        <f>'Flowchart (Sparrow28,F14)'!L58</f>
        <v>N/A</v>
      </c>
      <c r="F46" s="439">
        <f>'Flowchart (Sparrow28,F14)'!T58</f>
        <v>3</v>
      </c>
      <c r="G46" s="440"/>
      <c r="H46" s="439">
        <f t="shared" si="0"/>
        <v>0</v>
      </c>
    </row>
    <row r="47" spans="2:8" hidden="1">
      <c r="B47" s="439">
        <f>'Flowchart (Sparrow28,F14)'!C59</f>
        <v>45</v>
      </c>
      <c r="C47" s="439" t="str">
        <f>'Flowchart (Sparrow28,F14)'!E59</f>
        <v>CNC</v>
      </c>
      <c r="D47" s="439" t="str">
        <f>'Flowchart (Sparrow28,F14)'!F59</f>
        <v>CNC4-1</v>
      </c>
      <c r="E47" s="439" t="str">
        <f>'Flowchart (Sparrow28,F14)'!L59</f>
        <v>N/A</v>
      </c>
      <c r="F47" s="439">
        <f>'Flowchart (Sparrow28,F14)'!T59</f>
        <v>282</v>
      </c>
      <c r="G47" s="440"/>
      <c r="H47" s="439">
        <f t="shared" si="0"/>
        <v>0</v>
      </c>
    </row>
    <row r="48" spans="2:8" hidden="1">
      <c r="B48" s="439">
        <f>'Flowchart (Sparrow28,F14)'!C60</f>
        <v>46</v>
      </c>
      <c r="C48" s="439" t="str">
        <f>'Flowchart (Sparrow28,F14)'!E60</f>
        <v>CNC</v>
      </c>
      <c r="D48" s="439" t="str">
        <f>'Flowchart (Sparrow28,F14)'!F60</f>
        <v>CNC4-2</v>
      </c>
      <c r="E48" s="439" t="str">
        <f>'Flowchart (Sparrow28,F14)'!L60</f>
        <v>N/A</v>
      </c>
      <c r="F48" s="439">
        <f>'Flowchart (Sparrow28,F14)'!T60</f>
        <v>84</v>
      </c>
      <c r="G48" s="440"/>
      <c r="H48" s="439">
        <f t="shared" si="0"/>
        <v>0</v>
      </c>
    </row>
    <row r="49" spans="2:8" hidden="1">
      <c r="B49" s="439">
        <f>'Flowchart (Sparrow28,F14)'!C61</f>
        <v>47</v>
      </c>
      <c r="C49" s="439" t="str">
        <f>'Flowchart (Sparrow28,F14)'!E61</f>
        <v>CNC</v>
      </c>
      <c r="D49" s="439" t="str">
        <f>'Flowchart (Sparrow28,F14)'!F61</f>
        <v>Remove4</v>
      </c>
      <c r="E49" s="439" t="str">
        <f>'Flowchart (Sparrow28,F14)'!L61</f>
        <v>N/A</v>
      </c>
      <c r="F49" s="439">
        <f>'Flowchart (Sparrow28,F14)'!T61</f>
        <v>3</v>
      </c>
      <c r="G49" s="440"/>
      <c r="H49" s="439">
        <f t="shared" si="0"/>
        <v>0</v>
      </c>
    </row>
    <row r="50" spans="2:8" hidden="1">
      <c r="B50" s="439">
        <f>'Flowchart (Sparrow28,F14)'!C62</f>
        <v>48</v>
      </c>
      <c r="C50" s="439" t="str">
        <f>'Flowchart (Sparrow28,F14)'!E62</f>
        <v>CNC</v>
      </c>
      <c r="D50" s="439" t="str">
        <f>'Flowchart (Sparrow28,F14)'!F62</f>
        <v>loop3清洗</v>
      </c>
      <c r="E50" s="439" t="str">
        <f>'Flowchart (Sparrow28,F14)'!L62</f>
        <v>N/A</v>
      </c>
      <c r="F50" s="439">
        <f>'Flowchart (Sparrow28,F14)'!T62</f>
        <v>1</v>
      </c>
      <c r="G50" s="440"/>
      <c r="H50" s="439">
        <f t="shared" si="0"/>
        <v>0</v>
      </c>
    </row>
    <row r="51" spans="2:8" hidden="1">
      <c r="B51" s="439">
        <f>'Flowchart (Sparrow28,F14)'!C63</f>
        <v>49</v>
      </c>
      <c r="C51" s="439" t="str">
        <f>'Flowchart (Sparrow28,F14)'!E63</f>
        <v>CNC</v>
      </c>
      <c r="D51" s="439" t="str">
        <f>'Flowchart (Sparrow28,F14)'!F63</f>
        <v>清洗6(CNC4后)</v>
      </c>
      <c r="E51" s="439" t="str">
        <f>'Flowchart (Sparrow28,F14)'!L63</f>
        <v>N/A</v>
      </c>
      <c r="F51" s="439">
        <f>'Flowchart (Sparrow28,F14)'!T63</f>
        <v>1</v>
      </c>
      <c r="G51" s="440"/>
      <c r="H51" s="439">
        <f t="shared" si="0"/>
        <v>0</v>
      </c>
    </row>
    <row r="52" spans="2:8" hidden="1">
      <c r="B52" s="439">
        <f>'Flowchart (Sparrow28,F14)'!C64</f>
        <v>50</v>
      </c>
      <c r="C52" s="439" t="str">
        <f>'Flowchart (Sparrow28,F14)'!E64</f>
        <v>CNC</v>
      </c>
      <c r="D52" s="439" t="str">
        <f>'Flowchart (Sparrow28,F14)'!F64</f>
        <v>修毛刺3</v>
      </c>
      <c r="E52" s="439" t="str">
        <f>'Flowchart (Sparrow28,F14)'!L64</f>
        <v>N/A</v>
      </c>
      <c r="F52" s="439">
        <f>'Flowchart (Sparrow28,F14)'!T64</f>
        <v>16</v>
      </c>
      <c r="G52" s="440"/>
      <c r="H52" s="439">
        <f t="shared" si="0"/>
        <v>0</v>
      </c>
    </row>
    <row r="53" spans="2:8" hidden="1">
      <c r="B53" s="439">
        <f>'Flowchart (Sparrow28,F14)'!C65</f>
        <v>51</v>
      </c>
      <c r="C53" s="439" t="str">
        <f>'Flowchart (Sparrow28,F14)'!E65</f>
        <v>CNC</v>
      </c>
      <c r="D53" s="439" t="str">
        <f>'Flowchart (Sparrow28,F14)'!F65</f>
        <v>毛刺3后检修</v>
      </c>
      <c r="E53" s="439" t="str">
        <f>'Flowchart (Sparrow28,F14)'!L65</f>
        <v>N/A</v>
      </c>
      <c r="F53" s="439">
        <f>'Flowchart (Sparrow28,F14)'!T65</f>
        <v>6</v>
      </c>
      <c r="G53" s="440"/>
      <c r="H53" s="439">
        <f t="shared" si="0"/>
        <v>0</v>
      </c>
    </row>
    <row r="54" spans="2:8">
      <c r="B54" s="439">
        <f>'Flowchart (Sparrow28,F14)'!C66</f>
        <v>52</v>
      </c>
      <c r="C54" s="439" t="str">
        <f>'Flowchart (Sparrow28,F14)'!E66</f>
        <v>CNC</v>
      </c>
      <c r="D54" s="439" t="str">
        <f>'Flowchart (Sparrow28,F14)'!F66</f>
        <v>Stamping Logo</v>
      </c>
      <c r="E54" s="439" t="str">
        <f>'Flowchart (Sparrow28,F14)'!L66</f>
        <v>机械手(Fanuc M-20iA)</v>
      </c>
      <c r="F54" s="439">
        <f>'Flowchart (Sparrow28,F14)'!T66</f>
        <v>4</v>
      </c>
      <c r="G54" s="440">
        <v>1</v>
      </c>
      <c r="H54" s="439">
        <f t="shared" si="0"/>
        <v>4</v>
      </c>
    </row>
    <row r="55" spans="2:8" hidden="1">
      <c r="B55" s="439">
        <f>'Flowchart (Sparrow28,F14)'!C67</f>
        <v>53</v>
      </c>
      <c r="C55" s="439" t="str">
        <f>'Flowchart (Sparrow28,F14)'!E67</f>
        <v>CNC</v>
      </c>
      <c r="D55" s="439" t="str">
        <f>'Flowchart (Sparrow28,F14)'!F67</f>
        <v>Remove film1</v>
      </c>
      <c r="E55" s="439" t="str">
        <f>'Flowchart (Sparrow28,F14)'!L67</f>
        <v>N/A</v>
      </c>
      <c r="F55" s="439">
        <f>'Flowchart (Sparrow28,F14)'!T67</f>
        <v>10</v>
      </c>
      <c r="G55" s="440"/>
      <c r="H55" s="439">
        <f t="shared" si="0"/>
        <v>0</v>
      </c>
    </row>
    <row r="56" spans="2:8" hidden="1">
      <c r="B56" s="439">
        <f>'Flowchart (Sparrow28,F14)'!C68</f>
        <v>54</v>
      </c>
      <c r="C56" s="439" t="str">
        <f>'Flowchart (Sparrow28,F14)'!E68</f>
        <v>CNC</v>
      </c>
      <c r="D56" s="439" t="str">
        <f>'Flowchart (Sparrow28,F14)'!F68</f>
        <v>清洗8(撕膜后)</v>
      </c>
      <c r="E56" s="439" t="str">
        <f>'Flowchart (Sparrow28,F14)'!L68</f>
        <v>N/A</v>
      </c>
      <c r="F56" s="439">
        <f>'Flowchart (Sparrow28,F14)'!T68</f>
        <v>1</v>
      </c>
      <c r="G56" s="440"/>
      <c r="H56" s="439">
        <f t="shared" si="0"/>
        <v>0</v>
      </c>
    </row>
    <row r="57" spans="2:8" hidden="1">
      <c r="B57" s="439">
        <f>'Flowchart (Sparrow28,F14)'!C69</f>
        <v>55</v>
      </c>
      <c r="C57" s="439" t="str">
        <f>'Flowchart (Sparrow28,F14)'!E69</f>
        <v>CNC</v>
      </c>
      <c r="D57" s="439" t="str">
        <f>'Flowchart (Sparrow28,F14)'!F69</f>
        <v>Sandblasting</v>
      </c>
      <c r="E57" s="439" t="str">
        <f>'Flowchart (Sparrow28,F14)'!L69</f>
        <v>N/A</v>
      </c>
      <c r="F57" s="439">
        <f>'Flowchart (Sparrow28,F14)'!T69</f>
        <v>10</v>
      </c>
      <c r="G57" s="440"/>
      <c r="H57" s="439">
        <f t="shared" si="0"/>
        <v>0</v>
      </c>
    </row>
    <row r="58" spans="2:8" hidden="1">
      <c r="B58" s="439">
        <f>'Flowchart (Sparrow28,F14)'!C70</f>
        <v>56</v>
      </c>
      <c r="C58" s="439" t="str">
        <f>'Flowchart (Sparrow28,F14)'!E70</f>
        <v>CNC</v>
      </c>
      <c r="D58" s="439" t="str">
        <f>'Flowchart (Sparrow28,F14)'!F70</f>
        <v>清洗9(喷砂后)</v>
      </c>
      <c r="E58" s="439" t="str">
        <f>'Flowchart (Sparrow28,F14)'!L70</f>
        <v>N/A</v>
      </c>
      <c r="F58" s="439">
        <f>'Flowchart (Sparrow28,F14)'!T70</f>
        <v>2</v>
      </c>
      <c r="G58" s="440"/>
      <c r="H58" s="439">
        <f t="shared" si="0"/>
        <v>0</v>
      </c>
    </row>
    <row r="59" spans="2:8" hidden="1">
      <c r="B59" s="439">
        <f>'Flowchart (Sparrow28,F14)'!C71</f>
        <v>57</v>
      </c>
      <c r="C59" s="439" t="str">
        <f>'Flowchart (Sparrow28,F14)'!E71</f>
        <v>CNC</v>
      </c>
      <c r="D59" s="439" t="str">
        <f>'Flowchart (Sparrow28,F14)'!F71</f>
        <v>喷砂后清洗下挂</v>
      </c>
      <c r="E59" s="439" t="str">
        <f>'Flowchart (Sparrow28,F14)'!L71</f>
        <v>N/A</v>
      </c>
      <c r="F59" s="439">
        <f>'Flowchart (Sparrow28,F14)'!T71</f>
        <v>4</v>
      </c>
      <c r="G59" s="440"/>
      <c r="H59" s="439">
        <f t="shared" si="0"/>
        <v>0</v>
      </c>
    </row>
    <row r="60" spans="2:8" hidden="1">
      <c r="B60" s="439">
        <f>'Flowchart (Sparrow28,F14)'!C72</f>
        <v>58</v>
      </c>
      <c r="C60" s="439" t="str">
        <f>'Flowchart (Sparrow28,F14)'!E72</f>
        <v>CNC</v>
      </c>
      <c r="D60" s="439" t="str">
        <f>'Flowchart (Sparrow28,F14)'!F72</f>
        <v>Protection Film2</v>
      </c>
      <c r="E60" s="439" t="str">
        <f>'Flowchart (Sparrow28,F14)'!L72</f>
        <v>N/A</v>
      </c>
      <c r="F60" s="439">
        <f>'Flowchart (Sparrow28,F14)'!T72</f>
        <v>7</v>
      </c>
      <c r="G60" s="440"/>
      <c r="H60" s="439">
        <f t="shared" si="0"/>
        <v>0</v>
      </c>
    </row>
    <row r="61" spans="2:8" hidden="1">
      <c r="B61" s="439">
        <f>'Flowchart (Sparrow28,F14)'!C73</f>
        <v>59</v>
      </c>
      <c r="C61" s="439" t="str">
        <f>'Flowchart (Sparrow28,F14)'!E73</f>
        <v>CNC</v>
      </c>
      <c r="D61" s="439" t="str">
        <f>'Flowchart (Sparrow28,F14)'!F73</f>
        <v>Assembly5</v>
      </c>
      <c r="E61" s="439" t="str">
        <f>'Flowchart (Sparrow28,F14)'!L73</f>
        <v>N/A</v>
      </c>
      <c r="F61" s="439">
        <f>'Flowchart (Sparrow28,F14)'!T73</f>
        <v>3</v>
      </c>
      <c r="G61" s="440"/>
      <c r="H61" s="439">
        <f t="shared" si="0"/>
        <v>0</v>
      </c>
    </row>
    <row r="62" spans="2:8" hidden="1">
      <c r="B62" s="439">
        <f>'Flowchart (Sparrow28,F14)'!C74</f>
        <v>60</v>
      </c>
      <c r="C62" s="439" t="str">
        <f>'Flowchart (Sparrow28,F14)'!E74</f>
        <v>CNC</v>
      </c>
      <c r="D62" s="439" t="str">
        <f>'Flowchart (Sparrow28,F14)'!F74</f>
        <v>CNC5</v>
      </c>
      <c r="E62" s="439" t="str">
        <f>'Flowchart (Sparrow28,F14)'!L74</f>
        <v>N/A</v>
      </c>
      <c r="F62" s="439">
        <f>'Flowchart (Sparrow28,F14)'!T74</f>
        <v>117</v>
      </c>
      <c r="G62" s="440"/>
      <c r="H62" s="439">
        <f t="shared" si="0"/>
        <v>0</v>
      </c>
    </row>
    <row r="63" spans="2:8" hidden="1">
      <c r="B63" s="439">
        <f>'Flowchart (Sparrow28,F14)'!C75</f>
        <v>61</v>
      </c>
      <c r="C63" s="439" t="str">
        <f>'Flowchart (Sparrow28,F14)'!E75</f>
        <v>CNC</v>
      </c>
      <c r="D63" s="439" t="str">
        <f>'Flowchart (Sparrow28,F14)'!F75</f>
        <v>Remove5</v>
      </c>
      <c r="E63" s="439" t="str">
        <f>'Flowchart (Sparrow28,F14)'!L75</f>
        <v>N/A</v>
      </c>
      <c r="F63" s="439">
        <f>'Flowchart (Sparrow28,F14)'!T75</f>
        <v>3</v>
      </c>
      <c r="G63" s="440"/>
      <c r="H63" s="439">
        <f t="shared" si="0"/>
        <v>0</v>
      </c>
    </row>
    <row r="64" spans="2:8" hidden="1">
      <c r="B64" s="439">
        <f>'Flowchart (Sparrow28,F14)'!C76</f>
        <v>62</v>
      </c>
      <c r="C64" s="439" t="str">
        <f>'Flowchart (Sparrow28,F14)'!E76</f>
        <v>CNC</v>
      </c>
      <c r="D64" s="439" t="str">
        <f>'Flowchart (Sparrow28,F14)'!F76</f>
        <v>loop4清洗</v>
      </c>
      <c r="E64" s="439" t="str">
        <f>'Flowchart (Sparrow28,F14)'!L76</f>
        <v>N/A</v>
      </c>
      <c r="F64" s="439">
        <f>'Flowchart (Sparrow28,F14)'!T76</f>
        <v>1</v>
      </c>
      <c r="G64" s="440"/>
      <c r="H64" s="439">
        <f t="shared" si="0"/>
        <v>0</v>
      </c>
    </row>
    <row r="65" spans="2:8" hidden="1">
      <c r="B65" s="439">
        <f>'Flowchart (Sparrow28,F14)'!C77</f>
        <v>63</v>
      </c>
      <c r="C65" s="439" t="str">
        <f>'Flowchart (Sparrow28,F14)'!E77</f>
        <v>CNC</v>
      </c>
      <c r="D65" s="439" t="str">
        <f>'Flowchart (Sparrow28,F14)'!F77</f>
        <v>清洗10(CNC5后)</v>
      </c>
      <c r="E65" s="439" t="str">
        <f>'Flowchart (Sparrow28,F14)'!L77</f>
        <v>N/A</v>
      </c>
      <c r="F65" s="439">
        <f>'Flowchart (Sparrow28,F14)'!T77</f>
        <v>1</v>
      </c>
      <c r="G65" s="440"/>
      <c r="H65" s="439">
        <f t="shared" si="0"/>
        <v>0</v>
      </c>
    </row>
    <row r="66" spans="2:8" hidden="1">
      <c r="B66" s="439">
        <f>'Flowchart (Sparrow28,F14)'!C78</f>
        <v>64</v>
      </c>
      <c r="C66" s="439" t="str">
        <f>'Flowchart (Sparrow28,F14)'!E78</f>
        <v>CNC</v>
      </c>
      <c r="D66" s="439" t="str">
        <f>'Flowchart (Sparrow28,F14)'!F78</f>
        <v>Remove film2</v>
      </c>
      <c r="E66" s="439" t="str">
        <f>'Flowchart (Sparrow28,F14)'!L78</f>
        <v>N/A</v>
      </c>
      <c r="F66" s="439">
        <f>'Flowchart (Sparrow28,F14)'!T78</f>
        <v>10</v>
      </c>
      <c r="G66" s="440"/>
      <c r="H66" s="439">
        <f t="shared" si="0"/>
        <v>0</v>
      </c>
    </row>
    <row r="67" spans="2:8" hidden="1">
      <c r="B67" s="439">
        <f>'Flowchart (Sparrow28,F14)'!C79</f>
        <v>65</v>
      </c>
      <c r="C67" s="439" t="str">
        <f>'Flowchart (Sparrow28,F14)'!E79</f>
        <v>CNC</v>
      </c>
      <c r="D67" s="439" t="str">
        <f>'Flowchart (Sparrow28,F14)'!F79</f>
        <v>清洗11(撕膜后)</v>
      </c>
      <c r="E67" s="439" t="str">
        <f>'Flowchart (Sparrow28,F14)'!L79</f>
        <v>N/A</v>
      </c>
      <c r="F67" s="439">
        <f>'Flowchart (Sparrow28,F14)'!T79</f>
        <v>2</v>
      </c>
      <c r="G67" s="440"/>
      <c r="H67" s="439">
        <f t="shared" ref="H67:H127" si="1">+IF(F67="","0",ROUNDUP(G67*F67,0))</f>
        <v>0</v>
      </c>
    </row>
    <row r="68" spans="2:8" hidden="1">
      <c r="B68" s="439">
        <f>'Flowchart (Sparrow28,F14)'!C80</f>
        <v>66</v>
      </c>
      <c r="C68" s="439" t="str">
        <f>'Flowchart (Sparrow28,F14)'!E80</f>
        <v>CNC</v>
      </c>
      <c r="D68" s="439" t="str">
        <f>'Flowchart (Sparrow28,F14)'!F80</f>
        <v>清洗11后下挂</v>
      </c>
      <c r="E68" s="439" t="str">
        <f>'Flowchart (Sparrow28,F14)'!L80</f>
        <v>N/A</v>
      </c>
      <c r="F68" s="439">
        <f>'Flowchart (Sparrow28,F14)'!T80</f>
        <v>6</v>
      </c>
      <c r="G68" s="440"/>
      <c r="H68" s="439">
        <f t="shared" si="1"/>
        <v>0</v>
      </c>
    </row>
    <row r="69" spans="2:8" hidden="1">
      <c r="B69" s="439">
        <f>'Flowchart (Sparrow28,F14)'!C81</f>
        <v>67</v>
      </c>
      <c r="C69" s="439" t="str">
        <f>'Flowchart (Sparrow28,F14)'!E81</f>
        <v>阳极</v>
      </c>
      <c r="D69" s="439" t="str">
        <f>'Flowchart (Sparrow28,F14)'!F81</f>
        <v>上挂</v>
      </c>
      <c r="E69" s="439" t="str">
        <f>'Flowchart (Sparrow28,F14)'!L81</f>
        <v>N/A</v>
      </c>
      <c r="F69" s="439">
        <f>'Flowchart (Sparrow28,F14)'!T81</f>
        <v>0.4</v>
      </c>
      <c r="G69" s="440"/>
      <c r="H69" s="439">
        <f t="shared" si="1"/>
        <v>0</v>
      </c>
    </row>
    <row r="70" spans="2:8" hidden="1">
      <c r="B70" s="439">
        <f>'Flowchart (Sparrow28,F14)'!C82</f>
        <v>68</v>
      </c>
      <c r="C70" s="439" t="str">
        <f>'Flowchart (Sparrow28,F14)'!E82</f>
        <v>阳极</v>
      </c>
      <c r="D70" s="439" t="str">
        <f>'Flowchart (Sparrow28,F14)'!F82</f>
        <v>Anodizing1</v>
      </c>
      <c r="E70" s="439" t="str">
        <f>'Flowchart (Sparrow28,F14)'!L82</f>
        <v>N/A</v>
      </c>
      <c r="F70" s="439">
        <f>'Flowchart (Sparrow28,F14)'!T82</f>
        <v>1</v>
      </c>
      <c r="G70" s="440"/>
      <c r="H70" s="439">
        <f t="shared" si="1"/>
        <v>0</v>
      </c>
    </row>
    <row r="71" spans="2:8" hidden="1">
      <c r="B71" s="439">
        <f>'Flowchart (Sparrow28,F14)'!C83</f>
        <v>69</v>
      </c>
      <c r="C71" s="439" t="str">
        <f>'Flowchart (Sparrow28,F14)'!E83</f>
        <v>阳极</v>
      </c>
      <c r="D71" s="439" t="str">
        <f>'Flowchart (Sparrow28,F14)'!F83</f>
        <v>下挂</v>
      </c>
      <c r="E71" s="439" t="str">
        <f>'Flowchart (Sparrow28,F14)'!L83</f>
        <v>N/A</v>
      </c>
      <c r="F71" s="439">
        <f>'Flowchart (Sparrow28,F14)'!T83</f>
        <v>0.79999999999999993</v>
      </c>
      <c r="G71" s="440"/>
      <c r="H71" s="439">
        <f t="shared" si="1"/>
        <v>0</v>
      </c>
    </row>
    <row r="72" spans="2:8" hidden="1">
      <c r="B72" s="439">
        <f>'Flowchart (Sparrow28,F14)'!C84</f>
        <v>70</v>
      </c>
      <c r="C72" s="439" t="str">
        <f>'Flowchart (Sparrow28,F14)'!E84</f>
        <v>阳极</v>
      </c>
      <c r="D72" s="439" t="str">
        <f>'Flowchart (Sparrow28,F14)'!F84</f>
        <v>胶带测试及酒精擦拭</v>
      </c>
      <c r="E72" s="439" t="str">
        <f>'Flowchart (Sparrow28,F14)'!L84</f>
        <v>N/A</v>
      </c>
      <c r="F72" s="439">
        <f>'Flowchart (Sparrow28,F14)'!T84</f>
        <v>5.0999999999999996</v>
      </c>
      <c r="G72" s="440"/>
      <c r="H72" s="439">
        <f t="shared" si="1"/>
        <v>0</v>
      </c>
    </row>
    <row r="73" spans="2:8" hidden="1">
      <c r="B73" s="439">
        <f>'Flowchart (Sparrow28,F14)'!C85</f>
        <v>71</v>
      </c>
      <c r="C73" s="439" t="str">
        <f>'Flowchart (Sparrow28,F14)'!E85</f>
        <v>阳极</v>
      </c>
      <c r="D73" s="439" t="str">
        <f>'Flowchart (Sparrow28,F14)'!F85</f>
        <v>IPQC1</v>
      </c>
      <c r="E73" s="439" t="str">
        <f>'Flowchart (Sparrow28,F14)'!L85</f>
        <v>N/A</v>
      </c>
      <c r="F73" s="439">
        <f>'Flowchart (Sparrow28,F14)'!T85</f>
        <v>0.79999999999999993</v>
      </c>
      <c r="G73" s="440"/>
      <c r="H73" s="439">
        <f t="shared" si="1"/>
        <v>0</v>
      </c>
    </row>
    <row r="74" spans="2:8" hidden="1">
      <c r="B74" s="439">
        <f>'Flowchart (Sparrow28,F14)'!C86</f>
        <v>72</v>
      </c>
      <c r="C74" s="439" t="str">
        <f>'Flowchart (Sparrow28,F14)'!E86</f>
        <v>阳极</v>
      </c>
      <c r="D74" s="439" t="str">
        <f>'Flowchart (Sparrow28,F14)'!F86</f>
        <v>上清洗治具</v>
      </c>
      <c r="E74" s="439" t="str">
        <f>'Flowchart (Sparrow28,F14)'!L86</f>
        <v>N/A</v>
      </c>
      <c r="F74" s="439">
        <f>'Flowchart (Sparrow28,F14)'!T86</f>
        <v>2</v>
      </c>
      <c r="G74" s="440"/>
      <c r="H74" s="439">
        <f t="shared" si="1"/>
        <v>0</v>
      </c>
    </row>
    <row r="75" spans="2:8" hidden="1">
      <c r="B75" s="439">
        <f>'Flowchart (Sparrow28,F14)'!C87</f>
        <v>73</v>
      </c>
      <c r="C75" s="439" t="str">
        <f>'Flowchart (Sparrow28,F14)'!E87</f>
        <v>阳极</v>
      </c>
      <c r="D75" s="439" t="str">
        <f>'Flowchart (Sparrow28,F14)'!F87</f>
        <v>清洗12(Oleo Coating前)</v>
      </c>
      <c r="E75" s="439" t="str">
        <f>'Flowchart (Sparrow28,F14)'!L87</f>
        <v>N/A</v>
      </c>
      <c r="F75" s="439">
        <f>'Flowchart (Sparrow28,F14)'!T87</f>
        <v>2</v>
      </c>
      <c r="G75" s="440"/>
      <c r="H75" s="439">
        <f t="shared" si="1"/>
        <v>0</v>
      </c>
    </row>
    <row r="76" spans="2:8" hidden="1">
      <c r="B76" s="439">
        <f>'Flowchart (Sparrow28,F14)'!C88</f>
        <v>74</v>
      </c>
      <c r="C76" s="439" t="str">
        <f>'Flowchart (Sparrow28,F14)'!E88</f>
        <v>阳极</v>
      </c>
      <c r="D76" s="439" t="str">
        <f>'Flowchart (Sparrow28,F14)'!F88</f>
        <v>下清洗治具</v>
      </c>
      <c r="E76" s="439" t="str">
        <f>'Flowchart (Sparrow28,F14)'!L88</f>
        <v>N/A</v>
      </c>
      <c r="F76" s="439">
        <f>'Flowchart (Sparrow28,F14)'!T88</f>
        <v>3</v>
      </c>
      <c r="G76" s="440"/>
      <c r="H76" s="439">
        <f t="shared" si="1"/>
        <v>0</v>
      </c>
    </row>
    <row r="77" spans="2:8" hidden="1">
      <c r="B77" s="439">
        <f>'Flowchart (Sparrow28,F14)'!C89</f>
        <v>75</v>
      </c>
      <c r="C77" s="439" t="str">
        <f>'Flowchart (Sparrow28,F14)'!E89</f>
        <v>阳极</v>
      </c>
      <c r="D77" s="439" t="str">
        <f>'Flowchart (Sparrow28,F14)'!F89</f>
        <v>上治具</v>
      </c>
      <c r="E77" s="439" t="str">
        <f>'Flowchart (Sparrow28,F14)'!L89</f>
        <v>N/A</v>
      </c>
      <c r="F77" s="439">
        <f>'Flowchart (Sparrow28,F14)'!T89</f>
        <v>2</v>
      </c>
      <c r="G77" s="440"/>
      <c r="H77" s="439">
        <f t="shared" si="1"/>
        <v>0</v>
      </c>
    </row>
    <row r="78" spans="2:8" hidden="1">
      <c r="B78" s="439">
        <f>'Flowchart (Sparrow28,F14)'!C90</f>
        <v>76</v>
      </c>
      <c r="C78" s="439" t="str">
        <f>'Flowchart (Sparrow28,F14)'!E90</f>
        <v>阳极</v>
      </c>
      <c r="D78" s="439" t="str">
        <f>'Flowchart (Sparrow28,F14)'!F90</f>
        <v>上掛</v>
      </c>
      <c r="E78" s="439" t="str">
        <f>'Flowchart (Sparrow28,F14)'!L90</f>
        <v>N/A</v>
      </c>
      <c r="F78" s="439">
        <f>'Flowchart (Sparrow28,F14)'!T90</f>
        <v>2</v>
      </c>
      <c r="G78" s="440"/>
      <c r="H78" s="439">
        <f t="shared" si="1"/>
        <v>0</v>
      </c>
    </row>
    <row r="79" spans="2:8">
      <c r="B79" s="502">
        <f>'Flowchart (Sparrow28,F14)'!C91</f>
        <v>77</v>
      </c>
      <c r="C79" s="502" t="str">
        <f>'Flowchart (Sparrow28,F14)'!E91</f>
        <v>阳极</v>
      </c>
      <c r="D79" s="502" t="str">
        <f>'Flowchart (Sparrow28,F14)'!F91</f>
        <v>Oleo Coating</v>
      </c>
      <c r="E79" s="442" t="s">
        <v>861</v>
      </c>
      <c r="F79" s="442">
        <f>'Flowchart (Sparrow28,F14)'!T91</f>
        <v>9</v>
      </c>
      <c r="G79" s="442">
        <v>0.11</v>
      </c>
      <c r="H79" s="442">
        <f t="shared" si="1"/>
        <v>1</v>
      </c>
    </row>
    <row r="80" spans="2:8">
      <c r="B80" s="503"/>
      <c r="C80" s="503"/>
      <c r="D80" s="503"/>
      <c r="E80" s="461" t="s">
        <v>866</v>
      </c>
      <c r="F80" s="462">
        <f>F79</f>
        <v>9</v>
      </c>
      <c r="G80" s="462">
        <v>0.11</v>
      </c>
      <c r="H80" s="442">
        <f t="shared" si="1"/>
        <v>1</v>
      </c>
    </row>
    <row r="81" spans="2:8" hidden="1">
      <c r="B81" s="439">
        <f>'Flowchart (Sparrow28,F14)'!C92</f>
        <v>78</v>
      </c>
      <c r="C81" s="439" t="str">
        <f>'Flowchart (Sparrow28,F14)'!E92</f>
        <v>阳极</v>
      </c>
      <c r="D81" s="439" t="str">
        <f>'Flowchart (Sparrow28,F14)'!F92</f>
        <v>烘烤</v>
      </c>
      <c r="E81" s="439" t="str">
        <f>'Flowchart (Sparrow28,F14)'!L92</f>
        <v>N/A</v>
      </c>
      <c r="F81" s="439">
        <f>'Flowchart (Sparrow28,F14)'!T92</f>
        <v>4</v>
      </c>
      <c r="G81" s="440"/>
      <c r="H81" s="439">
        <f t="shared" si="1"/>
        <v>0</v>
      </c>
    </row>
    <row r="82" spans="2:8" hidden="1">
      <c r="B82" s="439">
        <f>'Flowchart (Sparrow28,F14)'!C93</f>
        <v>79</v>
      </c>
      <c r="C82" s="439" t="str">
        <f>'Flowchart (Sparrow28,F14)'!E93</f>
        <v>阳极</v>
      </c>
      <c r="D82" s="439" t="str">
        <f>'Flowchart (Sparrow28,F14)'!F93</f>
        <v>下掛</v>
      </c>
      <c r="E82" s="439" t="str">
        <f>'Flowchart (Sparrow28,F14)'!L93</f>
        <v>N/A</v>
      </c>
      <c r="F82" s="439">
        <f>'Flowchart (Sparrow28,F14)'!T93</f>
        <v>2</v>
      </c>
      <c r="G82" s="440"/>
      <c r="H82" s="439">
        <f t="shared" si="1"/>
        <v>0</v>
      </c>
    </row>
    <row r="83" spans="2:8" hidden="1">
      <c r="B83" s="439">
        <f>'Flowchart (Sparrow28,F14)'!C94</f>
        <v>80</v>
      </c>
      <c r="C83" s="439" t="str">
        <f>'Flowchart (Sparrow28,F14)'!E94</f>
        <v>阳极</v>
      </c>
      <c r="D83" s="439" t="str">
        <f>'Flowchart (Sparrow28,F14)'!F94</f>
        <v>下治具</v>
      </c>
      <c r="E83" s="439" t="str">
        <f>'Flowchart (Sparrow28,F14)'!L94</f>
        <v>N/A</v>
      </c>
      <c r="F83" s="439">
        <f>'Flowchart (Sparrow28,F14)'!T94</f>
        <v>2</v>
      </c>
      <c r="G83" s="440"/>
      <c r="H83" s="439">
        <f t="shared" si="1"/>
        <v>0</v>
      </c>
    </row>
    <row r="84" spans="2:8" hidden="1">
      <c r="B84" s="439">
        <f>'Flowchart (Sparrow28,F14)'!C95</f>
        <v>81</v>
      </c>
      <c r="C84" s="439" t="str">
        <f>'Flowchart (Sparrow28,F14)'!E95</f>
        <v>阳极</v>
      </c>
      <c r="D84" s="439" t="str">
        <f>'Flowchart (Sparrow28,F14)'!F95</f>
        <v>胶带测试及酒精擦拭</v>
      </c>
      <c r="E84" s="439" t="str">
        <f>'Flowchart (Sparrow28,F14)'!L95</f>
        <v>N/A</v>
      </c>
      <c r="F84" s="439">
        <f>'Flowchart (Sparrow28,F14)'!T95</f>
        <v>7</v>
      </c>
      <c r="G84" s="440"/>
      <c r="H84" s="439">
        <f t="shared" si="1"/>
        <v>0</v>
      </c>
    </row>
    <row r="85" spans="2:8" hidden="1">
      <c r="B85" s="439">
        <f>'Flowchart (Sparrow28,F14)'!C96</f>
        <v>82</v>
      </c>
      <c r="C85" s="439" t="str">
        <f>'Flowchart (Sparrow28,F14)'!E96</f>
        <v>阳极</v>
      </c>
      <c r="D85" s="439" t="str">
        <f>'Flowchart (Sparrow28,F14)'!F96</f>
        <v>IPQC2</v>
      </c>
      <c r="E85" s="439" t="str">
        <f>'Flowchart (Sparrow28,F14)'!L96</f>
        <v>N/A</v>
      </c>
      <c r="F85" s="439">
        <f>'Flowchart (Sparrow28,F14)'!T96</f>
        <v>1</v>
      </c>
      <c r="G85" s="440"/>
      <c r="H85" s="439">
        <f t="shared" si="1"/>
        <v>0</v>
      </c>
    </row>
    <row r="86" spans="2:8" hidden="1">
      <c r="B86" s="439">
        <f>'Flowchart (Sparrow28,F14)'!C97</f>
        <v>83</v>
      </c>
      <c r="C86" s="439" t="str">
        <f>'Flowchart (Sparrow28,F14)'!E97</f>
        <v>阳极</v>
      </c>
      <c r="D86" s="439" t="str">
        <f>'Flowchart (Sparrow28,F14)'!F97</f>
        <v>UMP2</v>
      </c>
      <c r="E86" s="439" t="str">
        <f>'Flowchart (Sparrow28,F14)'!L97</f>
        <v>N/A</v>
      </c>
      <c r="F86" s="439">
        <f>'Flowchart (Sparrow28,F14)'!T97</f>
        <v>1</v>
      </c>
      <c r="G86" s="440"/>
      <c r="H86" s="439">
        <f t="shared" si="1"/>
        <v>0</v>
      </c>
    </row>
    <row r="87" spans="2:8" hidden="1">
      <c r="B87" s="439">
        <f>'Flowchart (Sparrow28,F14)'!C98</f>
        <v>84</v>
      </c>
      <c r="C87" s="439" t="str">
        <f>'Flowchart (Sparrow28,F14)'!E98</f>
        <v>组装</v>
      </c>
      <c r="D87" s="439" t="str">
        <f>'Flowchart (Sparrow28,F14)'!F98</f>
        <v>Protection Film3</v>
      </c>
      <c r="E87" s="439" t="str">
        <f>'Flowchart (Sparrow28,F14)'!L98</f>
        <v>N/A</v>
      </c>
      <c r="F87" s="439">
        <f>'Flowchart (Sparrow28,F14)'!T98</f>
        <v>5</v>
      </c>
      <c r="G87" s="440"/>
      <c r="H87" s="439">
        <f t="shared" si="1"/>
        <v>0</v>
      </c>
    </row>
    <row r="88" spans="2:8" hidden="1">
      <c r="B88" s="439">
        <f>'Flowchart (Sparrow28,F14)'!C99</f>
        <v>85</v>
      </c>
      <c r="C88" s="439" t="str">
        <f>'Flowchart (Sparrow28,F14)'!E99</f>
        <v>组装</v>
      </c>
      <c r="D88" s="439" t="str">
        <f>'Flowchart (Sparrow28,F14)'!F99</f>
        <v>点漆</v>
      </c>
      <c r="E88" s="439" t="str">
        <f>'Flowchart (Sparrow28,F14)'!L99</f>
        <v>N/A</v>
      </c>
      <c r="F88" s="439">
        <f>'Flowchart (Sparrow28,F14)'!T99</f>
        <v>15</v>
      </c>
      <c r="G88" s="440"/>
      <c r="H88" s="439">
        <f t="shared" si="1"/>
        <v>0</v>
      </c>
    </row>
    <row r="89" spans="2:8" hidden="1">
      <c r="B89" s="439">
        <f>'Flowchart (Sparrow28,F14)'!C100</f>
        <v>86</v>
      </c>
      <c r="C89" s="439" t="str">
        <f>'Flowchart (Sparrow28,F14)'!E100</f>
        <v>组装</v>
      </c>
      <c r="D89" s="439" t="str">
        <f>'Flowchart (Sparrow28,F14)'!F100</f>
        <v>静置</v>
      </c>
      <c r="E89" s="439" t="str">
        <f>'Flowchart (Sparrow28,F14)'!L100</f>
        <v>N/A</v>
      </c>
      <c r="F89" s="439">
        <f>'Flowchart (Sparrow28,F14)'!T100</f>
        <v>0</v>
      </c>
      <c r="G89" s="440"/>
      <c r="H89" s="439">
        <f t="shared" si="1"/>
        <v>0</v>
      </c>
    </row>
    <row r="90" spans="2:8" hidden="1">
      <c r="B90" s="439">
        <f>'Flowchart (Sparrow28,F14)'!C101</f>
        <v>87</v>
      </c>
      <c r="C90" s="439" t="str">
        <f>'Flowchart (Sparrow28,F14)'!E101</f>
        <v>组装</v>
      </c>
      <c r="D90" s="439" t="str">
        <f>'Flowchart (Sparrow28,F14)'!F101</f>
        <v>贴小膜（A基准+内腔）</v>
      </c>
      <c r="E90" s="439" t="str">
        <f>'Flowchart (Sparrow28,F14)'!L101</f>
        <v>N/A</v>
      </c>
      <c r="F90" s="439">
        <f>'Flowchart (Sparrow28,F14)'!T101</f>
        <v>16</v>
      </c>
      <c r="G90" s="440"/>
      <c r="H90" s="439">
        <f t="shared" si="1"/>
        <v>0</v>
      </c>
    </row>
    <row r="91" spans="2:8" hidden="1">
      <c r="B91" s="439">
        <f>'Flowchart (Sparrow28,F14)'!C102</f>
        <v>88</v>
      </c>
      <c r="C91" s="439" t="str">
        <f>'Flowchart (Sparrow28,F14)'!E102</f>
        <v>组装</v>
      </c>
      <c r="D91" s="439" t="str">
        <f>'Flowchart (Sparrow28,F14)'!F102</f>
        <v>组装遮蔽治具</v>
      </c>
      <c r="E91" s="439" t="str">
        <f>'Flowchart (Sparrow28,F14)'!L102</f>
        <v>N/A</v>
      </c>
      <c r="F91" s="439">
        <f>'Flowchart (Sparrow28,F14)'!T102</f>
        <v>6</v>
      </c>
      <c r="G91" s="440"/>
      <c r="H91" s="439">
        <f t="shared" si="1"/>
        <v>0</v>
      </c>
    </row>
    <row r="92" spans="2:8" hidden="1">
      <c r="B92" s="439">
        <f>'Flowchart (Sparrow28,F14)'!C103</f>
        <v>89</v>
      </c>
      <c r="C92" s="439" t="str">
        <f>'Flowchart (Sparrow28,F14)'!E103</f>
        <v>组装</v>
      </c>
      <c r="D92" s="439" t="str">
        <f>'Flowchart (Sparrow28,F14)'!F103</f>
        <v>PU Coating</v>
      </c>
      <c r="E92" s="439" t="str">
        <f>'Flowchart (Sparrow28,F14)'!L103</f>
        <v>N/A</v>
      </c>
      <c r="F92" s="439">
        <f>'Flowchart (Sparrow28,F14)'!T103</f>
        <v>2</v>
      </c>
      <c r="G92" s="440"/>
      <c r="H92" s="439">
        <f t="shared" si="1"/>
        <v>0</v>
      </c>
    </row>
    <row r="93" spans="2:8" hidden="1">
      <c r="B93" s="439">
        <f>'Flowchart (Sparrow28,F14)'!C104</f>
        <v>90</v>
      </c>
      <c r="C93" s="439" t="str">
        <f>'Flowchart (Sparrow28,F14)'!E104</f>
        <v>组装</v>
      </c>
      <c r="D93" s="439" t="str">
        <f>'Flowchart (Sparrow28,F14)'!F104</f>
        <v>拆遮蔽治具</v>
      </c>
      <c r="E93" s="439" t="str">
        <f>'Flowchart (Sparrow28,F14)'!L104</f>
        <v>N/A</v>
      </c>
      <c r="F93" s="439">
        <f>'Flowchart (Sparrow28,F14)'!T104</f>
        <v>4</v>
      </c>
      <c r="G93" s="440"/>
      <c r="H93" s="439">
        <f t="shared" si="1"/>
        <v>0</v>
      </c>
    </row>
    <row r="94" spans="2:8" hidden="1">
      <c r="B94" s="439">
        <f>'Flowchart (Sparrow28,F14)'!C105</f>
        <v>91</v>
      </c>
      <c r="C94" s="439" t="str">
        <f>'Flowchart (Sparrow28,F14)'!E105</f>
        <v>组装</v>
      </c>
      <c r="D94" s="439" t="str">
        <f>'Flowchart (Sparrow28,F14)'!F105</f>
        <v>加烤</v>
      </c>
      <c r="E94" s="439" t="str">
        <f>'Flowchart (Sparrow28,F14)'!L105</f>
        <v>N/A</v>
      </c>
      <c r="F94" s="439">
        <f>'Flowchart (Sparrow28,F14)'!T105</f>
        <v>7</v>
      </c>
      <c r="G94" s="440"/>
      <c r="H94" s="439">
        <f t="shared" si="1"/>
        <v>0</v>
      </c>
    </row>
    <row r="95" spans="2:8" hidden="1">
      <c r="B95" s="439">
        <f>'Flowchart (Sparrow28,F14)'!C106</f>
        <v>92</v>
      </c>
      <c r="C95" s="439" t="str">
        <f>'Flowchart (Sparrow28,F14)'!E106</f>
        <v>组装</v>
      </c>
      <c r="D95" s="439" t="str">
        <f>'Flowchart (Sparrow28,F14)'!F106</f>
        <v>撕小膜</v>
      </c>
      <c r="E95" s="439" t="str">
        <f>'Flowchart (Sparrow28,F14)'!L106</f>
        <v>N/A</v>
      </c>
      <c r="F95" s="439">
        <f>'Flowchart (Sparrow28,F14)'!T106</f>
        <v>6</v>
      </c>
      <c r="G95" s="440"/>
      <c r="H95" s="439">
        <f t="shared" si="1"/>
        <v>0</v>
      </c>
    </row>
    <row r="96" spans="2:8" hidden="1">
      <c r="B96" s="439">
        <f>'Flowchart (Sparrow28,F14)'!C107</f>
        <v>93</v>
      </c>
      <c r="C96" s="439" t="str">
        <f>'Flowchart (Sparrow28,F14)'!E107</f>
        <v>组装</v>
      </c>
      <c r="D96" s="439" t="str">
        <f>'Flowchart (Sparrow28,F14)'!F107</f>
        <v>CO2除漆</v>
      </c>
      <c r="E96" s="439" t="str">
        <f>'Flowchart (Sparrow28,F14)'!L107</f>
        <v>N/A</v>
      </c>
      <c r="F96" s="439">
        <f>'Flowchart (Sparrow28,F14)'!T107</f>
        <v>11</v>
      </c>
      <c r="G96" s="440"/>
      <c r="H96" s="439">
        <f t="shared" si="1"/>
        <v>0</v>
      </c>
    </row>
    <row r="97" spans="2:8" hidden="1">
      <c r="B97" s="439">
        <f>'Flowchart (Sparrow28,F14)'!C108</f>
        <v>94</v>
      </c>
      <c r="C97" s="439" t="str">
        <f>'Flowchart (Sparrow28,F14)'!E108</f>
        <v>组装</v>
      </c>
      <c r="D97" s="439" t="str">
        <f>'Flowchart (Sparrow28,F14)'!F108</f>
        <v>检修</v>
      </c>
      <c r="E97" s="439" t="str">
        <f>'Flowchart (Sparrow28,F14)'!L108</f>
        <v>N/A</v>
      </c>
      <c r="F97" s="439">
        <f>'Flowchart (Sparrow28,F14)'!T108</f>
        <v>11</v>
      </c>
      <c r="G97" s="440"/>
      <c r="H97" s="439">
        <f t="shared" si="1"/>
        <v>0</v>
      </c>
    </row>
    <row r="98" spans="2:8" hidden="1">
      <c r="B98" s="439">
        <f>'Flowchart (Sparrow28,F14)'!C109</f>
        <v>95</v>
      </c>
      <c r="C98" s="439" t="str">
        <f>'Flowchart (Sparrow28,F14)'!E109</f>
        <v>组装</v>
      </c>
      <c r="D98" s="439" t="str">
        <f>'Flowchart (Sparrow28,F14)'!F109</f>
        <v>SIM量测</v>
      </c>
      <c r="E98" s="439" t="str">
        <f>'Flowchart (Sparrow28,F14)'!L109</f>
        <v>N/A</v>
      </c>
      <c r="F98" s="439">
        <f>'Flowchart (Sparrow28,F14)'!T109</f>
        <v>4</v>
      </c>
      <c r="G98" s="440"/>
      <c r="H98" s="439">
        <f t="shared" si="1"/>
        <v>0</v>
      </c>
    </row>
    <row r="99" spans="2:8" hidden="1">
      <c r="B99" s="439">
        <f>'Flowchart (Sparrow28,F14)'!C110</f>
        <v>96</v>
      </c>
      <c r="C99" s="439" t="str">
        <f>'Flowchart (Sparrow28,F14)'!E110</f>
        <v>组装</v>
      </c>
      <c r="D99" s="439" t="str">
        <f>'Flowchart (Sparrow28,F14)'!F110</f>
        <v>镭雕Barcode</v>
      </c>
      <c r="E99" s="439" t="str">
        <f>'Flowchart (Sparrow28,F14)'!L110</f>
        <v>N/A</v>
      </c>
      <c r="F99" s="439">
        <f>'Flowchart (Sparrow28,F14)'!T110</f>
        <v>4</v>
      </c>
      <c r="G99" s="440"/>
      <c r="H99" s="439">
        <f t="shared" si="1"/>
        <v>0</v>
      </c>
    </row>
    <row r="100" spans="2:8" hidden="1">
      <c r="B100" s="439">
        <f>'Flowchart (Sparrow28,F14)'!C111</f>
        <v>97</v>
      </c>
      <c r="C100" s="439" t="str">
        <f>'Flowchart (Sparrow28,F14)'!E111</f>
        <v>组装</v>
      </c>
      <c r="D100" s="439" t="str">
        <f>'Flowchart (Sparrow28,F14)'!F111</f>
        <v>Laser De-Ano侧面+镭雕大面</v>
      </c>
      <c r="E100" s="439" t="str">
        <f>'Flowchart (Sparrow28,F14)'!L111</f>
        <v>N/A</v>
      </c>
      <c r="F100" s="439">
        <f>'Flowchart (Sparrow28,F14)'!T111</f>
        <v>20</v>
      </c>
      <c r="G100" s="440"/>
      <c r="H100" s="439">
        <f t="shared" si="1"/>
        <v>0</v>
      </c>
    </row>
    <row r="101" spans="2:8" hidden="1">
      <c r="B101" s="439">
        <f>'Flowchart (Sparrow28,F14)'!C112</f>
        <v>98</v>
      </c>
      <c r="C101" s="439" t="str">
        <f>'Flowchart (Sparrow28,F14)'!E112</f>
        <v>组装</v>
      </c>
      <c r="D101" s="439" t="str">
        <f>'Flowchart (Sparrow28,F14)'!F112</f>
        <v>破阳区域钝化</v>
      </c>
      <c r="E101" s="439" t="str">
        <f>'Flowchart (Sparrow28,F14)'!L112</f>
        <v>N/A</v>
      </c>
      <c r="F101" s="439">
        <f>'Flowchart (Sparrow28,F14)'!T112</f>
        <v>4</v>
      </c>
      <c r="G101" s="440"/>
      <c r="H101" s="439">
        <f t="shared" si="1"/>
        <v>0</v>
      </c>
    </row>
    <row r="102" spans="2:8" hidden="1">
      <c r="B102" s="439">
        <f>'Flowchart (Sparrow28,F14)'!C113</f>
        <v>99</v>
      </c>
      <c r="C102" s="439" t="str">
        <f>'Flowchart (Sparrow28,F14)'!E113</f>
        <v>组装</v>
      </c>
      <c r="D102" s="439" t="str">
        <f>'Flowchart (Sparrow28,F14)'!F113</f>
        <v>Volumax</v>
      </c>
      <c r="E102" s="439" t="str">
        <f>'Flowchart (Sparrow28,F14)'!L113</f>
        <v>N/A</v>
      </c>
      <c r="F102" s="439">
        <f>'Flowchart (Sparrow28,F14)'!T113</f>
        <v>2</v>
      </c>
      <c r="G102" s="440"/>
      <c r="H102" s="439">
        <f t="shared" si="1"/>
        <v>0</v>
      </c>
    </row>
    <row r="103" spans="2:8" hidden="1">
      <c r="B103" s="439">
        <f>'Flowchart (Sparrow28,F14)'!C114</f>
        <v>100</v>
      </c>
      <c r="C103" s="439" t="str">
        <f>'Flowchart (Sparrow28,F14)'!E114</f>
        <v>组装</v>
      </c>
      <c r="D103" s="439" t="str">
        <f>'Flowchart (Sparrow28,F14)'!F114</f>
        <v>Snap组装</v>
      </c>
      <c r="E103" s="439" t="str">
        <f>'Flowchart (Sparrow28,F14)'!L114</f>
        <v>N/A</v>
      </c>
      <c r="F103" s="439">
        <f>'Flowchart (Sparrow28,F14)'!T114</f>
        <v>3</v>
      </c>
      <c r="G103" s="440"/>
      <c r="H103" s="439">
        <f t="shared" si="1"/>
        <v>0</v>
      </c>
    </row>
    <row r="104" spans="2:8" hidden="1">
      <c r="B104" s="439">
        <f>'Flowchart (Sparrow28,F14)'!C115</f>
        <v>101</v>
      </c>
      <c r="C104" s="439" t="str">
        <f>'Flowchart (Sparrow28,F14)'!E115</f>
        <v>组装</v>
      </c>
      <c r="D104" s="439" t="str">
        <f>'Flowchart (Sparrow28,F14)'!F115</f>
        <v>Assy  E75 trim</v>
      </c>
      <c r="E104" s="439" t="str">
        <f>'Flowchart (Sparrow28,F14)'!L115</f>
        <v>N/A</v>
      </c>
      <c r="F104" s="439">
        <f>'Flowchart (Sparrow28,F14)'!T115</f>
        <v>4</v>
      </c>
      <c r="G104" s="440"/>
      <c r="H104" s="439">
        <f t="shared" si="1"/>
        <v>0</v>
      </c>
    </row>
    <row r="105" spans="2:8" hidden="1">
      <c r="B105" s="439">
        <f>'Flowchart (Sparrow28,F14)'!C116</f>
        <v>102</v>
      </c>
      <c r="C105" s="439" t="str">
        <f>'Flowchart (Sparrow28,F14)'!E116</f>
        <v>组装</v>
      </c>
      <c r="D105" s="439" t="str">
        <f>'Flowchart (Sparrow28,F14)'!F116</f>
        <v>静置</v>
      </c>
      <c r="E105" s="439" t="str">
        <f>'Flowchart (Sparrow28,F14)'!L116</f>
        <v>N/A</v>
      </c>
      <c r="F105" s="439" t="str">
        <f>'Flowchart (Sparrow28,F14)'!T116</f>
        <v/>
      </c>
      <c r="G105" s="440"/>
      <c r="H105" s="439" t="str">
        <f t="shared" si="1"/>
        <v>0</v>
      </c>
    </row>
    <row r="106" spans="2:8" hidden="1">
      <c r="B106" s="439">
        <f>'Flowchart (Sparrow28,F14)'!C117</f>
        <v>103</v>
      </c>
      <c r="C106" s="439" t="str">
        <f>'Flowchart (Sparrow28,F14)'!E117</f>
        <v>组装</v>
      </c>
      <c r="D106" s="439" t="str">
        <f>'Flowchart (Sparrow28,F14)'!F117</f>
        <v>Assy LED</v>
      </c>
      <c r="E106" s="439" t="str">
        <f>'Flowchart (Sparrow28,F14)'!L117</f>
        <v>N/A</v>
      </c>
      <c r="F106" s="439">
        <f>'Flowchart (Sparrow28,F14)'!T117</f>
        <v>4</v>
      </c>
      <c r="G106" s="440"/>
      <c r="H106" s="439">
        <f t="shared" si="1"/>
        <v>0</v>
      </c>
    </row>
    <row r="107" spans="2:8" hidden="1">
      <c r="B107" s="439">
        <f>'Flowchart (Sparrow28,F14)'!C118</f>
        <v>104</v>
      </c>
      <c r="C107" s="439" t="str">
        <f>'Flowchart (Sparrow28,F14)'!E118</f>
        <v>组装</v>
      </c>
      <c r="D107" s="439" t="str">
        <f>'Flowchart (Sparrow28,F14)'!F118</f>
        <v>静置</v>
      </c>
      <c r="E107" s="439" t="str">
        <f>'Flowchart (Sparrow28,F14)'!L118</f>
        <v>N/A</v>
      </c>
      <c r="F107" s="439" t="str">
        <f>'Flowchart (Sparrow28,F14)'!T118</f>
        <v/>
      </c>
      <c r="G107" s="440"/>
      <c r="H107" s="439" t="str">
        <f t="shared" si="1"/>
        <v>0</v>
      </c>
    </row>
    <row r="108" spans="2:8" hidden="1">
      <c r="B108" s="439">
        <f>'Flowchart (Sparrow28,F14)'!C119</f>
        <v>105</v>
      </c>
      <c r="C108" s="439" t="str">
        <f>'Flowchart (Sparrow28,F14)'!E119</f>
        <v>组装</v>
      </c>
      <c r="D108" s="439" t="str">
        <f>'Flowchart (Sparrow28,F14)'!F119</f>
        <v>Assy turret O-ring</v>
      </c>
      <c r="E108" s="439" t="str">
        <f>'Flowchart (Sparrow28,F14)'!L119</f>
        <v>N/A</v>
      </c>
      <c r="F108" s="439">
        <f>'Flowchart (Sparrow28,F14)'!T119</f>
        <v>1</v>
      </c>
      <c r="G108" s="440"/>
      <c r="H108" s="439">
        <f t="shared" si="1"/>
        <v>0</v>
      </c>
    </row>
    <row r="109" spans="2:8" hidden="1">
      <c r="B109" s="439">
        <f>'Flowchart (Sparrow28,F14)'!C120</f>
        <v>106</v>
      </c>
      <c r="C109" s="439" t="str">
        <f>'Flowchart (Sparrow28,F14)'!E120</f>
        <v>组装</v>
      </c>
      <c r="D109" s="439" t="str">
        <f>'Flowchart (Sparrow28,F14)'!F120</f>
        <v xml:space="preserve"> turret   贴膜</v>
      </c>
      <c r="E109" s="439" t="str">
        <f>'Flowchart (Sparrow28,F14)'!L120</f>
        <v>N/A</v>
      </c>
      <c r="F109" s="439">
        <f>'Flowchart (Sparrow28,F14)'!T120</f>
        <v>4</v>
      </c>
      <c r="G109" s="440"/>
      <c r="H109" s="439">
        <f t="shared" si="1"/>
        <v>0</v>
      </c>
    </row>
    <row r="110" spans="2:8" hidden="1">
      <c r="B110" s="439">
        <f>'Flowchart (Sparrow28,F14)'!C121</f>
        <v>107</v>
      </c>
      <c r="C110" s="439" t="str">
        <f>'Flowchart (Sparrow28,F14)'!E121</f>
        <v>组装</v>
      </c>
      <c r="D110" s="439" t="str">
        <f>'Flowchart (Sparrow28,F14)'!F121</f>
        <v>镭焊</v>
      </c>
      <c r="E110" s="439" t="str">
        <f>'Flowchart (Sparrow28,F14)'!L121</f>
        <v>N/A</v>
      </c>
      <c r="F110" s="439">
        <f>'Flowchart (Sparrow28,F14)'!T121</f>
        <v>3</v>
      </c>
      <c r="G110" s="440"/>
      <c r="H110" s="439">
        <f t="shared" si="1"/>
        <v>0</v>
      </c>
    </row>
    <row r="111" spans="2:8" hidden="1">
      <c r="B111" s="439">
        <f>'Flowchart (Sparrow28,F14)'!C122</f>
        <v>108</v>
      </c>
      <c r="C111" s="439" t="str">
        <f>'Flowchart (Sparrow28,F14)'!E122</f>
        <v>组装</v>
      </c>
      <c r="D111" s="439" t="str">
        <f>'Flowchart (Sparrow28,F14)'!F122</f>
        <v>Logo分Bin</v>
      </c>
      <c r="E111" s="439" t="str">
        <f>'Flowchart (Sparrow28,F14)'!L122</f>
        <v>N/A</v>
      </c>
      <c r="F111" s="439">
        <f>'Flowchart (Sparrow28,F14)'!T122</f>
        <v>1</v>
      </c>
      <c r="G111" s="440"/>
      <c r="H111" s="439">
        <f t="shared" si="1"/>
        <v>0</v>
      </c>
    </row>
    <row r="112" spans="2:8" hidden="1">
      <c r="B112" s="439">
        <f>'Flowchart (Sparrow28,F14)'!C123</f>
        <v>109</v>
      </c>
      <c r="C112" s="439" t="str">
        <f>'Flowchart (Sparrow28,F14)'!E123</f>
        <v>组装</v>
      </c>
      <c r="D112" s="439" t="str">
        <f>'Flowchart (Sparrow28,F14)'!F123</f>
        <v>Logo镭雕</v>
      </c>
      <c r="E112" s="439" t="str">
        <f>'Flowchart (Sparrow28,F14)'!L123</f>
        <v>N/A</v>
      </c>
      <c r="F112" s="439">
        <f>'Flowchart (Sparrow28,F14)'!T123</f>
        <v>1</v>
      </c>
      <c r="G112" s="440"/>
      <c r="H112" s="439">
        <f t="shared" si="1"/>
        <v>0</v>
      </c>
    </row>
    <row r="113" spans="2:8" hidden="1">
      <c r="B113" s="439">
        <f>'Flowchart (Sparrow28,F14)'!C124</f>
        <v>110</v>
      </c>
      <c r="C113" s="439" t="str">
        <f>'Flowchart (Sparrow28,F14)'!E124</f>
        <v>组装</v>
      </c>
      <c r="D113" s="439" t="str">
        <f>'Flowchart (Sparrow28,F14)'!F124</f>
        <v>Housing分Bin</v>
      </c>
      <c r="E113" s="439" t="str">
        <f>'Flowchart (Sparrow28,F14)'!L124</f>
        <v>N/A</v>
      </c>
      <c r="F113" s="439">
        <f>'Flowchart (Sparrow28,F14)'!T124</f>
        <v>1</v>
      </c>
      <c r="G113" s="440"/>
      <c r="H113" s="439">
        <f t="shared" si="1"/>
        <v>0</v>
      </c>
    </row>
    <row r="114" spans="2:8" hidden="1">
      <c r="B114" s="439">
        <f>'Flowchart (Sparrow28,F14)'!C125</f>
        <v>111</v>
      </c>
      <c r="C114" s="439" t="str">
        <f>'Flowchart (Sparrow28,F14)'!E125</f>
        <v>组装</v>
      </c>
      <c r="D114" s="439" t="str">
        <f>'Flowchart (Sparrow28,F14)'!F125</f>
        <v>Assy Logo</v>
      </c>
      <c r="E114" s="439" t="str">
        <f>'Flowchart (Sparrow28,F14)'!L125</f>
        <v>N/A</v>
      </c>
      <c r="F114" s="439">
        <f>'Flowchart (Sparrow28,F14)'!T125</f>
        <v>5</v>
      </c>
      <c r="G114" s="440"/>
      <c r="H114" s="439">
        <f t="shared" si="1"/>
        <v>0</v>
      </c>
    </row>
    <row r="115" spans="2:8" hidden="1">
      <c r="B115" s="439">
        <f>'Flowchart (Sparrow28,F14)'!C126</f>
        <v>112</v>
      </c>
      <c r="C115" s="439" t="str">
        <f>'Flowchart (Sparrow28,F14)'!E126</f>
        <v>组装</v>
      </c>
      <c r="D115" s="439" t="str">
        <f>'Flowchart (Sparrow28,F14)'!F126</f>
        <v>Logo贴膜</v>
      </c>
      <c r="E115" s="439" t="str">
        <f>'Flowchart (Sparrow28,F14)'!L126</f>
        <v>N/A</v>
      </c>
      <c r="F115" s="439">
        <f>'Flowchart (Sparrow28,F14)'!T126</f>
        <v>6</v>
      </c>
      <c r="G115" s="440"/>
      <c r="H115" s="439">
        <f t="shared" si="1"/>
        <v>0</v>
      </c>
    </row>
    <row r="116" spans="2:8" hidden="1">
      <c r="B116" s="439">
        <f>'Flowchart (Sparrow28,F14)'!C127</f>
        <v>113</v>
      </c>
      <c r="C116" s="439" t="str">
        <f>'Flowchart (Sparrow28,F14)'!E127</f>
        <v>组装</v>
      </c>
      <c r="D116" s="439" t="str">
        <f>'Flowchart (Sparrow28,F14)'!F127</f>
        <v>静置</v>
      </c>
      <c r="E116" s="439" t="str">
        <f>'Flowchart (Sparrow28,F14)'!L127</f>
        <v>N/A</v>
      </c>
      <c r="F116" s="439" t="str">
        <f>'Flowchart (Sparrow28,F14)'!T127</f>
        <v/>
      </c>
      <c r="G116" s="440"/>
      <c r="H116" s="439" t="str">
        <f t="shared" si="1"/>
        <v>0</v>
      </c>
    </row>
    <row r="117" spans="2:8" hidden="1">
      <c r="B117" s="439">
        <f>'Flowchart (Sparrow28,F14)'!C128</f>
        <v>114</v>
      </c>
      <c r="C117" s="439" t="str">
        <f>'Flowchart (Sparrow28,F14)'!E128</f>
        <v>组装</v>
      </c>
      <c r="D117" s="439" t="str">
        <f>'Flowchart (Sparrow28,F14)'!F128</f>
        <v>镭雕字体</v>
      </c>
      <c r="E117" s="439" t="str">
        <f>'Flowchart (Sparrow28,F14)'!L128</f>
        <v>N/A</v>
      </c>
      <c r="F117" s="439">
        <f>'Flowchart (Sparrow28,F14)'!T128</f>
        <v>6</v>
      </c>
      <c r="G117" s="440"/>
      <c r="H117" s="439">
        <f t="shared" si="1"/>
        <v>0</v>
      </c>
    </row>
    <row r="118" spans="2:8" hidden="1">
      <c r="B118" s="439">
        <f>'Flowchart (Sparrow28,F14)'!C129</f>
        <v>115</v>
      </c>
      <c r="C118" s="439" t="str">
        <f>'Flowchart (Sparrow28,F14)'!E129</f>
        <v>组装</v>
      </c>
      <c r="D118" s="439" t="str">
        <f>'Flowchart (Sparrow28,F14)'!F129</f>
        <v>字体钝化</v>
      </c>
      <c r="E118" s="439" t="str">
        <f>'Flowchart (Sparrow28,F14)'!L129</f>
        <v>N/A</v>
      </c>
      <c r="F118" s="439">
        <f>'Flowchart (Sparrow28,F14)'!T129</f>
        <v>2</v>
      </c>
      <c r="G118" s="440"/>
      <c r="H118" s="439">
        <f t="shared" si="1"/>
        <v>0</v>
      </c>
    </row>
    <row r="119" spans="2:8" hidden="1">
      <c r="B119" s="439">
        <f>'Flowchart (Sparrow28,F14)'!C130</f>
        <v>116</v>
      </c>
      <c r="C119" s="439" t="str">
        <f>'Flowchart (Sparrow28,F14)'!E130</f>
        <v>组装</v>
      </c>
      <c r="D119" s="439" t="str">
        <f>'Flowchart (Sparrow28,F14)'!F130</f>
        <v>除胶</v>
      </c>
      <c r="E119" s="439" t="str">
        <f>'Flowchart (Sparrow28,F14)'!L130</f>
        <v>N/A</v>
      </c>
      <c r="F119" s="439">
        <f>'Flowchart (Sparrow28,F14)'!T130</f>
        <v>1</v>
      </c>
      <c r="G119" s="440"/>
      <c r="H119" s="439">
        <f t="shared" si="1"/>
        <v>0</v>
      </c>
    </row>
    <row r="120" spans="2:8" hidden="1">
      <c r="B120" s="439">
        <f>'Flowchart (Sparrow28,F14)'!C131</f>
        <v>117</v>
      </c>
      <c r="C120" s="439" t="str">
        <f>'Flowchart (Sparrow28,F14)'!E131</f>
        <v>组装</v>
      </c>
      <c r="D120" s="439" t="str">
        <f>'Flowchart (Sparrow28,F14)'!F131</f>
        <v>自检/撕保护膜/擦脏污</v>
      </c>
      <c r="E120" s="439" t="str">
        <f>'Flowchart (Sparrow28,F14)'!L131</f>
        <v>N/A</v>
      </c>
      <c r="F120" s="439">
        <f>'Flowchart (Sparrow28,F14)'!T131</f>
        <v>35</v>
      </c>
      <c r="G120" s="440"/>
      <c r="H120" s="439">
        <f t="shared" si="1"/>
        <v>0</v>
      </c>
    </row>
    <row r="121" spans="2:8" hidden="1">
      <c r="B121" s="439">
        <f>'Flowchart (Sparrow28,F14)'!C132</f>
        <v>118</v>
      </c>
      <c r="C121" s="439" t="str">
        <f>'Flowchart (Sparrow28,F14)'!E132</f>
        <v>组装</v>
      </c>
      <c r="D121" s="439" t="str">
        <f>'Flowchart (Sparrow28,F14)'!F132</f>
        <v>Air test1（组装4小件）</v>
      </c>
      <c r="E121" s="439" t="str">
        <f>'Flowchart (Sparrow28,F14)'!L132</f>
        <v>N/A</v>
      </c>
      <c r="F121" s="439">
        <f>'Flowchart (Sparrow28,F14)'!T132</f>
        <v>4</v>
      </c>
      <c r="G121" s="440"/>
      <c r="H121" s="439">
        <f t="shared" si="1"/>
        <v>0</v>
      </c>
    </row>
    <row r="122" spans="2:8" hidden="1">
      <c r="B122" s="439">
        <f>'Flowchart (Sparrow28,F14)'!C133</f>
        <v>119</v>
      </c>
      <c r="C122" s="439" t="str">
        <f>'Flowchart (Sparrow28,F14)'!E133</f>
        <v>组装</v>
      </c>
      <c r="D122" s="439" t="str">
        <f>'Flowchart (Sparrow28,F14)'!F133</f>
        <v>Air test2（Split）</v>
      </c>
      <c r="E122" s="439" t="str">
        <f>'Flowchart (Sparrow28,F14)'!L133</f>
        <v>N/A</v>
      </c>
      <c r="F122" s="439">
        <f>'Flowchart (Sparrow28,F14)'!T133</f>
        <v>4</v>
      </c>
      <c r="G122" s="440"/>
      <c r="H122" s="439">
        <f t="shared" si="1"/>
        <v>0</v>
      </c>
    </row>
    <row r="123" spans="2:8" hidden="1">
      <c r="B123" s="439">
        <f>'Flowchart (Sparrow28,F14)'!C134</f>
        <v>120</v>
      </c>
      <c r="C123" s="439" t="str">
        <f>'Flowchart (Sparrow28,F14)'!E134</f>
        <v>组装</v>
      </c>
      <c r="D123" s="439" t="str">
        <f>'Flowchart (Sparrow28,F14)'!F134</f>
        <v>UPM3</v>
      </c>
      <c r="E123" s="439" t="str">
        <f>'Flowchart (Sparrow28,F14)'!L134</f>
        <v>N/A</v>
      </c>
      <c r="F123" s="439">
        <f>'Flowchart (Sparrow28,F14)'!T134</f>
        <v>1</v>
      </c>
      <c r="G123" s="440"/>
      <c r="H123" s="439">
        <f t="shared" si="1"/>
        <v>0</v>
      </c>
    </row>
    <row r="124" spans="2:8" hidden="1">
      <c r="B124" s="439">
        <f>'Flowchart (Sparrow28,F14)'!C135</f>
        <v>121</v>
      </c>
      <c r="C124" s="439" t="str">
        <f>'Flowchart (Sparrow28,F14)'!E135</f>
        <v>组装</v>
      </c>
      <c r="D124" s="439" t="str">
        <f>'Flowchart (Sparrow28,F14)'!F135</f>
        <v>ISRA</v>
      </c>
      <c r="E124" s="439" t="str">
        <f>'Flowchart (Sparrow28,F14)'!L135</f>
        <v>N/A</v>
      </c>
      <c r="F124" s="439">
        <f>'Flowchart (Sparrow28,F14)'!T135</f>
        <v>18</v>
      </c>
      <c r="G124" s="440"/>
      <c r="H124" s="439">
        <f t="shared" si="1"/>
        <v>0</v>
      </c>
    </row>
    <row r="125" spans="2:8" hidden="1">
      <c r="B125" s="439">
        <f>'Flowchart (Sparrow28,F14)'!C136</f>
        <v>122</v>
      </c>
      <c r="C125" s="439" t="str">
        <f>'Flowchart (Sparrow28,F14)'!E136</f>
        <v>组装</v>
      </c>
      <c r="D125" s="439" t="str">
        <f>'Flowchart (Sparrow28,F14)'!F136</f>
        <v>Steam test</v>
      </c>
      <c r="E125" s="439" t="str">
        <f>'Flowchart (Sparrow28,F14)'!L136</f>
        <v>N/A</v>
      </c>
      <c r="F125" s="439">
        <f>'Flowchart (Sparrow28,F14)'!T136</f>
        <v>18</v>
      </c>
      <c r="G125" s="440"/>
      <c r="H125" s="439">
        <f t="shared" si="1"/>
        <v>0</v>
      </c>
    </row>
    <row r="126" spans="2:8" hidden="1">
      <c r="B126" s="439">
        <f>'Flowchart (Sparrow28,F14)'!C137</f>
        <v>123</v>
      </c>
      <c r="C126" s="439" t="str">
        <f>'Flowchart (Sparrow28,F14)'!E137</f>
        <v>组装</v>
      </c>
      <c r="D126" s="439" t="str">
        <f>'Flowchart (Sparrow28,F14)'!F137</f>
        <v>OQC</v>
      </c>
      <c r="E126" s="439" t="str">
        <f>'Flowchart (Sparrow28,F14)'!L137</f>
        <v>N/A</v>
      </c>
      <c r="F126" s="439">
        <f>'Flowchart (Sparrow28,F14)'!T137</f>
        <v>105</v>
      </c>
      <c r="G126" s="440"/>
      <c r="H126" s="439">
        <f t="shared" si="1"/>
        <v>0</v>
      </c>
    </row>
    <row r="127" spans="2:8" hidden="1">
      <c r="B127" s="439">
        <f>'Flowchart (Sparrow28,F14)'!C138</f>
        <v>124</v>
      </c>
      <c r="C127" s="439" t="str">
        <f>'Flowchart (Sparrow28,F14)'!E138</f>
        <v>组装</v>
      </c>
      <c r="D127" s="439" t="str">
        <f>'Flowchart (Sparrow28,F14)'!F138</f>
        <v>包装</v>
      </c>
      <c r="E127" s="439" t="str">
        <f>'Flowchart (Sparrow28,F14)'!L138</f>
        <v>N/A</v>
      </c>
      <c r="F127" s="439">
        <f>'Flowchart (Sparrow28,F14)'!T138</f>
        <v>4</v>
      </c>
      <c r="G127" s="440"/>
      <c r="H127" s="439">
        <f t="shared" si="1"/>
        <v>0</v>
      </c>
    </row>
  </sheetData>
  <autoFilter ref="B2:H127">
    <filterColumn colId="3">
      <filters>
        <filter val="Robot辅助工作台1"/>
        <filter val="供料机/烘料机/12点温控器/6点温控器/2点温控器/机械手"/>
        <filter val="供料机/烘料机/12点温控器/6点温控器/机械手"/>
        <filter val="手动喷砂机"/>
        <filter val="探针"/>
        <filter val="机械手(Fanuc M-20iA)"/>
        <filter val="自动喷砂机"/>
      </filters>
    </filterColumn>
  </autoFilter>
  <mergeCells count="4">
    <mergeCell ref="B1:D1"/>
    <mergeCell ref="B79:B80"/>
    <mergeCell ref="C79:C80"/>
    <mergeCell ref="D79:D80"/>
  </mergeCells>
  <phoneticPr fontId="1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>
    <tabColor rgb="FFFF0000"/>
    <pageSetUpPr fitToPage="1"/>
  </sheetPr>
  <dimension ref="B1:M15"/>
  <sheetViews>
    <sheetView showGridLines="0" zoomScale="85" zoomScaleNormal="85" zoomScaleSheetLayoutView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8" sqref="H18"/>
    </sheetView>
  </sheetViews>
  <sheetFormatPr defaultRowHeight="24.95" customHeight="1"/>
  <cols>
    <col min="1" max="1" width="3.85546875" style="122" customWidth="1"/>
    <col min="2" max="2" width="6.85546875" style="122" bestFit="1" customWidth="1"/>
    <col min="3" max="3" width="6" style="122" bestFit="1" customWidth="1"/>
    <col min="4" max="4" width="25.28515625" style="122" customWidth="1"/>
    <col min="5" max="5" width="26.85546875" style="122" customWidth="1"/>
    <col min="6" max="6" width="18.140625" style="122" customWidth="1"/>
    <col min="7" max="7" width="7.42578125" style="122" customWidth="1"/>
    <col min="8" max="8" width="12.28515625" style="122" customWidth="1"/>
    <col min="9" max="9" width="8.140625" style="122" customWidth="1"/>
    <col min="10" max="10" width="5.42578125" style="122" customWidth="1"/>
    <col min="11" max="11" width="5.7109375" style="122" customWidth="1"/>
    <col min="12" max="12" width="7.5703125" style="122" customWidth="1"/>
    <col min="13" max="13" width="42.85546875" style="123" customWidth="1"/>
    <col min="14" max="16384" width="9.140625" style="122"/>
  </cols>
  <sheetData>
    <row r="1" spans="2:13" ht="40.5" customHeight="1">
      <c r="B1" s="511" t="s">
        <v>805</v>
      </c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</row>
    <row r="2" spans="2:13" s="123" customFormat="1" ht="27" customHeight="1">
      <c r="B2" s="507" t="s">
        <v>806</v>
      </c>
      <c r="C2" s="507" t="s">
        <v>807</v>
      </c>
      <c r="D2" s="507" t="s">
        <v>808</v>
      </c>
      <c r="E2" s="507" t="s">
        <v>809</v>
      </c>
      <c r="F2" s="509" t="s">
        <v>810</v>
      </c>
      <c r="G2" s="507" t="s">
        <v>811</v>
      </c>
      <c r="H2" s="507" t="s">
        <v>323</v>
      </c>
      <c r="I2" s="512" t="s">
        <v>812</v>
      </c>
      <c r="J2" s="507" t="s">
        <v>813</v>
      </c>
      <c r="K2" s="507" t="s">
        <v>814</v>
      </c>
      <c r="L2" s="509" t="s">
        <v>815</v>
      </c>
      <c r="M2" s="507" t="s">
        <v>816</v>
      </c>
    </row>
    <row r="3" spans="2:13" s="123" customFormat="1" ht="15" customHeight="1">
      <c r="B3" s="508"/>
      <c r="C3" s="508"/>
      <c r="D3" s="508"/>
      <c r="E3" s="508"/>
      <c r="F3" s="508"/>
      <c r="G3" s="508"/>
      <c r="H3" s="508"/>
      <c r="I3" s="513"/>
      <c r="J3" s="508"/>
      <c r="K3" s="508"/>
      <c r="L3" s="510"/>
      <c r="M3" s="508"/>
    </row>
    <row r="4" spans="2:13" s="123" customFormat="1" ht="15">
      <c r="B4" s="504">
        <f>'[27]Flow chart (Sparrow30,F14)'!B48</f>
        <v>36</v>
      </c>
      <c r="C4" s="504" t="str">
        <f>'[27]Flow chart (Sparrow30,F14)'!D48</f>
        <v>二加</v>
      </c>
      <c r="D4" s="504" t="str">
        <f>'[27]Flow chart (Sparrow30,F14)'!E48</f>
        <v>Polishing1-1</v>
      </c>
      <c r="E4" s="412" t="str">
        <f>'[27]Flow chart (Sparrow30,F14)'!I48</f>
        <v>机械手夹头</v>
      </c>
      <c r="F4" s="423" t="s">
        <v>823</v>
      </c>
      <c r="G4" s="423" t="s">
        <v>824</v>
      </c>
      <c r="H4" s="423" t="s">
        <v>490</v>
      </c>
      <c r="I4" s="424">
        <f>'[27]Flow chart (Sparrow30,F14)'!R48</f>
        <v>20</v>
      </c>
      <c r="J4" s="423">
        <v>1</v>
      </c>
      <c r="K4" s="425">
        <v>3</v>
      </c>
      <c r="L4" s="413">
        <f t="shared" ref="L4:L7" si="0">I4*J4+K4</f>
        <v>23</v>
      </c>
      <c r="M4" s="414"/>
    </row>
    <row r="5" spans="2:13" s="123" customFormat="1" ht="15">
      <c r="B5" s="505"/>
      <c r="C5" s="506"/>
      <c r="D5" s="506"/>
      <c r="E5" s="415" t="s">
        <v>817</v>
      </c>
      <c r="F5" s="423" t="s">
        <v>825</v>
      </c>
      <c r="G5" s="423" t="s">
        <v>826</v>
      </c>
      <c r="H5" s="423" t="s">
        <v>484</v>
      </c>
      <c r="I5" s="424">
        <f t="shared" ref="I5" si="1">I4</f>
        <v>20</v>
      </c>
      <c r="J5" s="423">
        <v>1</v>
      </c>
      <c r="K5" s="425">
        <v>3</v>
      </c>
      <c r="L5" s="413">
        <f t="shared" si="0"/>
        <v>23</v>
      </c>
      <c r="M5" s="414"/>
    </row>
    <row r="6" spans="2:13" s="123" customFormat="1" ht="15">
      <c r="B6" s="412">
        <f>'[27]Flow chart (Sparrow30,F14)'!B86</f>
        <v>74</v>
      </c>
      <c r="C6" s="412" t="str">
        <f>'[27]Flow chart (Sparrow30,F14)'!D86</f>
        <v>阳极</v>
      </c>
      <c r="D6" s="412" t="str">
        <f>'[27]Flow chart (Sparrow30,F14)'!E86</f>
        <v>清洗12(Oleo Coating前)</v>
      </c>
      <c r="E6" s="415" t="str">
        <f>'[27]Flow chart (Sparrow30,F14)'!I86</f>
        <v>清洗10治具</v>
      </c>
      <c r="F6" s="423" t="s">
        <v>827</v>
      </c>
      <c r="G6" s="423" t="s">
        <v>828</v>
      </c>
      <c r="H6" s="423" t="s">
        <v>829</v>
      </c>
      <c r="I6" s="424">
        <f>'[27]Flow chart (Sparrow30,F14)'!R86</f>
        <v>2</v>
      </c>
      <c r="J6" s="423">
        <v>210</v>
      </c>
      <c r="K6" s="425"/>
      <c r="L6" s="413">
        <f t="shared" si="0"/>
        <v>420</v>
      </c>
      <c r="M6" s="416"/>
    </row>
    <row r="7" spans="2:13" s="123" customFormat="1" ht="15">
      <c r="B7" s="412">
        <f>'[27]Flow chart (Sparrow30,F14)'!B89</f>
        <v>77</v>
      </c>
      <c r="C7" s="412" t="str">
        <f>'[27]Flow chart (Sparrow30,F14)'!D89</f>
        <v>阳极</v>
      </c>
      <c r="D7" s="412" t="str">
        <f>'[27]Flow chart (Sparrow30,F14)'!E89</f>
        <v>上掛</v>
      </c>
      <c r="E7" s="415" t="s">
        <v>857</v>
      </c>
      <c r="F7" s="423" t="s">
        <v>830</v>
      </c>
      <c r="G7" s="423" t="s">
        <v>828</v>
      </c>
      <c r="H7" s="423" t="s">
        <v>829</v>
      </c>
      <c r="I7" s="424">
        <f>'[27]Flow chart (Sparrow30,F14)'!R89</f>
        <v>2</v>
      </c>
      <c r="J7" s="423">
        <v>2</v>
      </c>
      <c r="K7" s="426">
        <v>4</v>
      </c>
      <c r="L7" s="413">
        <f t="shared" si="0"/>
        <v>8</v>
      </c>
      <c r="M7" s="416"/>
    </row>
    <row r="8" spans="2:13" s="123" customFormat="1" ht="15">
      <c r="B8" s="504">
        <f>'[27]Flow chart (Sparrow30,F14)'!B90</f>
        <v>78</v>
      </c>
      <c r="C8" s="504" t="str">
        <f>'[27]Flow chart (Sparrow30,F14)'!D90</f>
        <v>阳极</v>
      </c>
      <c r="D8" s="504" t="str">
        <f>'[27]Flow chart (Sparrow30,F14)'!E90</f>
        <v>Oleo Coating</v>
      </c>
      <c r="E8" s="415" t="s">
        <v>859</v>
      </c>
      <c r="F8" s="426" t="s">
        <v>831</v>
      </c>
      <c r="G8" s="426" t="s">
        <v>832</v>
      </c>
      <c r="H8" s="423" t="s">
        <v>829</v>
      </c>
      <c r="I8" s="424">
        <f>'[27]Flow chart (Sparrow30,F14)'!R90</f>
        <v>9</v>
      </c>
      <c r="J8" s="423">
        <v>40</v>
      </c>
      <c r="K8" s="425"/>
      <c r="L8" s="413">
        <f>I8*J8+K8</f>
        <v>360</v>
      </c>
      <c r="M8" s="417" t="s">
        <v>818</v>
      </c>
    </row>
    <row r="9" spans="2:13" s="123" customFormat="1" ht="15.75">
      <c r="B9" s="505"/>
      <c r="C9" s="505"/>
      <c r="D9" s="505"/>
      <c r="E9" s="415" t="s">
        <v>858</v>
      </c>
      <c r="F9" s="427" t="s">
        <v>833</v>
      </c>
      <c r="G9" s="427" t="s">
        <v>828</v>
      </c>
      <c r="H9" s="423" t="s">
        <v>569</v>
      </c>
      <c r="I9" s="424">
        <f>I8</f>
        <v>9</v>
      </c>
      <c r="J9" s="426">
        <v>30</v>
      </c>
      <c r="K9" s="425"/>
      <c r="L9" s="413">
        <f>I9*J9+K9</f>
        <v>270</v>
      </c>
      <c r="M9" s="417" t="s">
        <v>818</v>
      </c>
    </row>
    <row r="10" spans="2:13" s="123" customFormat="1" ht="15">
      <c r="B10" s="506"/>
      <c r="C10" s="506"/>
      <c r="D10" s="506"/>
      <c r="E10" s="415" t="s">
        <v>819</v>
      </c>
      <c r="F10" s="423" t="s">
        <v>834</v>
      </c>
      <c r="G10" s="423" t="s">
        <v>835</v>
      </c>
      <c r="H10" s="423" t="s">
        <v>829</v>
      </c>
      <c r="I10" s="424">
        <f>I9</f>
        <v>9</v>
      </c>
      <c r="J10" s="427" t="s">
        <v>836</v>
      </c>
      <c r="K10" s="425"/>
      <c r="L10" s="122">
        <f>+ROUNDUP(('Flowchart (Sparrow28,F14)'!S86/20*4)/100,0)*100</f>
        <v>5300</v>
      </c>
      <c r="M10" s="418" t="s">
        <v>839</v>
      </c>
    </row>
    <row r="11" spans="2:13" s="123" customFormat="1" ht="15">
      <c r="B11" s="412">
        <f>'[27]Flow chart (Sparrow30,F14)'!B127</f>
        <v>115</v>
      </c>
      <c r="C11" s="412" t="str">
        <f>'[27]Flow chart (Sparrow30,F14)'!D127</f>
        <v>组装</v>
      </c>
      <c r="D11" s="412" t="str">
        <f>'[27]Flow chart (Sparrow30,F14)'!E127</f>
        <v>镭雕字体</v>
      </c>
      <c r="E11" s="412" t="str">
        <f>'[27]Flow chart (Sparrow30,F14)'!I127</f>
        <v>产品定位治具</v>
      </c>
      <c r="F11" s="423" t="s">
        <v>837</v>
      </c>
      <c r="G11" s="423" t="s">
        <v>828</v>
      </c>
      <c r="H11" s="423" t="s">
        <v>838</v>
      </c>
      <c r="I11" s="424">
        <f>'[27]Flow chart (Sparrow30,F14)'!R127</f>
        <v>16</v>
      </c>
      <c r="J11" s="423">
        <v>1</v>
      </c>
      <c r="K11" s="425"/>
      <c r="L11" s="413">
        <f t="shared" ref="L11" si="2">I11*J11+K11</f>
        <v>16</v>
      </c>
      <c r="M11" s="416" t="s">
        <v>820</v>
      </c>
    </row>
    <row r="15" spans="2:13" ht="24.95" customHeight="1">
      <c r="E15" s="421"/>
      <c r="F15" s="122" t="s">
        <v>651</v>
      </c>
    </row>
  </sheetData>
  <autoFilter ref="A3:M11">
    <filterColumn colId="2"/>
    <filterColumn colId="4"/>
  </autoFilter>
  <mergeCells count="19">
    <mergeCell ref="M2:M3"/>
    <mergeCell ref="B4:B5"/>
    <mergeCell ref="C4:C5"/>
    <mergeCell ref="D4:D5"/>
    <mergeCell ref="B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8:B10"/>
    <mergeCell ref="C8:C10"/>
    <mergeCell ref="D8:D10"/>
    <mergeCell ref="K2:K3"/>
    <mergeCell ref="L2:L3"/>
  </mergeCells>
  <phoneticPr fontId="14" type="noConversion"/>
  <dataValidations count="1">
    <dataValidation type="list" allowBlank="1" showInputMessage="1" showErrorMessage="1" sqref="H4:H5">
      <formula1>"新制,延用,设变,延用或新制,设变或新制"</formula1>
    </dataValidation>
  </dataValidations>
  <printOptions horizontalCentered="1" verticalCentered="1"/>
  <pageMargins left="0" right="0" top="0" bottom="0" header="0" footer="0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 filterMode="1">
    <tabColor rgb="FF00FF00"/>
    <pageSetUpPr fitToPage="1"/>
  </sheetPr>
  <dimension ref="A1:U168"/>
  <sheetViews>
    <sheetView showGridLines="0" topLeftCell="A118" zoomScale="85" zoomScaleNormal="85" zoomScaleSheetLayoutView="85" workbookViewId="0">
      <selection activeCell="H134" sqref="H134"/>
    </sheetView>
  </sheetViews>
  <sheetFormatPr defaultRowHeight="24.95" customHeight="1"/>
  <cols>
    <col min="1" max="1" width="3.85546875" style="122" customWidth="1"/>
    <col min="2" max="2" width="6.85546875" style="122" bestFit="1" customWidth="1"/>
    <col min="3" max="3" width="6" style="122" bestFit="1" customWidth="1"/>
    <col min="4" max="4" width="25.28515625" style="122" customWidth="1"/>
    <col min="5" max="5" width="26.85546875" style="122" customWidth="1"/>
    <col min="6" max="6" width="20.42578125" style="122" customWidth="1"/>
    <col min="7" max="7" width="6.42578125" style="122" bestFit="1" customWidth="1"/>
    <col min="8" max="8" width="20.85546875" style="122" customWidth="1"/>
    <col min="9" max="9" width="12.42578125" style="122" customWidth="1"/>
    <col min="10" max="11" width="6.42578125" style="122" bestFit="1" customWidth="1"/>
    <col min="12" max="12" width="8.85546875" style="122" bestFit="1" customWidth="1"/>
    <col min="13" max="13" width="8.28515625" style="122" customWidth="1"/>
    <col min="14" max="14" width="9.140625" style="122" customWidth="1"/>
    <col min="15" max="15" width="7.42578125" style="122" customWidth="1"/>
    <col min="16" max="16" width="8.42578125" style="122" customWidth="1"/>
    <col min="17" max="17" width="9.5703125" style="122" customWidth="1"/>
    <col min="18" max="18" width="19.140625" style="122" customWidth="1"/>
    <col min="19" max="19" width="27.140625" style="123" customWidth="1"/>
    <col min="20" max="20" width="22" style="120" customWidth="1"/>
    <col min="21" max="21" width="9.140625" style="121" customWidth="1"/>
    <col min="22" max="16384" width="9.140625" style="122"/>
  </cols>
  <sheetData>
    <row r="1" spans="2:21" ht="40.5" customHeight="1">
      <c r="B1" s="511" t="s">
        <v>676</v>
      </c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</row>
    <row r="2" spans="2:21" s="123" customFormat="1" ht="27" customHeight="1">
      <c r="B2" s="516" t="s">
        <v>286</v>
      </c>
      <c r="C2" s="516" t="s">
        <v>319</v>
      </c>
      <c r="D2" s="516" t="s">
        <v>288</v>
      </c>
      <c r="E2" s="516" t="s">
        <v>320</v>
      </c>
      <c r="F2" s="516" t="s">
        <v>321</v>
      </c>
      <c r="G2" s="516" t="s">
        <v>322</v>
      </c>
      <c r="H2" s="516" t="s">
        <v>323</v>
      </c>
      <c r="I2" s="521" t="s">
        <v>660</v>
      </c>
      <c r="J2" s="516" t="s">
        <v>324</v>
      </c>
      <c r="K2" s="516" t="s">
        <v>325</v>
      </c>
      <c r="L2" s="517" t="s">
        <v>326</v>
      </c>
      <c r="M2" s="522" t="s">
        <v>661</v>
      </c>
      <c r="N2" s="522" t="s">
        <v>662</v>
      </c>
      <c r="O2" s="518" t="s">
        <v>659</v>
      </c>
      <c r="P2" s="519"/>
      <c r="Q2" s="520"/>
      <c r="R2" s="514" t="s">
        <v>389</v>
      </c>
      <c r="S2" s="516" t="s">
        <v>327</v>
      </c>
      <c r="T2" s="120"/>
      <c r="U2" s="120"/>
    </row>
    <row r="3" spans="2:21" s="123" customFormat="1" ht="15" customHeight="1">
      <c r="B3" s="508"/>
      <c r="C3" s="508"/>
      <c r="D3" s="508"/>
      <c r="E3" s="508"/>
      <c r="F3" s="508"/>
      <c r="G3" s="508"/>
      <c r="H3" s="508"/>
      <c r="I3" s="513"/>
      <c r="J3" s="508"/>
      <c r="K3" s="508"/>
      <c r="L3" s="510"/>
      <c r="M3" s="515"/>
      <c r="N3" s="515"/>
      <c r="O3" s="278" t="s">
        <v>658</v>
      </c>
      <c r="P3" s="278" t="s">
        <v>655</v>
      </c>
      <c r="Q3" s="278" t="s">
        <v>656</v>
      </c>
      <c r="R3" s="515"/>
      <c r="S3" s="508"/>
      <c r="T3" s="120"/>
      <c r="U3" s="120"/>
    </row>
    <row r="4" spans="2:21" s="123" customFormat="1" ht="15">
      <c r="B4" s="219">
        <f>'Flowchart (Sparrow28,F14)'!C15</f>
        <v>1</v>
      </c>
      <c r="C4" s="219" t="str">
        <f>'Flowchart (Sparrow28,F14)'!E15</f>
        <v>CNC</v>
      </c>
      <c r="D4" s="219" t="str">
        <f>'Flowchart (Sparrow28,F14)'!F15</f>
        <v>DDG1</v>
      </c>
      <c r="E4" s="219" t="str">
        <f>'Flowchart (Sparrow28,F14)'!K15</f>
        <v>DDG1治具</v>
      </c>
      <c r="F4" s="216" t="s">
        <v>534</v>
      </c>
      <c r="G4" s="216" t="s">
        <v>483</v>
      </c>
      <c r="H4" s="216" t="s">
        <v>510</v>
      </c>
      <c r="I4" s="124">
        <f>'Flowchart (Sparrow28,F14)'!T15</f>
        <v>4</v>
      </c>
      <c r="J4" s="125">
        <v>1</v>
      </c>
      <c r="K4" s="126">
        <v>3</v>
      </c>
      <c r="L4" s="124">
        <f t="shared" ref="L4:L83" si="0">IF(I4="","",ROUNDUP(I4*J4+K4,0))</f>
        <v>7</v>
      </c>
      <c r="M4" s="291">
        <v>3</v>
      </c>
      <c r="N4" s="215">
        <v>4</v>
      </c>
      <c r="O4" s="267"/>
      <c r="P4" s="257">
        <f>M4-L4</f>
        <v>-4</v>
      </c>
      <c r="Q4" s="263">
        <v>0</v>
      </c>
      <c r="R4" s="205" t="s">
        <v>595</v>
      </c>
      <c r="S4" s="238"/>
      <c r="T4" s="128"/>
      <c r="U4" s="120"/>
    </row>
    <row r="5" spans="2:21" s="123" customFormat="1" ht="15">
      <c r="B5" s="219">
        <f>'Flowchart (Sparrow28,F14)'!C16</f>
        <v>2</v>
      </c>
      <c r="C5" s="219" t="str">
        <f>'Flowchart (Sparrow28,F14)'!E16</f>
        <v>CNC</v>
      </c>
      <c r="D5" s="219" t="str">
        <f>'Flowchart (Sparrow28,F14)'!F16</f>
        <v>DDG2</v>
      </c>
      <c r="E5" s="219" t="str">
        <f>'Flowchart (Sparrow28,F14)'!K16</f>
        <v>DDG2治具</v>
      </c>
      <c r="F5" s="216" t="s">
        <v>535</v>
      </c>
      <c r="G5" s="216" t="s">
        <v>483</v>
      </c>
      <c r="H5" s="216" t="s">
        <v>510</v>
      </c>
      <c r="I5" s="124">
        <f>'Flowchart (Sparrow28,F14)'!T16</f>
        <v>2</v>
      </c>
      <c r="J5" s="125">
        <v>1</v>
      </c>
      <c r="K5" s="126">
        <v>5</v>
      </c>
      <c r="L5" s="124">
        <f t="shared" si="0"/>
        <v>7</v>
      </c>
      <c r="M5" s="291">
        <v>3</v>
      </c>
      <c r="N5" s="215">
        <v>5</v>
      </c>
      <c r="O5" s="267"/>
      <c r="P5" s="257">
        <f>M5-L5</f>
        <v>-4</v>
      </c>
      <c r="Q5" s="263">
        <v>0</v>
      </c>
      <c r="R5" s="205" t="s">
        <v>596</v>
      </c>
      <c r="S5" s="238"/>
      <c r="T5" s="129"/>
      <c r="U5" s="120"/>
    </row>
    <row r="6" spans="2:21" s="123" customFormat="1" ht="15">
      <c r="B6" s="219">
        <f>'Flowchart (Sparrow28,F14)'!C17</f>
        <v>3</v>
      </c>
      <c r="C6" s="219" t="str">
        <f>'Flowchart (Sparrow28,F14)'!E17</f>
        <v>CNC</v>
      </c>
      <c r="D6" s="219" t="str">
        <f>'Flowchart (Sparrow28,F14)'!F17</f>
        <v>清洗0</v>
      </c>
      <c r="E6" s="219" t="str">
        <f>'Flowchart (Sparrow28,F14)'!K17</f>
        <v>清洗1治具</v>
      </c>
      <c r="F6" s="216" t="s">
        <v>478</v>
      </c>
      <c r="G6" s="216" t="s">
        <v>479</v>
      </c>
      <c r="H6" s="216" t="s">
        <v>480</v>
      </c>
      <c r="I6" s="124">
        <f>'Flowchart (Sparrow28,F14)'!T17</f>
        <v>1</v>
      </c>
      <c r="J6" s="125">
        <v>125</v>
      </c>
      <c r="K6" s="126"/>
      <c r="L6" s="124">
        <f t="shared" si="0"/>
        <v>125</v>
      </c>
      <c r="M6" s="291">
        <v>30</v>
      </c>
      <c r="N6" s="227">
        <v>300</v>
      </c>
      <c r="O6" s="272">
        <f>L6-M6</f>
        <v>95</v>
      </c>
      <c r="P6" s="257">
        <v>0</v>
      </c>
      <c r="Q6" s="263">
        <v>0</v>
      </c>
      <c r="R6" s="227" t="s">
        <v>481</v>
      </c>
      <c r="S6" s="239"/>
      <c r="T6" s="129"/>
      <c r="U6" s="120"/>
    </row>
    <row r="7" spans="2:21" s="123" customFormat="1" ht="15">
      <c r="B7" s="219">
        <f>'Flowchart (Sparrow28,F14)'!C18</f>
        <v>4</v>
      </c>
      <c r="C7" s="219" t="str">
        <f>'Flowchart (Sparrow28,F14)'!E18</f>
        <v>CNC</v>
      </c>
      <c r="D7" s="219" t="str">
        <f>'Flowchart (Sparrow28,F14)'!F18</f>
        <v>Assembly1</v>
      </c>
      <c r="E7" s="219" t="str">
        <f>'Flowchart (Sparrow28,F14)'!K18</f>
        <v>组装台</v>
      </c>
      <c r="F7" s="216" t="s">
        <v>536</v>
      </c>
      <c r="G7" s="216" t="s">
        <v>479</v>
      </c>
      <c r="H7" s="216" t="s">
        <v>480</v>
      </c>
      <c r="I7" s="124">
        <f>'Flowchart (Sparrow28,F14)'!T18</f>
        <v>8</v>
      </c>
      <c r="J7" s="125">
        <v>1</v>
      </c>
      <c r="K7" s="126"/>
      <c r="L7" s="124">
        <f t="shared" si="0"/>
        <v>8</v>
      </c>
      <c r="M7" s="291">
        <v>2</v>
      </c>
      <c r="N7" s="215">
        <v>41</v>
      </c>
      <c r="O7" s="272">
        <f>L7-M7</f>
        <v>6</v>
      </c>
      <c r="P7" s="257">
        <v>0</v>
      </c>
      <c r="Q7" s="263">
        <v>0</v>
      </c>
      <c r="R7" s="205" t="s">
        <v>597</v>
      </c>
      <c r="S7" s="238"/>
      <c r="T7" s="129"/>
      <c r="U7" s="120"/>
    </row>
    <row r="8" spans="2:21" s="123" customFormat="1" ht="15">
      <c r="B8" s="219">
        <f>'Flowchart (Sparrow28,F14)'!C19</f>
        <v>5</v>
      </c>
      <c r="C8" s="219" t="str">
        <f>'Flowchart (Sparrow28,F14)'!E19</f>
        <v>CNC</v>
      </c>
      <c r="D8" s="219" t="str">
        <f>'Flowchart (Sparrow28,F14)'!F19</f>
        <v>CNC1-1</v>
      </c>
      <c r="E8" s="219" t="str">
        <f>'Flowchart (Sparrow28,F14)'!K19</f>
        <v>CNC1底座</v>
      </c>
      <c r="F8" s="216" t="s">
        <v>537</v>
      </c>
      <c r="G8" s="216" t="s">
        <v>479</v>
      </c>
      <c r="H8" s="216" t="s">
        <v>510</v>
      </c>
      <c r="I8" s="124">
        <f>'Flowchart (Sparrow28,F14)'!T19</f>
        <v>289</v>
      </c>
      <c r="J8" s="125">
        <v>1</v>
      </c>
      <c r="K8" s="126"/>
      <c r="L8" s="124">
        <f t="shared" si="0"/>
        <v>289</v>
      </c>
      <c r="M8" s="291">
        <v>40</v>
      </c>
      <c r="N8" s="215">
        <v>859</v>
      </c>
      <c r="O8" s="267"/>
      <c r="P8" s="257">
        <f>M8-L8</f>
        <v>-249</v>
      </c>
      <c r="Q8" s="263">
        <v>0</v>
      </c>
      <c r="R8" s="205" t="s">
        <v>598</v>
      </c>
      <c r="S8" s="238"/>
      <c r="T8" s="129"/>
      <c r="U8" s="120"/>
    </row>
    <row r="9" spans="2:21" s="123" customFormat="1" ht="15">
      <c r="B9" s="219">
        <f>'Flowchart (Sparrow28,F14)'!C20</f>
        <v>6</v>
      </c>
      <c r="C9" s="219" t="str">
        <f>'Flowchart (Sparrow28,F14)'!E20</f>
        <v>CNC</v>
      </c>
      <c r="D9" s="219" t="str">
        <f>'Flowchart (Sparrow28,F14)'!F20</f>
        <v>CNC1-2</v>
      </c>
      <c r="E9" s="219" t="str">
        <f>'Flowchart (Sparrow28,F14)'!K20</f>
        <v>CNC1底座</v>
      </c>
      <c r="F9" s="216" t="s">
        <v>538</v>
      </c>
      <c r="G9" s="216" t="s">
        <v>483</v>
      </c>
      <c r="H9" s="216" t="s">
        <v>510</v>
      </c>
      <c r="I9" s="124">
        <f>'Flowchart (Sparrow28,F14)'!T20</f>
        <v>73</v>
      </c>
      <c r="J9" s="125">
        <v>1</v>
      </c>
      <c r="K9" s="126"/>
      <c r="L9" s="124">
        <f t="shared" si="0"/>
        <v>73</v>
      </c>
      <c r="M9" s="291">
        <v>7</v>
      </c>
      <c r="N9" s="215">
        <v>64</v>
      </c>
      <c r="O9" s="267"/>
      <c r="P9" s="257">
        <f>M9-L9</f>
        <v>-66</v>
      </c>
      <c r="Q9" s="263">
        <v>0</v>
      </c>
      <c r="R9" s="205" t="s">
        <v>599</v>
      </c>
      <c r="S9" s="238"/>
      <c r="T9" s="129"/>
      <c r="U9" s="120"/>
    </row>
    <row r="10" spans="2:21" s="123" customFormat="1" ht="15">
      <c r="B10" s="219">
        <f>'Flowchart (Sparrow28,F14)'!C21</f>
        <v>7</v>
      </c>
      <c r="C10" s="219" t="str">
        <f>'Flowchart (Sparrow28,F14)'!E21</f>
        <v>CNC</v>
      </c>
      <c r="D10" s="219" t="str">
        <f>'Flowchart (Sparrow28,F14)'!F21</f>
        <v>Remove1</v>
      </c>
      <c r="E10" s="219" t="str">
        <f>'Flowchart (Sparrow28,F14)'!K21</f>
        <v>组装台</v>
      </c>
      <c r="F10" s="216" t="s">
        <v>536</v>
      </c>
      <c r="G10" s="216" t="s">
        <v>479</v>
      </c>
      <c r="H10" s="216" t="s">
        <v>480</v>
      </c>
      <c r="I10" s="124">
        <f>'Flowchart (Sparrow28,F14)'!T21</f>
        <v>8</v>
      </c>
      <c r="J10" s="125">
        <v>1</v>
      </c>
      <c r="K10" s="126"/>
      <c r="L10" s="124">
        <f t="shared" si="0"/>
        <v>8</v>
      </c>
      <c r="M10" s="291">
        <v>2</v>
      </c>
      <c r="N10" s="215">
        <v>9</v>
      </c>
      <c r="O10" s="272">
        <f>L10-M10</f>
        <v>6</v>
      </c>
      <c r="P10" s="257">
        <v>0</v>
      </c>
      <c r="Q10" s="263">
        <v>0</v>
      </c>
      <c r="R10" s="205" t="s">
        <v>600</v>
      </c>
      <c r="S10" s="218"/>
      <c r="T10" s="129"/>
      <c r="U10" s="120"/>
    </row>
    <row r="11" spans="2:21" s="123" customFormat="1" ht="15">
      <c r="B11" s="219">
        <f>'Flowchart (Sparrow28,F14)'!C23</f>
        <v>9</v>
      </c>
      <c r="C11" s="219" t="str">
        <f>'Flowchart (Sparrow28,F14)'!E23</f>
        <v>CNC</v>
      </c>
      <c r="D11" s="219" t="str">
        <f>'Flowchart (Sparrow28,F14)'!F23</f>
        <v>清洗1(CNC1后)</v>
      </c>
      <c r="E11" s="219" t="str">
        <f>'Flowchart (Sparrow28,F14)'!K23</f>
        <v>清洗1治具</v>
      </c>
      <c r="F11" s="216" t="s">
        <v>478</v>
      </c>
      <c r="G11" s="216" t="s">
        <v>479</v>
      </c>
      <c r="H11" s="216" t="s">
        <v>480</v>
      </c>
      <c r="I11" s="124">
        <f>'Flowchart (Sparrow28,F14)'!T23</f>
        <v>1</v>
      </c>
      <c r="J11" s="125">
        <v>125</v>
      </c>
      <c r="K11" s="126"/>
      <c r="L11" s="124">
        <f t="shared" si="0"/>
        <v>125</v>
      </c>
      <c r="M11" s="291">
        <v>20</v>
      </c>
      <c r="N11" s="227">
        <v>300</v>
      </c>
      <c r="O11" s="272">
        <f>L11-M11</f>
        <v>105</v>
      </c>
      <c r="P11" s="257">
        <v>0</v>
      </c>
      <c r="Q11" s="263">
        <v>0</v>
      </c>
      <c r="R11" s="227" t="s">
        <v>481</v>
      </c>
      <c r="S11" s="127"/>
      <c r="T11" s="129"/>
      <c r="U11" s="120"/>
    </row>
    <row r="12" spans="2:21" s="123" customFormat="1" ht="15">
      <c r="B12" s="219">
        <f>'Flowchart (Sparrow28,F14)'!C24</f>
        <v>10</v>
      </c>
      <c r="C12" s="219" t="str">
        <f>'Flowchart (Sparrow28,F14)'!E24</f>
        <v>CNC</v>
      </c>
      <c r="D12" s="219" t="str">
        <f>'Flowchart (Sparrow28,F14)'!F24</f>
        <v>喷砂去毛刺1</v>
      </c>
      <c r="E12" s="219" t="str">
        <f>'Flowchart (Sparrow28,F14)'!K24</f>
        <v>修毛刺1治具</v>
      </c>
      <c r="F12" s="216" t="s">
        <v>482</v>
      </c>
      <c r="G12" s="216" t="s">
        <v>483</v>
      </c>
      <c r="H12" s="216" t="s">
        <v>510</v>
      </c>
      <c r="I12" s="245">
        <f>'Flowchart (Sparrow28,F14)'!T24</f>
        <v>1</v>
      </c>
      <c r="J12" s="125">
        <v>30</v>
      </c>
      <c r="K12" s="245">
        <v>5</v>
      </c>
      <c r="L12" s="245">
        <f t="shared" si="0"/>
        <v>35</v>
      </c>
      <c r="M12" s="291">
        <v>20</v>
      </c>
      <c r="N12" s="227">
        <v>50</v>
      </c>
      <c r="O12" s="272"/>
      <c r="P12" s="260">
        <f>M12-L12</f>
        <v>-15</v>
      </c>
      <c r="Q12" s="178"/>
      <c r="R12" s="298" t="s">
        <v>674</v>
      </c>
      <c r="S12" s="127"/>
      <c r="T12" s="129"/>
      <c r="U12" s="120"/>
    </row>
    <row r="13" spans="2:21" s="123" customFormat="1" ht="15" hidden="1">
      <c r="B13" s="219">
        <f>'Flowchart (Sparrow28,F14)'!C25</f>
        <v>11</v>
      </c>
      <c r="C13" s="219" t="str">
        <f>'Flowchart (Sparrow28,F14)'!E25</f>
        <v>CNC</v>
      </c>
      <c r="D13" s="219" t="str">
        <f>'Flowchart (Sparrow28,F14)'!F25</f>
        <v>修毛刺1检修</v>
      </c>
      <c r="E13" s="219" t="str">
        <f>'Flowchart (Sparrow28,F14)'!K25</f>
        <v>N/A</v>
      </c>
      <c r="F13" s="125"/>
      <c r="G13" s="125"/>
      <c r="H13" s="125"/>
      <c r="I13" s="124">
        <f>'Flowchart (Sparrow28,F14)'!T25</f>
        <v>6</v>
      </c>
      <c r="J13" s="125"/>
      <c r="K13" s="126"/>
      <c r="L13" s="124">
        <f t="shared" si="0"/>
        <v>0</v>
      </c>
      <c r="M13" s="255"/>
      <c r="N13" s="215"/>
      <c r="O13" s="267"/>
      <c r="P13" s="257"/>
      <c r="Q13" s="263"/>
      <c r="R13" s="205"/>
      <c r="S13" s="127"/>
      <c r="T13" s="129"/>
      <c r="U13" s="120"/>
    </row>
    <row r="14" spans="2:21" s="123" customFormat="1" ht="15">
      <c r="B14" s="219">
        <f>'Flowchart (Sparrow28,F14)'!C26</f>
        <v>12</v>
      </c>
      <c r="C14" s="219" t="str">
        <f>'Flowchart (Sparrow28,F14)'!E26</f>
        <v>CNC</v>
      </c>
      <c r="D14" s="219" t="str">
        <f>'Flowchart (Sparrow28,F14)'!F26</f>
        <v>修毛刺清洗1</v>
      </c>
      <c r="E14" s="219" t="str">
        <f>'Flowchart (Sparrow28,F14)'!K26</f>
        <v>清洗1治具</v>
      </c>
      <c r="F14" s="216" t="s">
        <v>478</v>
      </c>
      <c r="G14" s="216" t="s">
        <v>479</v>
      </c>
      <c r="H14" s="216" t="s">
        <v>480</v>
      </c>
      <c r="I14" s="124">
        <f>'Flowchart (Sparrow28,F14)'!T26</f>
        <v>1</v>
      </c>
      <c r="J14" s="125">
        <v>125</v>
      </c>
      <c r="K14" s="126"/>
      <c r="L14" s="124">
        <f t="shared" si="0"/>
        <v>125</v>
      </c>
      <c r="M14" s="291">
        <v>10</v>
      </c>
      <c r="N14" s="227">
        <v>300</v>
      </c>
      <c r="O14" s="272">
        <f>L14-M14</f>
        <v>115</v>
      </c>
      <c r="P14" s="257">
        <v>0</v>
      </c>
      <c r="Q14" s="263">
        <v>0</v>
      </c>
      <c r="R14" s="227" t="s">
        <v>481</v>
      </c>
      <c r="S14" s="127"/>
      <c r="T14" s="129"/>
      <c r="U14" s="120"/>
    </row>
    <row r="15" spans="2:21" s="123" customFormat="1" ht="15" hidden="1">
      <c r="B15" s="219">
        <f>'Flowchart (Sparrow28,F14)'!C27</f>
        <v>13</v>
      </c>
      <c r="C15" s="219" t="str">
        <f>'Flowchart (Sparrow28,F14)'!E27</f>
        <v>CNC</v>
      </c>
      <c r="D15" s="219" t="str">
        <f>'Flowchart (Sparrow28,F14)'!F27</f>
        <v>Riveting</v>
      </c>
      <c r="E15" s="219" t="str">
        <f>'Flowchart (Sparrow28,F14)'!K27</f>
        <v>N/A</v>
      </c>
      <c r="F15" s="125"/>
      <c r="G15" s="125"/>
      <c r="H15" s="125"/>
      <c r="I15" s="124">
        <f>'Flowchart (Sparrow28,F14)'!T27</f>
        <v>4</v>
      </c>
      <c r="J15" s="125"/>
      <c r="K15" s="126"/>
      <c r="L15" s="124">
        <f t="shared" si="0"/>
        <v>0</v>
      </c>
      <c r="M15" s="255"/>
      <c r="N15" s="215"/>
      <c r="O15" s="267"/>
      <c r="P15" s="257"/>
      <c r="Q15" s="263"/>
      <c r="R15" s="205"/>
      <c r="S15" s="127"/>
      <c r="T15" s="129"/>
      <c r="U15" s="120"/>
    </row>
    <row r="16" spans="2:21" s="123" customFormat="1" ht="15">
      <c r="B16" s="219">
        <f>'Flowchart (Sparrow28,F14)'!C29</f>
        <v>15</v>
      </c>
      <c r="C16" s="219" t="str">
        <f>'Flowchart (Sparrow28,F14)'!E29</f>
        <v>CNC</v>
      </c>
      <c r="D16" s="219" t="str">
        <f>'Flowchart (Sparrow28,F14)'!F29</f>
        <v>IM1</v>
      </c>
      <c r="E16" s="219" t="str">
        <f>'Flowchart (Sparrow28,F14)'!K29</f>
        <v>机械手治具</v>
      </c>
      <c r="F16" s="125"/>
      <c r="G16" s="125"/>
      <c r="H16" s="125"/>
      <c r="I16" s="124">
        <f>'Flowchart (Sparrow28,F14)'!T29</f>
        <v>5</v>
      </c>
      <c r="J16" s="125"/>
      <c r="K16" s="126"/>
      <c r="L16" s="124">
        <f t="shared" si="0"/>
        <v>0</v>
      </c>
      <c r="M16" s="291"/>
      <c r="N16" s="215">
        <v>15</v>
      </c>
      <c r="O16" s="272">
        <f>L16-M16</f>
        <v>0</v>
      </c>
      <c r="P16" s="257"/>
      <c r="Q16" s="263">
        <v>0</v>
      </c>
      <c r="R16" s="205"/>
      <c r="S16" s="127" t="s">
        <v>391</v>
      </c>
      <c r="T16" s="129"/>
      <c r="U16" s="120"/>
    </row>
    <row r="17" spans="2:21" s="123" customFormat="1" ht="15">
      <c r="B17" s="223">
        <f>'Flowchart (Sparrow28,F14)'!C30</f>
        <v>16</v>
      </c>
      <c r="C17" s="223" t="str">
        <f>'Flowchart (Sparrow28,F14)'!E30</f>
        <v>CNC</v>
      </c>
      <c r="D17" s="223" t="str">
        <f>'Flowchart (Sparrow28,F14)'!F30</f>
        <v>Assembly2</v>
      </c>
      <c r="E17" s="223" t="str">
        <f>'Flowchart (Sparrow28,F14)'!K30</f>
        <v>组拆治具</v>
      </c>
      <c r="F17" s="216" t="s">
        <v>539</v>
      </c>
      <c r="G17" s="125" t="s">
        <v>540</v>
      </c>
      <c r="H17" s="216" t="s">
        <v>510</v>
      </c>
      <c r="I17" s="245">
        <f>'Flowchart (Sparrow28,F14)'!T30</f>
        <v>4</v>
      </c>
      <c r="J17" s="125">
        <v>20</v>
      </c>
      <c r="K17" s="245"/>
      <c r="L17" s="245">
        <f t="shared" si="0"/>
        <v>80</v>
      </c>
      <c r="M17" s="291">
        <v>5</v>
      </c>
      <c r="N17" s="227">
        <v>23</v>
      </c>
      <c r="O17" s="272"/>
      <c r="P17" s="260"/>
      <c r="Q17" s="264"/>
      <c r="R17" s="246" t="s">
        <v>601</v>
      </c>
      <c r="S17" s="300" t="s">
        <v>652</v>
      </c>
      <c r="T17" s="129"/>
      <c r="U17" s="120"/>
    </row>
    <row r="18" spans="2:21" s="123" customFormat="1" ht="15">
      <c r="B18" s="223">
        <f>'Flowchart (Sparrow28,F14)'!C31</f>
        <v>17</v>
      </c>
      <c r="C18" s="223" t="str">
        <f>'Flowchart (Sparrow28,F14)'!E31</f>
        <v>CNC</v>
      </c>
      <c r="D18" s="223" t="str">
        <f>'Flowchart (Sparrow28,F14)'!F31</f>
        <v>CNC2</v>
      </c>
      <c r="E18" s="223" t="str">
        <f>'Flowchart (Sparrow28,F14)'!K31</f>
        <v>CNC2底座</v>
      </c>
      <c r="F18" s="216" t="s">
        <v>541</v>
      </c>
      <c r="G18" s="216" t="s">
        <v>479</v>
      </c>
      <c r="H18" s="216" t="s">
        <v>510</v>
      </c>
      <c r="I18" s="245">
        <f>'Flowchart (Sparrow28,F14)'!T31</f>
        <v>108</v>
      </c>
      <c r="J18" s="125">
        <v>1</v>
      </c>
      <c r="K18" s="245"/>
      <c r="L18" s="245">
        <f t="shared" si="0"/>
        <v>108</v>
      </c>
      <c r="M18" s="291">
        <v>13</v>
      </c>
      <c r="N18" s="227">
        <v>287</v>
      </c>
      <c r="O18" s="272"/>
      <c r="P18" s="260">
        <f>M18-L18</f>
        <v>-95</v>
      </c>
      <c r="Q18" s="264"/>
      <c r="R18" s="246" t="s">
        <v>602</v>
      </c>
      <c r="S18" s="238"/>
      <c r="T18" s="129"/>
      <c r="U18" s="120"/>
    </row>
    <row r="19" spans="2:21" s="123" customFormat="1" ht="15">
      <c r="B19" s="223">
        <f>'Flowchart (Sparrow28,F14)'!C32</f>
        <v>18</v>
      </c>
      <c r="C19" s="223" t="str">
        <f>'Flowchart (Sparrow28,F14)'!E32</f>
        <v>CNC</v>
      </c>
      <c r="D19" s="223" t="str">
        <f>'Flowchart (Sparrow28,F14)'!F32</f>
        <v>Remove2</v>
      </c>
      <c r="E19" s="223" t="str">
        <f>'Flowchart (Sparrow28,F14)'!K32</f>
        <v>组拆治具</v>
      </c>
      <c r="F19" s="216" t="s">
        <v>542</v>
      </c>
      <c r="G19" s="216" t="s">
        <v>479</v>
      </c>
      <c r="H19" s="216" t="s">
        <v>510</v>
      </c>
      <c r="I19" s="245">
        <f>'Flowchart (Sparrow28,F14)'!T32</f>
        <v>4</v>
      </c>
      <c r="J19" s="125">
        <v>20</v>
      </c>
      <c r="K19" s="245"/>
      <c r="L19" s="245">
        <f t="shared" si="0"/>
        <v>80</v>
      </c>
      <c r="M19" s="291">
        <v>5</v>
      </c>
      <c r="N19" s="227">
        <v>11</v>
      </c>
      <c r="O19" s="272"/>
      <c r="P19" s="260"/>
      <c r="Q19" s="264"/>
      <c r="R19" s="246" t="s">
        <v>603</v>
      </c>
      <c r="S19" s="300" t="s">
        <v>653</v>
      </c>
      <c r="T19" s="129"/>
      <c r="U19" s="120"/>
    </row>
    <row r="20" spans="2:21" s="123" customFormat="1" ht="15">
      <c r="B20" s="223">
        <f>'Flowchart (Sparrow28,F14)'!C33</f>
        <v>19</v>
      </c>
      <c r="C20" s="223" t="str">
        <f>'Flowchart (Sparrow28,F14)'!E33</f>
        <v>CNC</v>
      </c>
      <c r="D20" s="223" t="str">
        <f>'Flowchart (Sparrow28,F14)'!F33</f>
        <v>loop1清洗</v>
      </c>
      <c r="E20" s="223" t="str">
        <f>'Flowchart (Sparrow28,F14)'!K33</f>
        <v>清洗loop2治具</v>
      </c>
      <c r="F20" s="216" t="s">
        <v>543</v>
      </c>
      <c r="G20" s="216" t="s">
        <v>479</v>
      </c>
      <c r="H20" s="216" t="s">
        <v>480</v>
      </c>
      <c r="I20" s="245">
        <f>'Flowchart (Sparrow28,F14)'!T33</f>
        <v>1</v>
      </c>
      <c r="J20" s="125"/>
      <c r="K20" s="245"/>
      <c r="L20" s="317">
        <f>ROUNDUP(L148/9,0)</f>
        <v>326</v>
      </c>
      <c r="M20" s="291"/>
      <c r="N20" s="227">
        <v>620</v>
      </c>
      <c r="O20" s="272">
        <f>L20-M20</f>
        <v>326</v>
      </c>
      <c r="P20" s="260">
        <v>0</v>
      </c>
      <c r="Q20" s="264">
        <v>0</v>
      </c>
      <c r="R20" s="246" t="s">
        <v>604</v>
      </c>
      <c r="S20" s="238"/>
      <c r="T20" s="130"/>
      <c r="U20" s="120"/>
    </row>
    <row r="21" spans="2:21" s="123" customFormat="1" ht="15">
      <c r="B21" s="223">
        <f>'Flowchart (Sparrow28,F14)'!C34</f>
        <v>20</v>
      </c>
      <c r="C21" s="223" t="str">
        <f>'Flowchart (Sparrow28,F14)'!E34</f>
        <v>CNC</v>
      </c>
      <c r="D21" s="223" t="str">
        <f>'Flowchart (Sparrow28,F14)'!F34</f>
        <v>清洗2(CNC2后)</v>
      </c>
      <c r="E21" s="223" t="str">
        <f>'Flowchart (Sparrow28,F14)'!K34</f>
        <v>毛刺2清洗治具</v>
      </c>
      <c r="F21" s="216" t="s">
        <v>485</v>
      </c>
      <c r="G21" s="216" t="s">
        <v>483</v>
      </c>
      <c r="H21" s="125" t="s">
        <v>480</v>
      </c>
      <c r="I21" s="245">
        <f>'Flowchart (Sparrow28,F14)'!T34</f>
        <v>1</v>
      </c>
      <c r="J21" s="125">
        <v>175</v>
      </c>
      <c r="K21" s="245"/>
      <c r="L21" s="245">
        <f t="shared" si="0"/>
        <v>175</v>
      </c>
      <c r="M21" s="291">
        <v>20</v>
      </c>
      <c r="N21" s="227">
        <v>175</v>
      </c>
      <c r="O21" s="272">
        <f>N21</f>
        <v>175</v>
      </c>
      <c r="P21" s="260">
        <v>0</v>
      </c>
      <c r="Q21" s="264">
        <f>N21-L21</f>
        <v>0</v>
      </c>
      <c r="R21" s="227" t="s">
        <v>486</v>
      </c>
      <c r="S21" s="239"/>
      <c r="T21" s="129"/>
      <c r="U21" s="120"/>
    </row>
    <row r="22" spans="2:21" s="123" customFormat="1" ht="15">
      <c r="B22" s="223">
        <f>'Flowchart (Sparrow28,F14)'!C35</f>
        <v>21</v>
      </c>
      <c r="C22" s="223" t="str">
        <f>'Flowchart (Sparrow28,F14)'!E35</f>
        <v>CNC</v>
      </c>
      <c r="D22" s="223" t="str">
        <f>'Flowchart (Sparrow28,F14)'!F35</f>
        <v>喷砂去毛刺2</v>
      </c>
      <c r="E22" s="223" t="str">
        <f>'Flowchart (Sparrow28,F14)'!K35</f>
        <v>修毛刺2治具</v>
      </c>
      <c r="F22" s="290" t="s">
        <v>677</v>
      </c>
      <c r="G22" s="299" t="s">
        <v>678</v>
      </c>
      <c r="H22" s="216" t="s">
        <v>510</v>
      </c>
      <c r="I22" s="245">
        <f>'Flowchart (Sparrow28,F14)'!T35</f>
        <v>6</v>
      </c>
      <c r="J22" s="125">
        <v>28</v>
      </c>
      <c r="K22" s="245"/>
      <c r="L22" s="245">
        <f t="shared" si="0"/>
        <v>168</v>
      </c>
      <c r="M22" s="291">
        <v>20</v>
      </c>
      <c r="N22" s="227">
        <v>150</v>
      </c>
      <c r="O22" s="272"/>
      <c r="P22" s="260">
        <f>M22-L22</f>
        <v>-148</v>
      </c>
      <c r="Q22" s="178"/>
      <c r="R22" s="298" t="s">
        <v>675</v>
      </c>
      <c r="S22" s="239"/>
      <c r="T22" s="129"/>
      <c r="U22" s="120"/>
    </row>
    <row r="23" spans="2:21" s="123" customFormat="1" ht="15" hidden="1">
      <c r="B23" s="219">
        <f>'Flowchart (Sparrow28,F14)'!C36</f>
        <v>22</v>
      </c>
      <c r="C23" s="219" t="str">
        <f>'Flowchart (Sparrow28,F14)'!E36</f>
        <v>CNC</v>
      </c>
      <c r="D23" s="219" t="str">
        <f>'Flowchart (Sparrow28,F14)'!F36</f>
        <v>修毛刺2检修</v>
      </c>
      <c r="E23" s="219" t="str">
        <f>'Flowchart (Sparrow28,F14)'!K36</f>
        <v>N/A</v>
      </c>
      <c r="F23" s="125"/>
      <c r="G23" s="125"/>
      <c r="H23" s="125"/>
      <c r="I23" s="124">
        <f>'Flowchart (Sparrow28,F14)'!T36</f>
        <v>4</v>
      </c>
      <c r="J23" s="125"/>
      <c r="K23" s="126"/>
      <c r="L23" s="124">
        <f t="shared" si="0"/>
        <v>0</v>
      </c>
      <c r="M23" s="255"/>
      <c r="N23" s="215"/>
      <c r="O23" s="267"/>
      <c r="P23" s="257"/>
      <c r="Q23" s="263"/>
      <c r="R23" s="205"/>
      <c r="S23" s="127"/>
      <c r="T23" s="129"/>
      <c r="U23" s="120"/>
    </row>
    <row r="24" spans="2:21" s="123" customFormat="1" ht="15">
      <c r="B24" s="223">
        <f>'Flowchart (Sparrow28,F14)'!C37</f>
        <v>23</v>
      </c>
      <c r="C24" s="223" t="str">
        <f>'Flowchart (Sparrow28,F14)'!E37</f>
        <v>CNC</v>
      </c>
      <c r="D24" s="223" t="str">
        <f>'Flowchart (Sparrow28,F14)'!F37</f>
        <v>修毛刺清洗2</v>
      </c>
      <c r="E24" s="223" t="str">
        <f>'Flowchart (Sparrow28,F14)'!K37</f>
        <v>毛刺2清洗治具</v>
      </c>
      <c r="F24" s="216" t="s">
        <v>485</v>
      </c>
      <c r="G24" s="216" t="s">
        <v>483</v>
      </c>
      <c r="H24" s="216" t="s">
        <v>480</v>
      </c>
      <c r="I24" s="245">
        <f>'Flowchart (Sparrow28,F14)'!T37</f>
        <v>1</v>
      </c>
      <c r="J24" s="125">
        <v>100</v>
      </c>
      <c r="K24" s="245"/>
      <c r="L24" s="245">
        <f t="shared" si="0"/>
        <v>100</v>
      </c>
      <c r="M24" s="291">
        <v>10</v>
      </c>
      <c r="N24" s="227">
        <v>100</v>
      </c>
      <c r="O24" s="272">
        <f>N24</f>
        <v>100</v>
      </c>
      <c r="P24" s="260">
        <f>N24-L24</f>
        <v>0</v>
      </c>
      <c r="Q24" s="264"/>
      <c r="R24" s="227" t="s">
        <v>486</v>
      </c>
      <c r="S24" s="239"/>
      <c r="T24" s="129"/>
      <c r="U24" s="120"/>
    </row>
    <row r="25" spans="2:21" s="123" customFormat="1" ht="15">
      <c r="B25" s="223">
        <f>'Flowchart (Sparrow28,F14)'!C38</f>
        <v>24</v>
      </c>
      <c r="C25" s="223" t="str">
        <f>'Flowchart (Sparrow28,F14)'!E38</f>
        <v>阳极</v>
      </c>
      <c r="D25" s="223" t="str">
        <f>'Flowchart (Sparrow28,F14)'!F38</f>
        <v>上挂</v>
      </c>
      <c r="E25" s="223" t="str">
        <f>'Flowchart (Sparrow28,F14)'!K38</f>
        <v>保护套</v>
      </c>
      <c r="F25" s="206"/>
      <c r="G25" s="216"/>
      <c r="H25" s="216"/>
      <c r="I25" s="245">
        <f>'Flowchart (Sparrow28,F14)'!T38</f>
        <v>0.4</v>
      </c>
      <c r="J25" s="125"/>
      <c r="K25" s="245"/>
      <c r="L25" s="245">
        <f t="shared" si="0"/>
        <v>0</v>
      </c>
      <c r="M25" s="291"/>
      <c r="N25" s="227"/>
      <c r="O25" s="272"/>
      <c r="P25" s="260"/>
      <c r="Q25" s="264"/>
      <c r="R25" s="246"/>
      <c r="S25" s="261" t="s">
        <v>631</v>
      </c>
      <c r="T25" s="129"/>
      <c r="U25" s="120"/>
    </row>
    <row r="26" spans="2:21" s="123" customFormat="1" ht="15">
      <c r="B26" s="223">
        <f>'Flowchart (Sparrow28,F14)'!C39</f>
        <v>25</v>
      </c>
      <c r="C26" s="223" t="str">
        <f>'Flowchart (Sparrow28,F14)'!E39</f>
        <v>阳极</v>
      </c>
      <c r="D26" s="223" t="str">
        <f>'Flowchart (Sparrow28,F14)'!F39</f>
        <v>Anodizing0</v>
      </c>
      <c r="E26" s="223" t="str">
        <f>'Flowchart (Sparrow28,F14)'!K39</f>
        <v>阳极挂具</v>
      </c>
      <c r="F26" s="206" t="s">
        <v>630</v>
      </c>
      <c r="G26" s="216"/>
      <c r="H26" s="216" t="s">
        <v>480</v>
      </c>
      <c r="I26" s="245">
        <v>0.3</v>
      </c>
      <c r="J26" s="125">
        <v>600</v>
      </c>
      <c r="K26" s="245">
        <v>20</v>
      </c>
      <c r="L26" s="245">
        <f>IF(I26="","",ROUNDUP(I26*J26+K26,0))+K26</f>
        <v>220</v>
      </c>
      <c r="M26" s="291">
        <v>60</v>
      </c>
      <c r="N26" s="227">
        <v>344</v>
      </c>
      <c r="O26" s="272">
        <f>L26</f>
        <v>220</v>
      </c>
      <c r="P26" s="260">
        <v>0</v>
      </c>
      <c r="Q26" s="264"/>
      <c r="R26" s="246" t="s">
        <v>630</v>
      </c>
      <c r="S26" s="239" t="s">
        <v>650</v>
      </c>
      <c r="T26" s="129"/>
      <c r="U26" s="120"/>
    </row>
    <row r="27" spans="2:21" s="123" customFormat="1" ht="15">
      <c r="B27" s="223">
        <f>'Flowchart (Sparrow28,F14)'!C40</f>
        <v>26</v>
      </c>
      <c r="C27" s="223" t="str">
        <f>'Flowchart (Sparrow28,F14)'!E40</f>
        <v>阳极</v>
      </c>
      <c r="D27" s="223" t="str">
        <f>'Flowchart (Sparrow28,F14)'!F40</f>
        <v>下挂</v>
      </c>
      <c r="E27" s="223" t="str">
        <f>'Flowchart (Sparrow28,F14)'!K40</f>
        <v>保护套</v>
      </c>
      <c r="F27" s="206"/>
      <c r="G27" s="216"/>
      <c r="H27" s="216"/>
      <c r="I27" s="245">
        <f>'Flowchart (Sparrow28,F14)'!T40</f>
        <v>0.4</v>
      </c>
      <c r="J27" s="125"/>
      <c r="K27" s="245"/>
      <c r="L27" s="245">
        <f t="shared" si="0"/>
        <v>0</v>
      </c>
      <c r="M27" s="291"/>
      <c r="N27" s="227"/>
      <c r="O27" s="272"/>
      <c r="P27" s="260"/>
      <c r="Q27" s="264"/>
      <c r="R27" s="246"/>
      <c r="S27" s="261" t="s">
        <v>631</v>
      </c>
      <c r="T27" s="129"/>
      <c r="U27" s="120"/>
    </row>
    <row r="28" spans="2:21" s="123" customFormat="1" ht="15">
      <c r="B28" s="223">
        <f>'Flowchart (Sparrow28,F14)'!C41</f>
        <v>27</v>
      </c>
      <c r="C28" s="223" t="str">
        <f>'Flowchart (Sparrow28,F14)'!E41</f>
        <v>CNC</v>
      </c>
      <c r="D28" s="223" t="str">
        <f>'Flowchart (Sparrow28,F14)'!F41</f>
        <v>IM2</v>
      </c>
      <c r="E28" s="223" t="str">
        <f>'Flowchart (Sparrow28,F14)'!K41</f>
        <v>机械手治具</v>
      </c>
      <c r="F28" s="125"/>
      <c r="G28" s="125"/>
      <c r="H28" s="125"/>
      <c r="I28" s="245">
        <f>'Flowchart (Sparrow28,F14)'!T41</f>
        <v>5</v>
      </c>
      <c r="J28" s="125"/>
      <c r="K28" s="245"/>
      <c r="L28" s="245">
        <f t="shared" si="0"/>
        <v>0</v>
      </c>
      <c r="M28" s="291"/>
      <c r="N28" s="227">
        <v>15</v>
      </c>
      <c r="O28" s="272"/>
      <c r="P28" s="260"/>
      <c r="Q28" s="264"/>
      <c r="R28" s="246"/>
      <c r="S28" s="239" t="s">
        <v>391</v>
      </c>
      <c r="T28" s="129"/>
      <c r="U28" s="120"/>
    </row>
    <row r="29" spans="2:21" s="123" customFormat="1" ht="15" hidden="1">
      <c r="B29" s="219">
        <f>'Flowchart (Sparrow28,F14)'!C42</f>
        <v>28</v>
      </c>
      <c r="C29" s="219" t="str">
        <f>'Flowchart (Sparrow28,F14)'!E42</f>
        <v>CNC</v>
      </c>
      <c r="D29" s="219" t="str">
        <f>'Flowchart (Sparrow28,F14)'!F42</f>
        <v>上胶塞1</v>
      </c>
      <c r="E29" s="219" t="str">
        <f>'Flowchart (Sparrow28,F14)'!K42</f>
        <v>N/A</v>
      </c>
      <c r="F29" s="125"/>
      <c r="G29" s="125"/>
      <c r="H29" s="125"/>
      <c r="I29" s="124">
        <f>'Flowchart (Sparrow28,F14)'!T42</f>
        <v>5</v>
      </c>
      <c r="J29" s="125"/>
      <c r="K29" s="126"/>
      <c r="L29" s="124">
        <f t="shared" si="0"/>
        <v>0</v>
      </c>
      <c r="M29" s="255"/>
      <c r="N29" s="215"/>
      <c r="O29" s="267"/>
      <c r="P29" s="257"/>
      <c r="Q29" s="263"/>
      <c r="R29" s="205"/>
      <c r="S29" s="127"/>
      <c r="T29" s="129"/>
      <c r="U29" s="120"/>
    </row>
    <row r="30" spans="2:21" s="123" customFormat="1" ht="15">
      <c r="B30" s="223">
        <f>'Flowchart (Sparrow28,F14)'!C43</f>
        <v>29</v>
      </c>
      <c r="C30" s="223" t="str">
        <f>'Flowchart (Sparrow28,F14)'!E43</f>
        <v>CNC</v>
      </c>
      <c r="D30" s="223" t="str">
        <f>'Flowchart (Sparrow28,F14)'!F43</f>
        <v>清洗3(IM2后)</v>
      </c>
      <c r="E30" s="223" t="str">
        <f>'Flowchart (Sparrow28,F14)'!K43</f>
        <v>清洗2治具</v>
      </c>
      <c r="F30" s="216" t="s">
        <v>485</v>
      </c>
      <c r="G30" s="228" t="s">
        <v>428</v>
      </c>
      <c r="H30" s="216" t="s">
        <v>480</v>
      </c>
      <c r="I30" s="245">
        <f>'Flowchart (Sparrow28,F14)'!T43</f>
        <v>1</v>
      </c>
      <c r="J30" s="125">
        <v>200</v>
      </c>
      <c r="K30" s="245"/>
      <c r="L30" s="245">
        <f t="shared" si="0"/>
        <v>200</v>
      </c>
      <c r="M30" s="291">
        <v>10</v>
      </c>
      <c r="N30" s="262">
        <v>200</v>
      </c>
      <c r="O30" s="273">
        <f>N30</f>
        <v>200</v>
      </c>
      <c r="P30" s="260">
        <v>0</v>
      </c>
      <c r="Q30" s="264">
        <f>N30-L30</f>
        <v>0</v>
      </c>
      <c r="R30" s="227" t="s">
        <v>486</v>
      </c>
      <c r="S30" s="239"/>
      <c r="T30" s="129"/>
      <c r="U30" s="120"/>
    </row>
    <row r="31" spans="2:21" s="123" customFormat="1" ht="15" hidden="1">
      <c r="B31" s="219">
        <f>'Flowchart (Sparrow28,F14)'!C44</f>
        <v>30</v>
      </c>
      <c r="C31" s="219" t="str">
        <f>'Flowchart (Sparrow28,F14)'!E44</f>
        <v>CNC</v>
      </c>
      <c r="D31" s="219" t="str">
        <f>'Flowchart (Sparrow28,F14)'!F44</f>
        <v>下胶塞1</v>
      </c>
      <c r="E31" s="219" t="str">
        <f>'Flowchart (Sparrow28,F14)'!K44</f>
        <v>N/A</v>
      </c>
      <c r="F31" s="125"/>
      <c r="G31" s="125"/>
      <c r="H31" s="125"/>
      <c r="I31" s="124">
        <f>'Flowchart (Sparrow28,F14)'!T44</f>
        <v>3</v>
      </c>
      <c r="J31" s="125"/>
      <c r="K31" s="126"/>
      <c r="L31" s="124">
        <f t="shared" si="0"/>
        <v>0</v>
      </c>
      <c r="M31" s="255"/>
      <c r="N31" s="215"/>
      <c r="O31" s="267"/>
      <c r="P31" s="257"/>
      <c r="Q31" s="263"/>
      <c r="R31" s="205"/>
      <c r="S31" s="127"/>
      <c r="T31" s="129"/>
      <c r="U31" s="120"/>
    </row>
    <row r="32" spans="2:21" s="123" customFormat="1" ht="15">
      <c r="B32" s="223">
        <f>'Flowchart (Sparrow28,F14)'!C45</f>
        <v>31</v>
      </c>
      <c r="C32" s="223" t="str">
        <f>'Flowchart (Sparrow28,F14)'!E45</f>
        <v>CNC</v>
      </c>
      <c r="D32" s="223" t="str">
        <f>'Flowchart (Sparrow28,F14)'!F45</f>
        <v>镭雕MES Barcode</v>
      </c>
      <c r="E32" s="223" t="str">
        <f>'Flowchart (Sparrow28,F14)'!K45</f>
        <v>镭雕bacode治具</v>
      </c>
      <c r="F32" s="125" t="s">
        <v>392</v>
      </c>
      <c r="G32" s="125" t="s">
        <v>393</v>
      </c>
      <c r="H32" s="125" t="s">
        <v>484</v>
      </c>
      <c r="I32" s="245">
        <f>'Flowchart (Sparrow28,F14)'!T45</f>
        <v>6</v>
      </c>
      <c r="J32" s="125">
        <v>1</v>
      </c>
      <c r="K32" s="245">
        <v>1</v>
      </c>
      <c r="L32" s="245">
        <f t="shared" si="0"/>
        <v>7</v>
      </c>
      <c r="M32" s="291">
        <v>2</v>
      </c>
      <c r="N32" s="227"/>
      <c r="O32" s="272"/>
      <c r="P32" s="260">
        <f>M32-L32</f>
        <v>-5</v>
      </c>
      <c r="Q32" s="264"/>
      <c r="R32" s="227" t="s">
        <v>395</v>
      </c>
      <c r="S32" s="239"/>
      <c r="T32" s="129"/>
      <c r="U32" s="120"/>
    </row>
    <row r="33" spans="2:21" s="123" customFormat="1" ht="15">
      <c r="B33" s="223">
        <f>'Flowchart (Sparrow28,F14)'!C46</f>
        <v>32</v>
      </c>
      <c r="C33" s="223" t="str">
        <f>'Flowchart (Sparrow28,F14)'!E46</f>
        <v>CNC</v>
      </c>
      <c r="D33" s="223" t="str">
        <f>'Flowchart (Sparrow28,F14)'!F46</f>
        <v>Assembly3</v>
      </c>
      <c r="E33" s="223" t="str">
        <f>'Flowchart (Sparrow28,F14)'!K46</f>
        <v>组拆治具</v>
      </c>
      <c r="F33" s="216" t="s">
        <v>544</v>
      </c>
      <c r="G33" s="125" t="s">
        <v>632</v>
      </c>
      <c r="H33" s="216" t="s">
        <v>510</v>
      </c>
      <c r="I33" s="245">
        <f>'Flowchart (Sparrow28,F14)'!T46</f>
        <v>4</v>
      </c>
      <c r="J33" s="125">
        <v>20</v>
      </c>
      <c r="K33" s="245"/>
      <c r="L33" s="245">
        <f t="shared" si="0"/>
        <v>80</v>
      </c>
      <c r="M33" s="291">
        <v>5</v>
      </c>
      <c r="N33" s="227">
        <v>5</v>
      </c>
      <c r="O33" s="272"/>
      <c r="P33" s="260"/>
      <c r="Q33" s="264"/>
      <c r="R33" s="246" t="s">
        <v>605</v>
      </c>
      <c r="S33" s="300" t="s">
        <v>648</v>
      </c>
      <c r="T33" s="129"/>
      <c r="U33" s="120"/>
    </row>
    <row r="34" spans="2:21" s="123" customFormat="1" ht="15">
      <c r="B34" s="223">
        <f>'Flowchart (Sparrow28,F14)'!C47</f>
        <v>33</v>
      </c>
      <c r="C34" s="223" t="str">
        <f>'Flowchart (Sparrow28,F14)'!E47</f>
        <v>CNC</v>
      </c>
      <c r="D34" s="223" t="str">
        <f>'Flowchart (Sparrow28,F14)'!F47</f>
        <v>CNC3</v>
      </c>
      <c r="E34" s="223" t="str">
        <f>'Flowchart (Sparrow28,F14)'!K47</f>
        <v>CNC3底座</v>
      </c>
      <c r="F34" s="216" t="s">
        <v>545</v>
      </c>
      <c r="G34" s="216" t="s">
        <v>483</v>
      </c>
      <c r="H34" s="216" t="s">
        <v>480</v>
      </c>
      <c r="I34" s="124">
        <f>'Flowchart (Sparrow28,F14)'!T47</f>
        <v>104</v>
      </c>
      <c r="J34" s="125">
        <v>1</v>
      </c>
      <c r="K34" s="126"/>
      <c r="L34" s="124">
        <f t="shared" si="0"/>
        <v>104</v>
      </c>
      <c r="M34" s="291">
        <v>17</v>
      </c>
      <c r="N34" s="215">
        <v>254</v>
      </c>
      <c r="O34" s="267">
        <f>L34</f>
        <v>104</v>
      </c>
      <c r="P34" s="257">
        <v>0</v>
      </c>
      <c r="Q34" s="263"/>
      <c r="R34" s="205" t="s">
        <v>606</v>
      </c>
      <c r="S34" s="218"/>
      <c r="T34" s="129"/>
      <c r="U34" s="120"/>
    </row>
    <row r="35" spans="2:21" s="123" customFormat="1" ht="15">
      <c r="B35" s="219">
        <f>'Flowchart (Sparrow28,F14)'!C48</f>
        <v>34</v>
      </c>
      <c r="C35" s="219" t="str">
        <f>'Flowchart (Sparrow28,F14)'!E48</f>
        <v>CNC</v>
      </c>
      <c r="D35" s="219" t="str">
        <f>'Flowchart (Sparrow28,F14)'!F48</f>
        <v>清洗4(CNC3后)</v>
      </c>
      <c r="E35" s="219" t="str">
        <f>'Flowchart (Sparrow28,F14)'!K48</f>
        <v>清洗3治具</v>
      </c>
      <c r="F35" s="216" t="s">
        <v>487</v>
      </c>
      <c r="G35" s="228" t="s">
        <v>428</v>
      </c>
      <c r="H35" s="216" t="s">
        <v>480</v>
      </c>
      <c r="I35" s="124">
        <f>'Flowchart (Sparrow28,F14)'!T48</f>
        <v>2</v>
      </c>
      <c r="J35" s="125">
        <v>400</v>
      </c>
      <c r="K35" s="126"/>
      <c r="L35" s="124">
        <f t="shared" si="0"/>
        <v>800</v>
      </c>
      <c r="M35" s="291">
        <v>60</v>
      </c>
      <c r="N35" s="227">
        <v>1600</v>
      </c>
      <c r="O35" s="272">
        <f>L35</f>
        <v>800</v>
      </c>
      <c r="P35" s="257">
        <v>0</v>
      </c>
      <c r="Q35" s="263"/>
      <c r="R35" s="227" t="s">
        <v>488</v>
      </c>
      <c r="S35" s="127"/>
      <c r="T35" s="129"/>
      <c r="U35" s="120"/>
    </row>
    <row r="36" spans="2:21" s="123" customFormat="1" ht="15">
      <c r="B36" s="523">
        <f>'Flowchart (Sparrow28,F14)'!C50</f>
        <v>36</v>
      </c>
      <c r="C36" s="523" t="str">
        <f>'Flowchart (Sparrow28,F14)'!E50</f>
        <v>CNC</v>
      </c>
      <c r="D36" s="523" t="str">
        <f>'Flowchart (Sparrow28,F14)'!F50</f>
        <v>Polishing1-1</v>
      </c>
      <c r="E36" s="219" t="str">
        <f>'Flowchart (Sparrow28,F14)'!K50</f>
        <v>机械手夹头</v>
      </c>
      <c r="F36" s="216" t="s">
        <v>489</v>
      </c>
      <c r="G36" s="216" t="s">
        <v>428</v>
      </c>
      <c r="H36" s="216" t="s">
        <v>490</v>
      </c>
      <c r="I36" s="124">
        <f>'Flowchart (Sparrow28,F14)'!T50</f>
        <v>20</v>
      </c>
      <c r="J36" s="125">
        <v>1</v>
      </c>
      <c r="K36" s="126">
        <v>3</v>
      </c>
      <c r="L36" s="124">
        <f t="shared" si="0"/>
        <v>23</v>
      </c>
      <c r="M36" s="291">
        <v>3</v>
      </c>
      <c r="N36" s="227">
        <v>25</v>
      </c>
      <c r="O36" s="272"/>
      <c r="P36" s="257">
        <f>M36-L36</f>
        <v>-20</v>
      </c>
      <c r="Q36" s="263"/>
      <c r="R36" s="227" t="s">
        <v>491</v>
      </c>
      <c r="S36" s="127"/>
      <c r="T36" s="129"/>
      <c r="U36" s="120"/>
    </row>
    <row r="37" spans="2:21" s="123" customFormat="1" ht="15">
      <c r="B37" s="505"/>
      <c r="C37" s="506"/>
      <c r="D37" s="506"/>
      <c r="E37" s="221" t="s">
        <v>494</v>
      </c>
      <c r="F37" s="216" t="s">
        <v>495</v>
      </c>
      <c r="G37" s="216" t="s">
        <v>479</v>
      </c>
      <c r="H37" s="216" t="s">
        <v>484</v>
      </c>
      <c r="I37" s="215">
        <f>I36</f>
        <v>20</v>
      </c>
      <c r="J37" s="216">
        <v>1</v>
      </c>
      <c r="K37" s="217">
        <v>3</v>
      </c>
      <c r="L37" s="215">
        <f t="shared" si="0"/>
        <v>23</v>
      </c>
      <c r="M37" s="291"/>
      <c r="N37" s="227"/>
      <c r="O37" s="272"/>
      <c r="P37" s="258"/>
      <c r="Q37" s="263">
        <f>M37-L37</f>
        <v>-23</v>
      </c>
      <c r="R37" s="227"/>
      <c r="S37" s="218"/>
      <c r="T37" s="129"/>
      <c r="U37" s="120"/>
    </row>
    <row r="38" spans="2:21" s="123" customFormat="1" ht="15">
      <c r="B38" s="505"/>
      <c r="C38" s="227" t="str">
        <f>'[28]Flow chart (Sparrow30,F14)'!D46</f>
        <v>二加</v>
      </c>
      <c r="D38" s="215" t="s">
        <v>497</v>
      </c>
      <c r="E38" s="221" t="s">
        <v>498</v>
      </c>
      <c r="F38" s="290" t="s">
        <v>679</v>
      </c>
      <c r="G38" s="290" t="s">
        <v>483</v>
      </c>
      <c r="H38" s="216" t="s">
        <v>490</v>
      </c>
      <c r="I38" s="215">
        <f>I37</f>
        <v>20</v>
      </c>
      <c r="J38" s="216">
        <v>6</v>
      </c>
      <c r="K38" s="217"/>
      <c r="L38" s="215">
        <f t="shared" si="0"/>
        <v>120</v>
      </c>
      <c r="M38" s="291">
        <v>12</v>
      </c>
      <c r="N38" s="227">
        <v>278</v>
      </c>
      <c r="P38" s="272">
        <f>L38</f>
        <v>120</v>
      </c>
      <c r="Q38" s="263">
        <v>0</v>
      </c>
      <c r="R38" s="227" t="s">
        <v>492</v>
      </c>
      <c r="S38" s="218"/>
      <c r="T38" s="129"/>
      <c r="U38" s="120"/>
    </row>
    <row r="39" spans="2:21" s="123" customFormat="1" ht="15">
      <c r="B39" s="505"/>
      <c r="C39" s="227" t="str">
        <f>'[28]Flow chart (Sparrow30,F14)'!D47</f>
        <v>二加</v>
      </c>
      <c r="D39" s="215" t="s">
        <v>499</v>
      </c>
      <c r="E39" s="221" t="s">
        <v>500</v>
      </c>
      <c r="F39" s="290" t="s">
        <v>680</v>
      </c>
      <c r="G39" s="290" t="s">
        <v>479</v>
      </c>
      <c r="H39" s="216" t="s">
        <v>484</v>
      </c>
      <c r="I39" s="215">
        <f t="shared" ref="I39:I40" si="1">I38</f>
        <v>20</v>
      </c>
      <c r="J39" s="216">
        <v>5</v>
      </c>
      <c r="K39" s="217"/>
      <c r="L39" s="215">
        <f t="shared" si="0"/>
        <v>100</v>
      </c>
      <c r="M39" s="291">
        <v>30</v>
      </c>
      <c r="N39" s="227"/>
      <c r="O39" s="272">
        <v>0</v>
      </c>
      <c r="P39" s="272">
        <v>0</v>
      </c>
      <c r="Q39" s="257">
        <f>M39-L39</f>
        <v>-70</v>
      </c>
      <c r="R39" s="227"/>
      <c r="S39" s="218"/>
      <c r="T39" s="129"/>
      <c r="U39" s="120"/>
    </row>
    <row r="40" spans="2:21" s="123" customFormat="1" ht="15">
      <c r="B40" s="505"/>
      <c r="C40" s="227" t="str">
        <f>'[28]Flow chart (Sparrow30,F14)'!D48</f>
        <v>二加</v>
      </c>
      <c r="D40" s="215" t="s">
        <v>497</v>
      </c>
      <c r="E40" s="221" t="s">
        <v>501</v>
      </c>
      <c r="F40" s="216" t="s">
        <v>508</v>
      </c>
      <c r="G40" s="216" t="s">
        <v>479</v>
      </c>
      <c r="H40" s="216" t="s">
        <v>484</v>
      </c>
      <c r="I40" s="215">
        <f t="shared" si="1"/>
        <v>20</v>
      </c>
      <c r="J40" s="216">
        <v>100</v>
      </c>
      <c r="K40" s="217"/>
      <c r="L40" s="215">
        <f t="shared" si="0"/>
        <v>2000</v>
      </c>
      <c r="M40" s="291">
        <v>500</v>
      </c>
      <c r="N40" s="227"/>
      <c r="O40" s="272">
        <v>0</v>
      </c>
      <c r="P40" s="272">
        <v>0</v>
      </c>
      <c r="Q40" s="258">
        <f>M40-L40</f>
        <v>-1500</v>
      </c>
      <c r="R40" s="227"/>
      <c r="S40" s="218"/>
      <c r="T40" s="129"/>
      <c r="U40" s="120"/>
    </row>
    <row r="41" spans="2:21" s="123" customFormat="1" ht="15">
      <c r="B41" s="505"/>
      <c r="C41" s="226" t="s">
        <v>502</v>
      </c>
      <c r="D41" s="215" t="s">
        <v>497</v>
      </c>
      <c r="E41" s="221" t="s">
        <v>503</v>
      </c>
      <c r="F41" s="216" t="s">
        <v>509</v>
      </c>
      <c r="G41" s="216" t="s">
        <v>425</v>
      </c>
      <c r="H41" s="216" t="s">
        <v>510</v>
      </c>
      <c r="I41" s="227">
        <v>8</v>
      </c>
      <c r="J41" s="216">
        <v>1</v>
      </c>
      <c r="K41" s="217"/>
      <c r="L41" s="215">
        <f t="shared" si="0"/>
        <v>8</v>
      </c>
      <c r="M41" s="291">
        <v>3</v>
      </c>
      <c r="N41" s="227">
        <v>35</v>
      </c>
      <c r="O41" s="272">
        <v>0</v>
      </c>
      <c r="P41" s="258">
        <f t="shared" ref="P41:P44" si="2">M41-L41</f>
        <v>-5</v>
      </c>
      <c r="Q41" s="272">
        <v>0</v>
      </c>
      <c r="R41" s="227" t="s">
        <v>514</v>
      </c>
      <c r="S41" s="218"/>
      <c r="T41" s="129"/>
      <c r="U41" s="120"/>
    </row>
    <row r="42" spans="2:21" s="123" customFormat="1" ht="15">
      <c r="B42" s="505"/>
      <c r="C42" s="226" t="s">
        <v>502</v>
      </c>
      <c r="D42" s="215" t="s">
        <v>497</v>
      </c>
      <c r="E42" s="221" t="s">
        <v>504</v>
      </c>
      <c r="F42" s="216" t="s">
        <v>511</v>
      </c>
      <c r="G42" s="216" t="s">
        <v>417</v>
      </c>
      <c r="H42" s="216" t="s">
        <v>510</v>
      </c>
      <c r="I42" s="227">
        <v>4</v>
      </c>
      <c r="J42" s="216">
        <v>1</v>
      </c>
      <c r="K42" s="217"/>
      <c r="L42" s="215">
        <f t="shared" si="0"/>
        <v>4</v>
      </c>
      <c r="M42" s="291">
        <v>2</v>
      </c>
      <c r="N42" s="227">
        <v>18</v>
      </c>
      <c r="O42" s="272">
        <v>0</v>
      </c>
      <c r="P42" s="258">
        <f t="shared" si="2"/>
        <v>-2</v>
      </c>
      <c r="Q42" s="272">
        <v>0</v>
      </c>
      <c r="R42" s="227" t="s">
        <v>515</v>
      </c>
      <c r="S42" s="218"/>
      <c r="T42" s="129"/>
      <c r="U42" s="120"/>
    </row>
    <row r="43" spans="2:21" s="123" customFormat="1" ht="15">
      <c r="B43" s="505"/>
      <c r="C43" s="226" t="s">
        <v>502</v>
      </c>
      <c r="D43" s="215" t="s">
        <v>497</v>
      </c>
      <c r="E43" s="221" t="s">
        <v>505</v>
      </c>
      <c r="F43" s="216" t="s">
        <v>512</v>
      </c>
      <c r="G43" s="216" t="s">
        <v>425</v>
      </c>
      <c r="H43" s="216" t="s">
        <v>510</v>
      </c>
      <c r="I43" s="227">
        <v>10</v>
      </c>
      <c r="J43" s="216">
        <v>1</v>
      </c>
      <c r="K43" s="217"/>
      <c r="L43" s="215">
        <f t="shared" si="0"/>
        <v>10</v>
      </c>
      <c r="M43" s="291">
        <v>3</v>
      </c>
      <c r="N43" s="227">
        <v>35</v>
      </c>
      <c r="O43" s="272">
        <v>0</v>
      </c>
      <c r="P43" s="258">
        <f t="shared" si="2"/>
        <v>-7</v>
      </c>
      <c r="Q43" s="272">
        <v>0</v>
      </c>
      <c r="R43" s="227" t="s">
        <v>516</v>
      </c>
      <c r="S43" s="218"/>
      <c r="T43" s="129"/>
      <c r="U43" s="120"/>
    </row>
    <row r="44" spans="2:21" s="123" customFormat="1" ht="15">
      <c r="B44" s="505"/>
      <c r="C44" s="226" t="s">
        <v>502</v>
      </c>
      <c r="D44" s="215" t="s">
        <v>497</v>
      </c>
      <c r="E44" s="221" t="s">
        <v>506</v>
      </c>
      <c r="F44" s="216" t="s">
        <v>513</v>
      </c>
      <c r="G44" s="216" t="s">
        <v>417</v>
      </c>
      <c r="H44" s="216" t="s">
        <v>510</v>
      </c>
      <c r="I44" s="227">
        <v>5</v>
      </c>
      <c r="J44" s="216">
        <v>1</v>
      </c>
      <c r="K44" s="217"/>
      <c r="L44" s="215">
        <f t="shared" si="0"/>
        <v>5</v>
      </c>
      <c r="M44" s="291">
        <v>2</v>
      </c>
      <c r="N44" s="227">
        <v>20</v>
      </c>
      <c r="O44" s="272">
        <v>0</v>
      </c>
      <c r="P44" s="258">
        <f t="shared" si="2"/>
        <v>-3</v>
      </c>
      <c r="Q44" s="272">
        <v>0</v>
      </c>
      <c r="R44" s="227" t="s">
        <v>517</v>
      </c>
      <c r="S44" s="218"/>
      <c r="T44" s="129"/>
      <c r="U44" s="120"/>
    </row>
    <row r="45" spans="2:21" s="123" customFormat="1" ht="15">
      <c r="B45" s="506"/>
      <c r="C45" s="226" t="s">
        <v>502</v>
      </c>
      <c r="D45" s="215" t="s">
        <v>497</v>
      </c>
      <c r="E45" s="221" t="s">
        <v>507</v>
      </c>
      <c r="F45" s="216" t="s">
        <v>489</v>
      </c>
      <c r="G45" s="216" t="s">
        <v>428</v>
      </c>
      <c r="H45" s="216" t="s">
        <v>480</v>
      </c>
      <c r="I45" s="227">
        <v>9</v>
      </c>
      <c r="J45" s="216">
        <v>1</v>
      </c>
      <c r="K45" s="217">
        <v>1</v>
      </c>
      <c r="L45" s="215">
        <f t="shared" si="0"/>
        <v>10</v>
      </c>
      <c r="M45" s="291">
        <v>2</v>
      </c>
      <c r="N45" s="227">
        <v>25</v>
      </c>
      <c r="O45" s="272">
        <v>21</v>
      </c>
      <c r="P45" s="258">
        <v>0</v>
      </c>
      <c r="Q45" s="263">
        <v>0</v>
      </c>
      <c r="R45" s="227" t="s">
        <v>491</v>
      </c>
      <c r="S45" s="218"/>
      <c r="T45" s="129"/>
      <c r="U45" s="120"/>
    </row>
    <row r="46" spans="2:21" s="123" customFormat="1" ht="15">
      <c r="B46" s="219">
        <f>'Flowchart (Sparrow28,F14)'!C51</f>
        <v>37</v>
      </c>
      <c r="C46" s="219" t="str">
        <f>'Flowchart (Sparrow28,F14)'!E51</f>
        <v>CNC</v>
      </c>
      <c r="D46" s="219" t="str">
        <f>'Flowchart (Sparrow28,F14)'!F51</f>
        <v>Polishing1-2</v>
      </c>
      <c r="E46" s="219" t="str">
        <f>'Flowchart (Sparrow28,F14)'!K51</f>
        <v>SPM底座</v>
      </c>
      <c r="F46" s="216" t="s">
        <v>496</v>
      </c>
      <c r="G46" s="216" t="s">
        <v>417</v>
      </c>
      <c r="H46" s="216" t="s">
        <v>490</v>
      </c>
      <c r="I46" s="124">
        <f>'Flowchart (Sparrow28,F14)'!T51</f>
        <v>21</v>
      </c>
      <c r="J46" s="125">
        <v>8</v>
      </c>
      <c r="K46" s="126"/>
      <c r="L46" s="124">
        <f t="shared" si="0"/>
        <v>168</v>
      </c>
      <c r="M46" s="291">
        <v>24</v>
      </c>
      <c r="N46" s="227">
        <v>442</v>
      </c>
      <c r="O46" s="272">
        <v>0</v>
      </c>
      <c r="P46" s="257">
        <f>M46-L46</f>
        <v>-144</v>
      </c>
      <c r="Q46" s="263">
        <v>0</v>
      </c>
      <c r="R46" s="227" t="s">
        <v>493</v>
      </c>
      <c r="S46" s="127"/>
      <c r="T46" s="129"/>
      <c r="U46" s="120"/>
    </row>
    <row r="47" spans="2:21" s="123" customFormat="1" ht="15">
      <c r="B47" s="236">
        <f>'Flowchart (Sparrow28,F14)'!C52</f>
        <v>38</v>
      </c>
      <c r="C47" s="236" t="str">
        <f>'Flowchart (Sparrow28,F14)'!E52</f>
        <v>CNC</v>
      </c>
      <c r="D47" s="236" t="str">
        <f>'Flowchart (Sparrow28,F14)'!F52</f>
        <v>拆防護塞</v>
      </c>
      <c r="E47" s="236" t="str">
        <f>'Flowchart (Sparrow28,F14)'!K52</f>
        <v>N/A</v>
      </c>
      <c r="F47" s="311"/>
      <c r="G47" s="311"/>
      <c r="H47" s="311"/>
      <c r="I47" s="235">
        <f>'Flowchart (Sparrow28,F14)'!T52</f>
        <v>1</v>
      </c>
      <c r="J47" s="311"/>
      <c r="K47" s="311"/>
      <c r="L47" s="311"/>
      <c r="M47" s="311"/>
      <c r="N47" s="311"/>
      <c r="O47" s="311"/>
      <c r="P47" s="312"/>
      <c r="Q47" s="312"/>
      <c r="R47" s="311"/>
      <c r="S47" s="313"/>
      <c r="T47" s="129"/>
      <c r="U47" s="120"/>
    </row>
    <row r="48" spans="2:21" s="123" customFormat="1" ht="15">
      <c r="B48" s="223">
        <f>'Flowchart (Sparrow28,F14)'!C53</f>
        <v>39</v>
      </c>
      <c r="C48" s="223" t="str">
        <f>'Flowchart (Sparrow28,F14)'!E53</f>
        <v>CNC</v>
      </c>
      <c r="D48" s="223" t="str">
        <f>'Flowchart (Sparrow28,F14)'!F53</f>
        <v>Remove3</v>
      </c>
      <c r="E48" s="223" t="str">
        <f>'Flowchart (Sparrow28,F14)'!K53</f>
        <v>拆Loop2治具</v>
      </c>
      <c r="F48" s="305" t="s">
        <v>518</v>
      </c>
      <c r="G48" s="305" t="s">
        <v>519</v>
      </c>
      <c r="H48" s="305" t="s">
        <v>484</v>
      </c>
      <c r="I48" s="245">
        <f>'Flowchart (Sparrow28,F14)'!T53</f>
        <v>4</v>
      </c>
      <c r="J48" s="305">
        <v>4</v>
      </c>
      <c r="K48" s="245">
        <v>1</v>
      </c>
      <c r="L48" s="245">
        <f t="shared" si="0"/>
        <v>17</v>
      </c>
      <c r="M48" s="291">
        <v>5</v>
      </c>
      <c r="N48" s="227"/>
      <c r="O48" s="272">
        <v>0</v>
      </c>
      <c r="P48" s="272"/>
      <c r="Q48" s="260"/>
      <c r="R48" s="246"/>
      <c r="S48" s="300" t="s">
        <v>648</v>
      </c>
      <c r="T48" s="129"/>
      <c r="U48" s="120"/>
    </row>
    <row r="49" spans="2:21" s="123" customFormat="1" ht="15">
      <c r="B49" s="219">
        <f>'Flowchart (Sparrow28,F14)'!C54</f>
        <v>40</v>
      </c>
      <c r="C49" s="219" t="str">
        <f>'Flowchart (Sparrow28,F14)'!E54</f>
        <v>CNC</v>
      </c>
      <c r="D49" s="219" t="str">
        <f>'Flowchart (Sparrow28,F14)'!F54</f>
        <v>loop2清洗</v>
      </c>
      <c r="E49" s="219" t="str">
        <f>'Flowchart (Sparrow28,F14)'!K54</f>
        <v>清洗loop2治具</v>
      </c>
      <c r="F49" s="305" t="s">
        <v>520</v>
      </c>
      <c r="G49" s="305" t="s">
        <v>521</v>
      </c>
      <c r="H49" s="305" t="s">
        <v>480</v>
      </c>
      <c r="I49" s="124">
        <f>'Flowchart (Sparrow28,F14)'!T54</f>
        <v>1</v>
      </c>
      <c r="J49" s="305"/>
      <c r="K49" s="126"/>
      <c r="L49" s="124">
        <f>ROUNDUP(L149/12,0)</f>
        <v>337</v>
      </c>
      <c r="M49" s="291">
        <v>60</v>
      </c>
      <c r="N49" s="227">
        <v>740</v>
      </c>
      <c r="O49" s="272">
        <f>L49</f>
        <v>337</v>
      </c>
      <c r="P49" s="267">
        <v>0</v>
      </c>
      <c r="Q49" s="263">
        <v>0</v>
      </c>
      <c r="R49" s="227" t="s">
        <v>522</v>
      </c>
      <c r="S49" s="127"/>
      <c r="T49" s="129"/>
      <c r="U49" s="120"/>
    </row>
    <row r="50" spans="2:21" s="123" customFormat="1" ht="15">
      <c r="B50" s="219">
        <f>'Flowchart (Sparrow28,F14)'!C55</f>
        <v>41</v>
      </c>
      <c r="C50" s="219" t="str">
        <f>'Flowchart (Sparrow28,F14)'!E55</f>
        <v>CNC</v>
      </c>
      <c r="D50" s="219" t="str">
        <f>'Flowchart (Sparrow28,F14)'!F55</f>
        <v>清洗5(抛光后)</v>
      </c>
      <c r="E50" s="219" t="str">
        <f>'Flowchart (Sparrow28,F14)'!K55</f>
        <v>清洗4治具</v>
      </c>
      <c r="F50" s="305" t="s">
        <v>523</v>
      </c>
      <c r="G50" s="305" t="s">
        <v>428</v>
      </c>
      <c r="H50" s="305" t="s">
        <v>480</v>
      </c>
      <c r="I50" s="124">
        <f>'Flowchart (Sparrow28,F14)'!T55</f>
        <v>1</v>
      </c>
      <c r="J50" s="305">
        <v>245</v>
      </c>
      <c r="K50" s="126"/>
      <c r="L50" s="124">
        <f t="shared" si="0"/>
        <v>245</v>
      </c>
      <c r="M50" s="291">
        <v>4</v>
      </c>
      <c r="N50" s="227">
        <v>600</v>
      </c>
      <c r="O50" s="272">
        <v>245</v>
      </c>
      <c r="P50" s="267">
        <v>0</v>
      </c>
      <c r="Q50" s="263">
        <v>0</v>
      </c>
      <c r="R50" s="227" t="s">
        <v>524</v>
      </c>
      <c r="S50" s="127"/>
      <c r="T50" s="129"/>
      <c r="U50" s="120"/>
    </row>
    <row r="51" spans="2:21" s="123" customFormat="1" ht="15">
      <c r="B51" s="219">
        <f>'Flowchart (Sparrow28,F14)'!C56</f>
        <v>42</v>
      </c>
      <c r="C51" s="219" t="str">
        <f>'Flowchart (Sparrow28,F14)'!E56</f>
        <v>CNC</v>
      </c>
      <c r="D51" s="219" t="str">
        <f>'Flowchart (Sparrow28,F14)'!F56</f>
        <v>Protection Film1</v>
      </c>
      <c r="E51" s="219" t="str">
        <f>'Flowchart (Sparrow28,F14)'!K56</f>
        <v>贴膜治具</v>
      </c>
      <c r="F51" s="305" t="s">
        <v>546</v>
      </c>
      <c r="G51" s="305" t="s">
        <v>479</v>
      </c>
      <c r="H51" s="305" t="s">
        <v>484</v>
      </c>
      <c r="I51" s="124">
        <f>'Flowchart (Sparrow28,F14)'!T56</f>
        <v>7</v>
      </c>
      <c r="J51" s="305">
        <v>2</v>
      </c>
      <c r="K51" s="126"/>
      <c r="L51" s="124">
        <f t="shared" si="0"/>
        <v>14</v>
      </c>
      <c r="M51" s="291">
        <v>1</v>
      </c>
      <c r="N51" s="215"/>
      <c r="O51" s="267">
        <v>0</v>
      </c>
      <c r="P51" s="267">
        <v>0</v>
      </c>
      <c r="Q51" s="257">
        <f>M51-L51</f>
        <v>-13</v>
      </c>
      <c r="R51" s="205"/>
      <c r="S51" s="127" t="s">
        <v>547</v>
      </c>
      <c r="T51" s="129"/>
      <c r="U51" s="120"/>
    </row>
    <row r="52" spans="2:21" s="123" customFormat="1" ht="15">
      <c r="B52" s="223">
        <f>'Flowchart (Sparrow28,F14)'!C58</f>
        <v>44</v>
      </c>
      <c r="C52" s="223" t="str">
        <f>'Flowchart (Sparrow28,F14)'!E58</f>
        <v>CNC</v>
      </c>
      <c r="D52" s="223" t="str">
        <f>'Flowchart (Sparrow28,F14)'!F58</f>
        <v>Assembly4</v>
      </c>
      <c r="E52" s="223" t="str">
        <f>'Flowchart (Sparrow28,F14)'!K58</f>
        <v>组拆治具</v>
      </c>
      <c r="F52" s="305" t="s">
        <v>548</v>
      </c>
      <c r="G52" s="305" t="s">
        <v>540</v>
      </c>
      <c r="H52" s="305" t="s">
        <v>510</v>
      </c>
      <c r="I52" s="245">
        <f>'Flowchart (Sparrow28,F14)'!T58</f>
        <v>3</v>
      </c>
      <c r="J52" s="305">
        <v>20</v>
      </c>
      <c r="K52" s="245"/>
      <c r="L52" s="245">
        <f t="shared" si="0"/>
        <v>60</v>
      </c>
      <c r="M52" s="291">
        <v>5</v>
      </c>
      <c r="N52" s="227">
        <v>90</v>
      </c>
      <c r="O52" s="272">
        <v>0</v>
      </c>
      <c r="P52" s="260"/>
      <c r="Q52" s="264">
        <v>0</v>
      </c>
      <c r="R52" s="246" t="s">
        <v>607</v>
      </c>
      <c r="S52" s="300" t="s">
        <v>648</v>
      </c>
      <c r="T52" s="129"/>
      <c r="U52" s="120"/>
    </row>
    <row r="53" spans="2:21" s="123" customFormat="1" ht="15">
      <c r="B53" s="219">
        <f>'Flowchart (Sparrow28,F14)'!C59</f>
        <v>45</v>
      </c>
      <c r="C53" s="219" t="str">
        <f>'Flowchart (Sparrow28,F14)'!E59</f>
        <v>CNC</v>
      </c>
      <c r="D53" s="219" t="str">
        <f>'Flowchart (Sparrow28,F14)'!F59</f>
        <v>CNC4-1</v>
      </c>
      <c r="E53" s="219" t="str">
        <f>'Flowchart (Sparrow28,F14)'!K59</f>
        <v>CNC4底座</v>
      </c>
      <c r="F53" s="305" t="s">
        <v>549</v>
      </c>
      <c r="G53" s="305" t="s">
        <v>483</v>
      </c>
      <c r="H53" s="305" t="s">
        <v>510</v>
      </c>
      <c r="I53" s="124">
        <f>'Flowchart (Sparrow28,F14)'!T59</f>
        <v>282</v>
      </c>
      <c r="J53" s="305">
        <v>1</v>
      </c>
      <c r="K53" s="126"/>
      <c r="L53" s="124">
        <f t="shared" si="0"/>
        <v>282</v>
      </c>
      <c r="M53" s="291">
        <v>28</v>
      </c>
      <c r="N53" s="215">
        <v>684</v>
      </c>
      <c r="O53" s="267">
        <v>0</v>
      </c>
      <c r="P53" s="257">
        <f t="shared" ref="P53:P57" si="3">M53-L53</f>
        <v>-254</v>
      </c>
      <c r="Q53" s="263">
        <v>0</v>
      </c>
      <c r="R53" s="205" t="s">
        <v>608</v>
      </c>
      <c r="S53" s="238"/>
      <c r="T53" s="129"/>
      <c r="U53" s="120"/>
    </row>
    <row r="54" spans="2:21" s="123" customFormat="1" ht="15">
      <c r="B54" s="219">
        <f>'Flowchart (Sparrow28,F14)'!C60</f>
        <v>46</v>
      </c>
      <c r="C54" s="219" t="str">
        <f>'Flowchart (Sparrow28,F14)'!E60</f>
        <v>CNC</v>
      </c>
      <c r="D54" s="219" t="str">
        <f>'Flowchart (Sparrow28,F14)'!F60</f>
        <v>CNC4-2</v>
      </c>
      <c r="E54" s="219" t="str">
        <f>'Flowchart (Sparrow28,F14)'!K60</f>
        <v>CNC4底座</v>
      </c>
      <c r="F54" s="305" t="s">
        <v>549</v>
      </c>
      <c r="G54" s="305" t="s">
        <v>483</v>
      </c>
      <c r="H54" s="305" t="s">
        <v>510</v>
      </c>
      <c r="I54" s="124">
        <f>'Flowchart (Sparrow28,F14)'!T60</f>
        <v>84</v>
      </c>
      <c r="J54" s="305">
        <v>1</v>
      </c>
      <c r="K54" s="248"/>
      <c r="L54" s="124">
        <f>IF(I54="","",ROUNDUP(I54*J54+K54,0))</f>
        <v>84</v>
      </c>
      <c r="M54" s="291">
        <v>8</v>
      </c>
      <c r="N54" s="249">
        <v>118</v>
      </c>
      <c r="O54" s="267">
        <v>0</v>
      </c>
      <c r="P54" s="259">
        <f t="shared" si="3"/>
        <v>-76</v>
      </c>
      <c r="Q54" s="263">
        <v>0</v>
      </c>
      <c r="R54" s="205" t="s">
        <v>608</v>
      </c>
      <c r="S54" s="250"/>
      <c r="T54" s="129"/>
      <c r="U54" s="120"/>
    </row>
    <row r="55" spans="2:21" s="123" customFormat="1" ht="15">
      <c r="B55" s="279">
        <v>42</v>
      </c>
      <c r="C55" s="223" t="str">
        <f>'Flowchart (Sparrow28,F14)'!E61</f>
        <v>CNC</v>
      </c>
      <c r="D55" s="295" t="s">
        <v>666</v>
      </c>
      <c r="E55" s="295" t="s">
        <v>663</v>
      </c>
      <c r="F55" s="305" t="s">
        <v>664</v>
      </c>
      <c r="G55" s="305" t="s">
        <v>665</v>
      </c>
      <c r="H55" s="305" t="s">
        <v>484</v>
      </c>
      <c r="I55" s="272">
        <f>I53+I54+I73</f>
        <v>483</v>
      </c>
      <c r="J55" s="305">
        <v>1</v>
      </c>
      <c r="K55" s="272"/>
      <c r="L55" s="245">
        <f>IF(I55="","",ROUNDUP(I55*J55+K55,0))</f>
        <v>483</v>
      </c>
      <c r="M55" s="291">
        <v>44</v>
      </c>
      <c r="N55" s="296"/>
      <c r="O55" s="272">
        <v>0</v>
      </c>
      <c r="P55" s="297">
        <v>0</v>
      </c>
      <c r="Q55" s="260">
        <f>M55-L55</f>
        <v>-439</v>
      </c>
      <c r="R55" s="267"/>
      <c r="S55" s="280"/>
      <c r="T55" s="129"/>
      <c r="U55" s="120"/>
    </row>
    <row r="56" spans="2:21" s="123" customFormat="1" ht="15">
      <c r="B56" s="223">
        <v>43</v>
      </c>
      <c r="C56" s="223" t="str">
        <f>'Flowchart (Sparrow28,F14)'!E61</f>
        <v>CNC</v>
      </c>
      <c r="D56" s="223" t="str">
        <f>'Flowchart (Sparrow28,F14)'!F61</f>
        <v>Remove4</v>
      </c>
      <c r="E56" s="223" t="str">
        <f>'Flowchart (Sparrow28,F14)'!K61</f>
        <v>组拆治具</v>
      </c>
      <c r="F56" s="305" t="s">
        <v>550</v>
      </c>
      <c r="G56" s="305" t="s">
        <v>479</v>
      </c>
      <c r="H56" s="305" t="s">
        <v>510</v>
      </c>
      <c r="I56" s="245">
        <f>'Flowchart (Sparrow28,F14)'!T61</f>
        <v>3</v>
      </c>
      <c r="J56" s="305">
        <v>20</v>
      </c>
      <c r="K56" s="245"/>
      <c r="L56" s="245">
        <f t="shared" si="0"/>
        <v>60</v>
      </c>
      <c r="M56" s="291">
        <v>5</v>
      </c>
      <c r="N56" s="227">
        <v>364</v>
      </c>
      <c r="O56" s="272">
        <v>0</v>
      </c>
      <c r="P56" s="260"/>
      <c r="Q56" s="264">
        <v>0</v>
      </c>
      <c r="R56" s="246" t="s">
        <v>609</v>
      </c>
      <c r="S56" s="300" t="s">
        <v>648</v>
      </c>
      <c r="T56" s="129"/>
      <c r="U56" s="120"/>
    </row>
    <row r="57" spans="2:21" s="123" customFormat="1" ht="15">
      <c r="B57" s="219">
        <v>44</v>
      </c>
      <c r="C57" s="219" t="str">
        <f>'Flowchart (Sparrow28,F14)'!E62</f>
        <v>CNC</v>
      </c>
      <c r="D57" s="219" t="str">
        <f>'Flowchart (Sparrow28,F14)'!F62</f>
        <v>loop3清洗</v>
      </c>
      <c r="E57" s="219" t="str">
        <f>'Flowchart (Sparrow28,F14)'!K62</f>
        <v>清洗治具</v>
      </c>
      <c r="F57" s="216" t="s">
        <v>551</v>
      </c>
      <c r="G57" s="216" t="s">
        <v>479</v>
      </c>
      <c r="H57" s="216" t="s">
        <v>510</v>
      </c>
      <c r="I57" s="124">
        <f>'Flowchart (Sparrow28,F14)'!T62</f>
        <v>1</v>
      </c>
      <c r="J57" s="305"/>
      <c r="K57" s="245"/>
      <c r="L57" s="245">
        <f>ROUNDUP(L150/9*2,0)</f>
        <v>787</v>
      </c>
      <c r="M57" s="291">
        <v>83</v>
      </c>
      <c r="N57" s="227">
        <v>1550</v>
      </c>
      <c r="O57" s="272">
        <v>0</v>
      </c>
      <c r="P57" s="260">
        <f t="shared" si="3"/>
        <v>-704</v>
      </c>
      <c r="Q57" s="264">
        <v>0</v>
      </c>
      <c r="R57" s="205" t="s">
        <v>610</v>
      </c>
      <c r="S57" s="218"/>
      <c r="T57" s="129"/>
      <c r="U57" s="120"/>
    </row>
    <row r="58" spans="2:21" s="123" customFormat="1" ht="15">
      <c r="B58" s="219">
        <v>45</v>
      </c>
      <c r="C58" s="219" t="str">
        <f>'Flowchart (Sparrow28,F14)'!E63</f>
        <v>CNC</v>
      </c>
      <c r="D58" s="219" t="str">
        <f>'Flowchart (Sparrow28,F14)'!F63</f>
        <v>清洗6(CNC4后)</v>
      </c>
      <c r="E58" s="219" t="str">
        <f>'Flowchart (Sparrow28,F14)'!K63</f>
        <v>清洗5治具</v>
      </c>
      <c r="F58" s="216" t="s">
        <v>525</v>
      </c>
      <c r="G58" s="216" t="s">
        <v>521</v>
      </c>
      <c r="H58" s="216" t="s">
        <v>480</v>
      </c>
      <c r="I58" s="124">
        <f>'Flowchart (Sparrow28,F14)'!T63</f>
        <v>1</v>
      </c>
      <c r="J58" s="125">
        <v>120</v>
      </c>
      <c r="K58" s="126"/>
      <c r="L58" s="124">
        <f t="shared" si="0"/>
        <v>120</v>
      </c>
      <c r="M58" s="291">
        <v>10</v>
      </c>
      <c r="N58" s="227">
        <v>400</v>
      </c>
      <c r="O58" s="272">
        <v>120</v>
      </c>
      <c r="P58" s="257">
        <v>0</v>
      </c>
      <c r="Q58" s="263">
        <v>0</v>
      </c>
      <c r="R58" s="227" t="s">
        <v>526</v>
      </c>
      <c r="S58" s="127"/>
      <c r="T58" s="129"/>
      <c r="U58" s="120"/>
    </row>
    <row r="59" spans="2:21" s="133" customFormat="1" ht="15">
      <c r="B59" s="219">
        <v>46</v>
      </c>
      <c r="C59" s="219" t="str">
        <f>'Flowchart (Sparrow28,F14)'!E64</f>
        <v>CNC</v>
      </c>
      <c r="D59" s="219" t="str">
        <f>'Flowchart (Sparrow28,F14)'!F64</f>
        <v>修毛刺3</v>
      </c>
      <c r="E59" s="219" t="str">
        <f>'Flowchart (Sparrow28,F14)'!K64</f>
        <v>夹头/治具底座</v>
      </c>
      <c r="F59" s="216" t="s">
        <v>552</v>
      </c>
      <c r="G59" s="216" t="s">
        <v>483</v>
      </c>
      <c r="H59" s="216" t="s">
        <v>484</v>
      </c>
      <c r="I59" s="124">
        <f>'Flowchart (Sparrow28,F14)'!T64</f>
        <v>16</v>
      </c>
      <c r="J59" s="125">
        <v>1</v>
      </c>
      <c r="K59" s="126"/>
      <c r="L59" s="124">
        <f t="shared" si="0"/>
        <v>16</v>
      </c>
      <c r="M59" s="291">
        <v>2</v>
      </c>
      <c r="N59" s="215"/>
      <c r="O59" s="274">
        <v>0</v>
      </c>
      <c r="P59" s="123">
        <v>0</v>
      </c>
      <c r="Q59" s="257">
        <f>M59-L59</f>
        <v>-14</v>
      </c>
      <c r="R59" s="205"/>
      <c r="S59" s="127"/>
      <c r="T59" s="131"/>
      <c r="U59" s="132"/>
    </row>
    <row r="60" spans="2:21" s="123" customFormat="1" ht="15" hidden="1">
      <c r="B60" s="219">
        <f>'Flowchart (Sparrow28,F14)'!C65</f>
        <v>51</v>
      </c>
      <c r="C60" s="219" t="str">
        <f>'Flowchart (Sparrow28,F14)'!E65</f>
        <v>CNC</v>
      </c>
      <c r="D60" s="219" t="str">
        <f>'Flowchart (Sparrow28,F14)'!F65</f>
        <v>毛刺3后检修</v>
      </c>
      <c r="E60" s="219" t="str">
        <f>'Flowchart (Sparrow28,F14)'!K65</f>
        <v>N/A</v>
      </c>
      <c r="F60" s="125"/>
      <c r="G60" s="125"/>
      <c r="H60" s="125"/>
      <c r="I60" s="124">
        <f>'Flowchart (Sparrow28,F14)'!T65</f>
        <v>6</v>
      </c>
      <c r="J60" s="125"/>
      <c r="K60" s="126"/>
      <c r="L60" s="124">
        <f t="shared" si="0"/>
        <v>0</v>
      </c>
      <c r="M60" s="255"/>
      <c r="N60" s="215"/>
      <c r="O60" s="267"/>
      <c r="P60" s="257"/>
      <c r="Q60" s="263"/>
      <c r="R60" s="205"/>
      <c r="S60" s="127"/>
      <c r="T60" s="129"/>
      <c r="U60" s="120"/>
    </row>
    <row r="61" spans="2:21" s="123" customFormat="1" ht="15" hidden="1">
      <c r="B61" s="219" t="e">
        <f>'Flowchart (Sparrow28,F14)'!#REF!</f>
        <v>#REF!</v>
      </c>
      <c r="C61" s="219" t="e">
        <f>'Flowchart (Sparrow28,F14)'!#REF!</f>
        <v>#REF!</v>
      </c>
      <c r="D61" s="219" t="e">
        <f>'Flowchart (Sparrow28,F14)'!#REF!</f>
        <v>#REF!</v>
      </c>
      <c r="E61" s="219" t="e">
        <f>'Flowchart (Sparrow28,F14)'!#REF!</f>
        <v>#REF!</v>
      </c>
      <c r="F61" s="125"/>
      <c r="G61" s="125"/>
      <c r="H61" s="125"/>
      <c r="I61" s="124" t="e">
        <f>'Flowchart (Sparrow28,F14)'!#REF!</f>
        <v>#REF!</v>
      </c>
      <c r="J61" s="125"/>
      <c r="K61" s="126"/>
      <c r="L61" s="124" t="e">
        <f t="shared" si="0"/>
        <v>#REF!</v>
      </c>
      <c r="M61" s="255"/>
      <c r="N61" s="215"/>
      <c r="O61" s="267"/>
      <c r="P61" s="257"/>
      <c r="Q61" s="263"/>
      <c r="R61" s="205"/>
      <c r="S61" s="127"/>
      <c r="T61" s="129"/>
      <c r="U61" s="120"/>
    </row>
    <row r="62" spans="2:21" s="123" customFormat="1" ht="15">
      <c r="B62" s="219">
        <v>47</v>
      </c>
      <c r="C62" s="219" t="e">
        <f>'Flowchart (Sparrow28,F14)'!#REF!</f>
        <v>#REF!</v>
      </c>
      <c r="D62" s="219" t="e">
        <f>'Flowchart (Sparrow28,F14)'!#REF!</f>
        <v>#REF!</v>
      </c>
      <c r="E62" s="219" t="e">
        <f>'Flowchart (Sparrow28,F14)'!#REF!</f>
        <v>#REF!</v>
      </c>
      <c r="F62" s="216" t="s">
        <v>525</v>
      </c>
      <c r="G62" s="216" t="s">
        <v>521</v>
      </c>
      <c r="H62" s="216" t="s">
        <v>480</v>
      </c>
      <c r="I62" s="124" t="e">
        <f>'Flowchart (Sparrow28,F14)'!#REF!</f>
        <v>#REF!</v>
      </c>
      <c r="J62" s="125">
        <v>120</v>
      </c>
      <c r="K62" s="126"/>
      <c r="L62" s="124" t="e">
        <f t="shared" si="0"/>
        <v>#REF!</v>
      </c>
      <c r="M62" s="291">
        <v>10</v>
      </c>
      <c r="N62" s="227">
        <v>400</v>
      </c>
      <c r="O62" s="272">
        <v>120</v>
      </c>
      <c r="P62" s="257">
        <v>0</v>
      </c>
      <c r="Q62" s="263">
        <v>0</v>
      </c>
      <c r="R62" s="227" t="s">
        <v>526</v>
      </c>
      <c r="S62" s="127"/>
      <c r="T62" s="129"/>
      <c r="U62" s="120"/>
    </row>
    <row r="63" spans="2:21" s="123" customFormat="1" ht="15.75">
      <c r="B63" s="523">
        <v>48</v>
      </c>
      <c r="C63" s="523" t="str">
        <f>'Flowchart (Sparrow28,F14)'!E66</f>
        <v>CNC</v>
      </c>
      <c r="D63" s="523" t="str">
        <f>'Flowchart (Sparrow28,F14)'!F66</f>
        <v>Stamping Logo</v>
      </c>
      <c r="E63" s="222" t="s">
        <v>396</v>
      </c>
      <c r="F63" s="294" t="s">
        <v>686</v>
      </c>
      <c r="G63" s="125" t="s">
        <v>398</v>
      </c>
      <c r="H63" s="125" t="s">
        <v>510</v>
      </c>
      <c r="I63" s="124">
        <f>'Flowchart (Sparrow28,F14)'!T66</f>
        <v>4</v>
      </c>
      <c r="J63" s="125">
        <v>1</v>
      </c>
      <c r="K63" s="126">
        <v>1</v>
      </c>
      <c r="L63" s="124">
        <f t="shared" si="0"/>
        <v>5</v>
      </c>
      <c r="M63" s="291">
        <v>1</v>
      </c>
      <c r="N63" s="215"/>
      <c r="O63" s="267">
        <v>0</v>
      </c>
      <c r="P63" s="267">
        <v>0</v>
      </c>
      <c r="Q63" s="257">
        <f>M63-L63</f>
        <v>-4</v>
      </c>
      <c r="R63" s="205"/>
      <c r="S63" s="127"/>
      <c r="T63" s="129"/>
      <c r="U63" s="120"/>
    </row>
    <row r="64" spans="2:21" s="123" customFormat="1" ht="15.75">
      <c r="B64" s="506"/>
      <c r="C64" s="506"/>
      <c r="D64" s="506"/>
      <c r="E64" s="222" t="s">
        <v>397</v>
      </c>
      <c r="F64" s="125" t="s">
        <v>400</v>
      </c>
      <c r="G64" s="125" t="s">
        <v>393</v>
      </c>
      <c r="H64" s="125" t="s">
        <v>399</v>
      </c>
      <c r="I64" s="215">
        <f>I63</f>
        <v>4</v>
      </c>
      <c r="J64" s="216">
        <v>1</v>
      </c>
      <c r="K64" s="217">
        <v>1</v>
      </c>
      <c r="L64" s="124">
        <f t="shared" si="0"/>
        <v>5</v>
      </c>
      <c r="M64" s="291">
        <v>1</v>
      </c>
      <c r="N64" s="215"/>
      <c r="O64" s="267">
        <v>0</v>
      </c>
      <c r="P64" s="267">
        <v>0</v>
      </c>
      <c r="Q64" s="258">
        <f>M64-L64</f>
        <v>-4</v>
      </c>
      <c r="R64" s="215"/>
      <c r="S64" s="218"/>
      <c r="T64" s="129"/>
      <c r="U64" s="120"/>
    </row>
    <row r="65" spans="2:21" s="123" customFormat="1" ht="15" hidden="1">
      <c r="B65" s="219">
        <f>'Flowchart (Sparrow28,F14)'!C67</f>
        <v>53</v>
      </c>
      <c r="C65" s="219" t="str">
        <f>'Flowchart (Sparrow28,F14)'!E67</f>
        <v>CNC</v>
      </c>
      <c r="D65" s="219" t="str">
        <f>'Flowchart (Sparrow28,F14)'!F67</f>
        <v>Remove film1</v>
      </c>
      <c r="E65" s="219" t="str">
        <f>'Flowchart (Sparrow28,F14)'!K67</f>
        <v>N/A</v>
      </c>
      <c r="F65" s="125"/>
      <c r="G65" s="125"/>
      <c r="H65" s="125"/>
      <c r="I65" s="124">
        <f>'Flowchart (Sparrow28,F14)'!T67</f>
        <v>10</v>
      </c>
      <c r="J65" s="125"/>
      <c r="K65" s="126"/>
      <c r="L65" s="124">
        <f t="shared" si="0"/>
        <v>0</v>
      </c>
      <c r="M65" s="255"/>
      <c r="N65" s="215"/>
      <c r="O65" s="267"/>
      <c r="P65" s="257"/>
      <c r="Q65" s="263"/>
      <c r="R65" s="205"/>
      <c r="S65" s="127"/>
      <c r="T65" s="129"/>
      <c r="U65" s="120"/>
    </row>
    <row r="66" spans="2:21" s="123" customFormat="1" ht="15">
      <c r="B66" s="219">
        <v>49</v>
      </c>
      <c r="C66" s="219" t="str">
        <f>'Flowchart (Sparrow28,F14)'!E68</f>
        <v>CNC</v>
      </c>
      <c r="D66" s="219" t="str">
        <f>'Flowchart (Sparrow28,F14)'!F68</f>
        <v>清洗8(撕膜后)</v>
      </c>
      <c r="E66" s="219" t="str">
        <f>'Flowchart (Sparrow28,F14)'!K68</f>
        <v>清洗7治具</v>
      </c>
      <c r="F66" s="216" t="s">
        <v>525</v>
      </c>
      <c r="G66" s="216" t="s">
        <v>521</v>
      </c>
      <c r="H66" s="216" t="s">
        <v>480</v>
      </c>
      <c r="I66" s="124">
        <f>'Flowchart (Sparrow28,F14)'!T68</f>
        <v>1</v>
      </c>
      <c r="J66" s="125">
        <v>380</v>
      </c>
      <c r="K66" s="126"/>
      <c r="L66" s="124">
        <f t="shared" si="0"/>
        <v>380</v>
      </c>
      <c r="M66" s="291">
        <v>10</v>
      </c>
      <c r="N66" s="227">
        <v>800</v>
      </c>
      <c r="O66" s="272">
        <v>380</v>
      </c>
      <c r="P66" s="260">
        <v>0</v>
      </c>
      <c r="Q66" s="264">
        <v>0</v>
      </c>
      <c r="R66" s="227" t="s">
        <v>526</v>
      </c>
      <c r="S66" s="127"/>
      <c r="T66" s="129"/>
      <c r="U66" s="120"/>
    </row>
    <row r="67" spans="2:21" s="123" customFormat="1" ht="15">
      <c r="B67" s="219">
        <v>50</v>
      </c>
      <c r="C67" s="219" t="str">
        <f>'Flowchart (Sparrow28,F14)'!E69</f>
        <v>CNC</v>
      </c>
      <c r="D67" s="219" t="str">
        <f>'Flowchart (Sparrow28,F14)'!F69</f>
        <v>Sandblasting</v>
      </c>
      <c r="E67" s="219" t="str">
        <f>'Flowchart (Sparrow28,F14)'!K69</f>
        <v>喷砂治具</v>
      </c>
      <c r="F67" s="314" t="s">
        <v>670</v>
      </c>
      <c r="G67" s="314" t="s">
        <v>671</v>
      </c>
      <c r="H67" s="216" t="s">
        <v>510</v>
      </c>
      <c r="I67" s="245">
        <f>'Flowchart (Sparrow28,F14)'!T69/5</f>
        <v>2</v>
      </c>
      <c r="J67" s="125">
        <v>100</v>
      </c>
      <c r="K67" s="126"/>
      <c r="L67" s="124">
        <f t="shared" si="0"/>
        <v>200</v>
      </c>
      <c r="M67" s="291">
        <v>40</v>
      </c>
      <c r="N67" s="227">
        <v>160</v>
      </c>
      <c r="O67" s="178"/>
      <c r="P67" s="260">
        <f>M67-L67</f>
        <v>-160</v>
      </c>
      <c r="Q67" s="178"/>
      <c r="R67" s="298" t="s">
        <v>673</v>
      </c>
      <c r="S67" s="239"/>
      <c r="T67" s="129"/>
      <c r="U67" s="120"/>
    </row>
    <row r="68" spans="2:21" s="123" customFormat="1" ht="15">
      <c r="B68" s="220"/>
      <c r="C68" s="219" t="str">
        <f>C66</f>
        <v>CNC</v>
      </c>
      <c r="D68" s="215" t="s">
        <v>527</v>
      </c>
      <c r="E68" s="221" t="s">
        <v>528</v>
      </c>
      <c r="F68" s="290" t="s">
        <v>681</v>
      </c>
      <c r="G68" s="290" t="s">
        <v>483</v>
      </c>
      <c r="H68" s="216" t="s">
        <v>510</v>
      </c>
      <c r="I68" s="215">
        <f>I67</f>
        <v>2</v>
      </c>
      <c r="J68" s="216">
        <v>1</v>
      </c>
      <c r="K68" s="217">
        <v>1</v>
      </c>
      <c r="L68" s="215">
        <f t="shared" si="0"/>
        <v>3</v>
      </c>
      <c r="M68" s="291">
        <v>1</v>
      </c>
      <c r="N68" s="227">
        <v>7</v>
      </c>
      <c r="O68" s="272">
        <v>0</v>
      </c>
      <c r="P68" s="316">
        <f t="shared" ref="P68:P75" si="4">M68-L68</f>
        <v>-2</v>
      </c>
      <c r="Q68" s="264">
        <v>0</v>
      </c>
      <c r="R68" s="227" t="s">
        <v>531</v>
      </c>
      <c r="S68" s="238"/>
      <c r="T68" s="129"/>
      <c r="U68" s="120"/>
    </row>
    <row r="69" spans="2:21" s="123" customFormat="1" ht="15">
      <c r="B69" s="220"/>
      <c r="C69" s="219" t="str">
        <f>C67</f>
        <v>CNC</v>
      </c>
      <c r="D69" s="215" t="s">
        <v>527</v>
      </c>
      <c r="E69" s="221" t="s">
        <v>529</v>
      </c>
      <c r="F69" s="216" t="s">
        <v>530</v>
      </c>
      <c r="G69" s="216" t="s">
        <v>479</v>
      </c>
      <c r="H69" s="216" t="s">
        <v>510</v>
      </c>
      <c r="I69" s="215">
        <f>I68</f>
        <v>2</v>
      </c>
      <c r="J69" s="216">
        <v>1</v>
      </c>
      <c r="K69" s="217">
        <v>1</v>
      </c>
      <c r="L69" s="215">
        <f t="shared" si="0"/>
        <v>3</v>
      </c>
      <c r="M69" s="291">
        <v>1</v>
      </c>
      <c r="N69" s="227">
        <v>7</v>
      </c>
      <c r="O69" s="272">
        <v>0</v>
      </c>
      <c r="P69" s="316">
        <f t="shared" si="4"/>
        <v>-2</v>
      </c>
      <c r="Q69" s="264">
        <v>0</v>
      </c>
      <c r="R69" s="227" t="s">
        <v>532</v>
      </c>
      <c r="S69" s="238"/>
      <c r="T69" s="129"/>
      <c r="U69" s="120"/>
    </row>
    <row r="70" spans="2:21" s="123" customFormat="1" ht="15">
      <c r="B70" s="219">
        <f>'Flowchart (Sparrow28,F14)'!C70</f>
        <v>56</v>
      </c>
      <c r="C70" s="219" t="str">
        <f>'Flowchart (Sparrow28,F14)'!E70</f>
        <v>CNC</v>
      </c>
      <c r="D70" s="219" t="str">
        <f>'Flowchart (Sparrow28,F14)'!F70</f>
        <v>清洗9(喷砂后)</v>
      </c>
      <c r="E70" s="219" t="str">
        <f>'Flowchart (Sparrow28,F14)'!K70</f>
        <v>清洗8治具</v>
      </c>
      <c r="F70" s="290" t="s">
        <v>682</v>
      </c>
      <c r="G70" s="290" t="s">
        <v>683</v>
      </c>
      <c r="H70" s="216" t="s">
        <v>510</v>
      </c>
      <c r="I70" s="124">
        <f>'Flowchart (Sparrow28,F14)'!T70</f>
        <v>2</v>
      </c>
      <c r="J70" s="125">
        <v>150</v>
      </c>
      <c r="K70" s="126"/>
      <c r="L70" s="124">
        <f t="shared" si="0"/>
        <v>300</v>
      </c>
      <c r="M70" s="291">
        <v>30</v>
      </c>
      <c r="N70" s="227">
        <v>225</v>
      </c>
      <c r="O70" s="272">
        <v>0</v>
      </c>
      <c r="P70" s="260">
        <f>M70-L70</f>
        <v>-270</v>
      </c>
      <c r="Q70" s="178"/>
      <c r="R70" s="298" t="s">
        <v>672</v>
      </c>
      <c r="S70" s="239"/>
      <c r="T70" s="129"/>
      <c r="U70" s="120"/>
    </row>
    <row r="71" spans="2:21" s="123" customFormat="1" ht="15">
      <c r="B71" s="219">
        <f>'Flowchart (Sparrow28,F14)'!C72</f>
        <v>58</v>
      </c>
      <c r="C71" s="219" t="str">
        <f>'Flowchart (Sparrow28,F14)'!E72</f>
        <v>CNC</v>
      </c>
      <c r="D71" s="219" t="str">
        <f>'Flowchart (Sparrow28,F14)'!F72</f>
        <v>Protection Film2</v>
      </c>
      <c r="E71" s="219" t="str">
        <f>'Flowchart (Sparrow28,F14)'!K72</f>
        <v>贴膜治具</v>
      </c>
      <c r="F71" s="216" t="s">
        <v>553</v>
      </c>
      <c r="G71" s="216" t="s">
        <v>479</v>
      </c>
      <c r="H71" s="216" t="s">
        <v>484</v>
      </c>
      <c r="I71" s="124">
        <f>'Flowchart (Sparrow28,F14)'!T72</f>
        <v>7</v>
      </c>
      <c r="J71" s="125">
        <v>2</v>
      </c>
      <c r="K71" s="126"/>
      <c r="L71" s="124">
        <f t="shared" si="0"/>
        <v>14</v>
      </c>
      <c r="M71" s="291">
        <v>1</v>
      </c>
      <c r="N71" s="227"/>
      <c r="O71" s="272">
        <v>0</v>
      </c>
      <c r="P71" s="272">
        <v>0</v>
      </c>
      <c r="Q71" s="260">
        <f>M71-L71</f>
        <v>-13</v>
      </c>
      <c r="R71" s="246"/>
      <c r="S71" s="300" t="s">
        <v>554</v>
      </c>
      <c r="T71" s="129"/>
      <c r="U71" s="120"/>
    </row>
    <row r="72" spans="2:21" s="123" customFormat="1" ht="15">
      <c r="B72" s="223">
        <f>'Flowchart (Sparrow28,F14)'!C73</f>
        <v>59</v>
      </c>
      <c r="C72" s="223" t="str">
        <f>'Flowchart (Sparrow28,F14)'!E73</f>
        <v>CNC</v>
      </c>
      <c r="D72" s="223" t="str">
        <f>'Flowchart (Sparrow28,F14)'!F73</f>
        <v>Assembly5</v>
      </c>
      <c r="E72" s="223" t="str">
        <f>'Flowchart (Sparrow28,F14)'!K73</f>
        <v>组拆治具</v>
      </c>
      <c r="F72" s="216" t="s">
        <v>625</v>
      </c>
      <c r="G72" s="216" t="s">
        <v>540</v>
      </c>
      <c r="H72" s="216" t="s">
        <v>510</v>
      </c>
      <c r="I72" s="245">
        <f>'Flowchart (Sparrow28,F14)'!T73</f>
        <v>3</v>
      </c>
      <c r="J72" s="125">
        <v>20</v>
      </c>
      <c r="K72" s="245"/>
      <c r="L72" s="245">
        <f t="shared" si="0"/>
        <v>60</v>
      </c>
      <c r="M72" s="291">
        <v>5</v>
      </c>
      <c r="N72" s="227">
        <v>0</v>
      </c>
      <c r="O72" s="272">
        <v>0</v>
      </c>
      <c r="P72" s="272"/>
      <c r="Q72" s="260"/>
      <c r="R72" s="246" t="s">
        <v>611</v>
      </c>
      <c r="S72" s="300" t="s">
        <v>648</v>
      </c>
      <c r="T72" s="129"/>
      <c r="U72" s="120"/>
    </row>
    <row r="73" spans="2:21" s="123" customFormat="1" ht="15">
      <c r="B73" s="223">
        <f>'Flowchart (Sparrow28,F14)'!C74</f>
        <v>60</v>
      </c>
      <c r="C73" s="223" t="str">
        <f>'Flowchart (Sparrow28,F14)'!E74</f>
        <v>CNC</v>
      </c>
      <c r="D73" s="223" t="str">
        <f>'Flowchart (Sparrow28,F14)'!F74</f>
        <v>CNC5</v>
      </c>
      <c r="E73" s="223" t="str">
        <f>'Flowchart (Sparrow28,F14)'!K74</f>
        <v>CNC5底座</v>
      </c>
      <c r="F73" s="216" t="s">
        <v>684</v>
      </c>
      <c r="G73" s="216" t="s">
        <v>483</v>
      </c>
      <c r="H73" s="216" t="s">
        <v>484</v>
      </c>
      <c r="I73" s="245">
        <v>117</v>
      </c>
      <c r="J73" s="125">
        <v>1</v>
      </c>
      <c r="K73" s="245"/>
      <c r="L73" s="245">
        <f>IF(I73="","",ROUNDUP(I73*J73+K73,0))</f>
        <v>117</v>
      </c>
      <c r="M73" s="291">
        <v>8</v>
      </c>
      <c r="N73" s="227"/>
      <c r="O73" s="272">
        <v>0</v>
      </c>
      <c r="P73" s="272">
        <v>0</v>
      </c>
      <c r="Q73" s="260">
        <f>M73-L73</f>
        <v>-109</v>
      </c>
      <c r="R73" s="246"/>
      <c r="S73" s="300"/>
      <c r="T73" s="129"/>
      <c r="U73" s="120"/>
    </row>
    <row r="74" spans="2:21" s="123" customFormat="1" ht="15">
      <c r="B74" s="223">
        <f>'Flowchart (Sparrow28,F14)'!C75</f>
        <v>61</v>
      </c>
      <c r="C74" s="223" t="str">
        <f>'Flowchart (Sparrow28,F14)'!E75</f>
        <v>CNC</v>
      </c>
      <c r="D74" s="223" t="str">
        <f>'Flowchart (Sparrow28,F14)'!F75</f>
        <v>Remove5</v>
      </c>
      <c r="E74" s="223" t="str">
        <f>'Flowchart (Sparrow28,F14)'!K75</f>
        <v>组拆治具</v>
      </c>
      <c r="F74" s="216" t="s">
        <v>626</v>
      </c>
      <c r="G74" s="216" t="s">
        <v>479</v>
      </c>
      <c r="H74" s="216" t="s">
        <v>510</v>
      </c>
      <c r="I74" s="245">
        <f>'Flowchart (Sparrow28,F14)'!T75</f>
        <v>3</v>
      </c>
      <c r="J74" s="125">
        <v>20</v>
      </c>
      <c r="K74" s="245"/>
      <c r="L74" s="245">
        <f t="shared" si="0"/>
        <v>60</v>
      </c>
      <c r="M74" s="291">
        <v>5</v>
      </c>
      <c r="N74" s="227">
        <v>0</v>
      </c>
      <c r="O74" s="272">
        <v>0</v>
      </c>
      <c r="P74" s="178">
        <v>0</v>
      </c>
      <c r="Q74" s="260"/>
      <c r="R74" s="246" t="s">
        <v>612</v>
      </c>
      <c r="S74" s="300" t="s">
        <v>648</v>
      </c>
      <c r="T74" s="129"/>
      <c r="U74" s="120"/>
    </row>
    <row r="75" spans="2:21" s="123" customFormat="1" ht="15">
      <c r="B75" s="223">
        <f>'Flowchart (Sparrow28,F14)'!C76</f>
        <v>62</v>
      </c>
      <c r="C75" s="223" t="str">
        <f>'Flowchart (Sparrow28,F14)'!E76</f>
        <v>CNC</v>
      </c>
      <c r="D75" s="223" t="str">
        <f>'Flowchart (Sparrow28,F14)'!F76</f>
        <v>loop4清洗</v>
      </c>
      <c r="E75" s="223" t="str">
        <f>'Flowchart (Sparrow28,F14)'!K76</f>
        <v>清洗治具</v>
      </c>
      <c r="F75" s="216" t="s">
        <v>627</v>
      </c>
      <c r="G75" s="216" t="s">
        <v>479</v>
      </c>
      <c r="H75" s="216" t="s">
        <v>510</v>
      </c>
      <c r="I75" s="124">
        <f>'Flowchart (Sparrow28,F14)'!T76</f>
        <v>1</v>
      </c>
      <c r="J75" s="125"/>
      <c r="K75" s="245"/>
      <c r="L75" s="245">
        <f>ROUNDUP(L151/9*2,0)</f>
        <v>512</v>
      </c>
      <c r="M75" s="291">
        <v>83</v>
      </c>
      <c r="N75" s="227">
        <v>570</v>
      </c>
      <c r="O75" s="272">
        <v>0</v>
      </c>
      <c r="P75" s="260">
        <f t="shared" si="4"/>
        <v>-429</v>
      </c>
      <c r="Q75" s="264">
        <v>0</v>
      </c>
      <c r="R75" s="246" t="s">
        <v>613</v>
      </c>
      <c r="S75" s="238"/>
      <c r="T75" s="129"/>
      <c r="U75" s="120"/>
    </row>
    <row r="76" spans="2:21" s="123" customFormat="1" ht="15">
      <c r="B76" s="223">
        <f>'Flowchart (Sparrow28,F14)'!C77</f>
        <v>63</v>
      </c>
      <c r="C76" s="223" t="str">
        <f>'Flowchart (Sparrow28,F14)'!E77</f>
        <v>CNC</v>
      </c>
      <c r="D76" s="223" t="str">
        <f>'Flowchart (Sparrow28,F14)'!F77</f>
        <v>清洗10(CNC5后)</v>
      </c>
      <c r="E76" s="223" t="str">
        <f>'Flowchart (Sparrow28,F14)'!K77</f>
        <v>清洗9治具</v>
      </c>
      <c r="F76" s="216" t="s">
        <v>523</v>
      </c>
      <c r="G76" s="216" t="s">
        <v>428</v>
      </c>
      <c r="H76" s="216" t="s">
        <v>480</v>
      </c>
      <c r="I76" s="124">
        <f>'Flowchart (Sparrow28,F14)'!T77</f>
        <v>1</v>
      </c>
      <c r="J76" s="125">
        <v>120</v>
      </c>
      <c r="K76" s="245"/>
      <c r="L76" s="245">
        <f t="shared" si="0"/>
        <v>120</v>
      </c>
      <c r="M76" s="291">
        <v>20</v>
      </c>
      <c r="N76" s="227">
        <v>400</v>
      </c>
      <c r="O76" s="272">
        <v>120</v>
      </c>
      <c r="P76" s="260">
        <v>0</v>
      </c>
      <c r="Q76" s="264">
        <v>0</v>
      </c>
      <c r="R76" s="227" t="s">
        <v>524</v>
      </c>
      <c r="S76" s="239"/>
      <c r="T76" s="129"/>
      <c r="U76" s="120"/>
    </row>
    <row r="77" spans="2:21" s="123" customFormat="1" ht="15" hidden="1">
      <c r="B77" s="219">
        <f>'Flowchart (Sparrow28,F14)'!C78</f>
        <v>64</v>
      </c>
      <c r="C77" s="219" t="str">
        <f>'Flowchart (Sparrow28,F14)'!E78</f>
        <v>CNC</v>
      </c>
      <c r="D77" s="219" t="str">
        <f>'Flowchart (Sparrow28,F14)'!F78</f>
        <v>Remove film2</v>
      </c>
      <c r="E77" s="219" t="str">
        <f>'Flowchart (Sparrow28,F14)'!K78</f>
        <v>N/A</v>
      </c>
      <c r="F77" s="125"/>
      <c r="G77" s="125"/>
      <c r="H77" s="125"/>
      <c r="I77" s="124">
        <f>'Flowchart (Sparrow28,F14)'!T78</f>
        <v>10</v>
      </c>
      <c r="J77" s="125"/>
      <c r="K77" s="126"/>
      <c r="L77" s="124">
        <f t="shared" si="0"/>
        <v>0</v>
      </c>
      <c r="M77" s="255"/>
      <c r="N77" s="215"/>
      <c r="O77" s="267"/>
      <c r="P77" s="257"/>
      <c r="Q77" s="263"/>
      <c r="R77" s="205"/>
      <c r="S77" s="127"/>
      <c r="T77" s="129"/>
      <c r="U77" s="120"/>
    </row>
    <row r="78" spans="2:21" s="123" customFormat="1" ht="15">
      <c r="B78" s="223">
        <f>'Flowchart (Sparrow28,F14)'!C79</f>
        <v>65</v>
      </c>
      <c r="C78" s="223" t="str">
        <f>'Flowchart (Sparrow28,F14)'!E79</f>
        <v>CNC</v>
      </c>
      <c r="D78" s="223" t="str">
        <f>'Flowchart (Sparrow28,F14)'!F79</f>
        <v>清洗11(撕膜后)</v>
      </c>
      <c r="E78" s="223" t="str">
        <f>'Flowchart (Sparrow28,F14)'!K79</f>
        <v>清洗10治具</v>
      </c>
      <c r="F78" s="216" t="s">
        <v>533</v>
      </c>
      <c r="G78" s="216" t="s">
        <v>428</v>
      </c>
      <c r="H78" s="216" t="s">
        <v>510</v>
      </c>
      <c r="I78" s="124">
        <f>'Flowchart (Sparrow28,F14)'!T79</f>
        <v>2</v>
      </c>
      <c r="J78" s="125">
        <v>220</v>
      </c>
      <c r="K78" s="245"/>
      <c r="L78" s="245">
        <f t="shared" si="0"/>
        <v>440</v>
      </c>
      <c r="M78" s="291">
        <v>45</v>
      </c>
      <c r="N78" s="227">
        <v>440</v>
      </c>
      <c r="O78" s="315">
        <v>0</v>
      </c>
      <c r="P78" s="260">
        <f>M78-L78</f>
        <v>-395</v>
      </c>
      <c r="Q78" s="178"/>
      <c r="R78" s="298" t="s">
        <v>672</v>
      </c>
      <c r="S78" s="239"/>
      <c r="T78" s="129"/>
      <c r="U78" s="120"/>
    </row>
    <row r="79" spans="2:21" s="123" customFormat="1" ht="15">
      <c r="B79" s="223">
        <f>'Flowchart (Sparrow28,F14)'!C81</f>
        <v>67</v>
      </c>
      <c r="C79" s="223" t="str">
        <f>'Flowchart (Sparrow28,F14)'!E81</f>
        <v>阳极</v>
      </c>
      <c r="D79" s="223" t="str">
        <f>'Flowchart (Sparrow28,F14)'!F81</f>
        <v>上挂</v>
      </c>
      <c r="E79" s="223" t="str">
        <f>'Flowchart (Sparrow28,F14)'!K81</f>
        <v>保护套</v>
      </c>
      <c r="F79" s="206" t="s">
        <v>628</v>
      </c>
      <c r="G79" s="125"/>
      <c r="H79" s="125" t="s">
        <v>480</v>
      </c>
      <c r="I79" s="124">
        <f>'Flowchart (Sparrow28,F14)'!T81</f>
        <v>0.4</v>
      </c>
      <c r="J79" s="125">
        <v>900</v>
      </c>
      <c r="K79" s="245"/>
      <c r="L79" s="245">
        <f>J79</f>
        <v>900</v>
      </c>
      <c r="M79" s="291"/>
      <c r="N79" s="227">
        <v>3000</v>
      </c>
      <c r="O79" s="272">
        <v>0</v>
      </c>
      <c r="P79" s="260">
        <v>0</v>
      </c>
      <c r="Q79" s="264">
        <v>0</v>
      </c>
      <c r="R79" s="246" t="s">
        <v>628</v>
      </c>
      <c r="S79" s="239"/>
      <c r="T79" s="129"/>
      <c r="U79" s="120"/>
    </row>
    <row r="80" spans="2:21" s="123" customFormat="1" ht="15">
      <c r="B80" s="223">
        <f>'Flowchart (Sparrow28,F14)'!C82</f>
        <v>68</v>
      </c>
      <c r="C80" s="223" t="str">
        <f>'Flowchart (Sparrow28,F14)'!E82</f>
        <v>阳极</v>
      </c>
      <c r="D80" s="223" t="str">
        <f>'Flowchart (Sparrow28,F14)'!F82</f>
        <v>Anodizing1</v>
      </c>
      <c r="E80" s="223" t="str">
        <f>'Flowchart (Sparrow28,F14)'!K82</f>
        <v>阳极挂具</v>
      </c>
      <c r="F80" s="206" t="s">
        <v>630</v>
      </c>
      <c r="G80" s="216"/>
      <c r="H80" s="216" t="s">
        <v>480</v>
      </c>
      <c r="I80" s="234">
        <v>0.3</v>
      </c>
      <c r="J80" s="125">
        <v>600</v>
      </c>
      <c r="K80" s="245">
        <v>20</v>
      </c>
      <c r="L80" s="245">
        <f t="shared" si="0"/>
        <v>200</v>
      </c>
      <c r="M80" s="291">
        <v>60</v>
      </c>
      <c r="N80" s="227">
        <v>1000</v>
      </c>
      <c r="O80" s="272">
        <v>140</v>
      </c>
      <c r="P80" s="260">
        <v>0</v>
      </c>
      <c r="Q80" s="264">
        <v>0</v>
      </c>
      <c r="R80" s="246"/>
      <c r="S80" s="239" t="s">
        <v>649</v>
      </c>
      <c r="T80" s="129"/>
      <c r="U80" s="120"/>
    </row>
    <row r="81" spans="2:21" s="123" customFormat="1" ht="15">
      <c r="B81" s="223">
        <f>'Flowchart (Sparrow28,F14)'!C83</f>
        <v>69</v>
      </c>
      <c r="C81" s="223" t="str">
        <f>'Flowchart (Sparrow28,F14)'!E83</f>
        <v>阳极</v>
      </c>
      <c r="D81" s="223" t="str">
        <f>'Flowchart (Sparrow28,F14)'!F83</f>
        <v>下挂</v>
      </c>
      <c r="E81" s="223" t="str">
        <f>'Flowchart (Sparrow28,F14)'!K83</f>
        <v>保护套</v>
      </c>
      <c r="F81" s="206" t="s">
        <v>628</v>
      </c>
      <c r="G81" s="125"/>
      <c r="H81" s="125" t="s">
        <v>480</v>
      </c>
      <c r="I81" s="124">
        <f>'Flowchart (Sparrow28,F14)'!T83</f>
        <v>0.79999999999999993</v>
      </c>
      <c r="J81" s="125">
        <v>20</v>
      </c>
      <c r="K81" s="245"/>
      <c r="L81" s="245">
        <f t="shared" si="0"/>
        <v>16</v>
      </c>
      <c r="M81" s="291"/>
      <c r="N81" s="227">
        <v>0</v>
      </c>
      <c r="O81" s="272">
        <v>0</v>
      </c>
      <c r="P81" s="260">
        <v>0</v>
      </c>
      <c r="Q81" s="264">
        <v>0</v>
      </c>
      <c r="R81" s="246" t="s">
        <v>629</v>
      </c>
      <c r="S81" s="239"/>
      <c r="T81" s="129"/>
      <c r="U81" s="120"/>
    </row>
    <row r="82" spans="2:21" s="123" customFormat="1" ht="15" hidden="1">
      <c r="B82" s="219">
        <f>'Flowchart (Sparrow28,F14)'!C84</f>
        <v>70</v>
      </c>
      <c r="C82" s="219" t="str">
        <f>'Flowchart (Sparrow28,F14)'!E84</f>
        <v>阳极</v>
      </c>
      <c r="D82" s="219" t="str">
        <f>'Flowchart (Sparrow28,F14)'!F84</f>
        <v>胶带测试及酒精擦拭</v>
      </c>
      <c r="E82" s="219" t="str">
        <f>'Flowchart (Sparrow28,F14)'!K84</f>
        <v>N/A</v>
      </c>
      <c r="F82" s="305"/>
      <c r="G82" s="305"/>
      <c r="H82" s="305"/>
      <c r="I82" s="124">
        <f>'Flowchart (Sparrow28,F14)'!T84</f>
        <v>5.0999999999999996</v>
      </c>
      <c r="J82" s="305"/>
      <c r="K82" s="307"/>
      <c r="L82" s="306"/>
      <c r="M82" s="308"/>
      <c r="N82" s="306"/>
      <c r="O82" s="306"/>
      <c r="P82" s="309"/>
      <c r="Q82" s="309"/>
      <c r="R82" s="306"/>
      <c r="S82" s="310"/>
      <c r="T82" s="129"/>
      <c r="U82" s="120"/>
    </row>
    <row r="83" spans="2:21" s="123" customFormat="1" ht="15" hidden="1">
      <c r="B83" s="219">
        <f>'Flowchart (Sparrow28,F14)'!C85</f>
        <v>71</v>
      </c>
      <c r="C83" s="219" t="str">
        <f>'Flowchart (Sparrow28,F14)'!E85</f>
        <v>阳极</v>
      </c>
      <c r="D83" s="219" t="str">
        <f>'Flowchart (Sparrow28,F14)'!F85</f>
        <v>IPQC1</v>
      </c>
      <c r="E83" s="219" t="str">
        <f>'Flowchart (Sparrow28,F14)'!K85</f>
        <v>N/A</v>
      </c>
      <c r="F83" s="125"/>
      <c r="G83" s="125"/>
      <c r="H83" s="125"/>
      <c r="I83" s="124">
        <f>'Flowchart (Sparrow28,F14)'!T85</f>
        <v>0.79999999999999993</v>
      </c>
      <c r="J83" s="125"/>
      <c r="K83" s="126"/>
      <c r="L83" s="124">
        <f t="shared" si="0"/>
        <v>0</v>
      </c>
      <c r="M83" s="255"/>
      <c r="N83" s="215"/>
      <c r="O83" s="267"/>
      <c r="P83" s="257"/>
      <c r="Q83" s="263"/>
      <c r="R83" s="205"/>
      <c r="S83" s="127"/>
      <c r="T83" s="129"/>
      <c r="U83" s="120"/>
    </row>
    <row r="84" spans="2:21" s="123" customFormat="1" ht="15" hidden="1">
      <c r="B84" s="219">
        <f>'Flowchart (Sparrow28,F14)'!C88</f>
        <v>74</v>
      </c>
      <c r="C84" s="219" t="str">
        <f>'Flowchart (Sparrow28,F14)'!E88</f>
        <v>阳极</v>
      </c>
      <c r="D84" s="219" t="str">
        <f>'Flowchart (Sparrow28,F14)'!F88</f>
        <v>下清洗治具</v>
      </c>
      <c r="E84" s="219" t="str">
        <f>'Flowchart (Sparrow28,F14)'!K88</f>
        <v>N/A</v>
      </c>
      <c r="F84" s="125"/>
      <c r="G84" s="125"/>
      <c r="H84" s="125"/>
      <c r="I84" s="124">
        <f>'Flowchart (Sparrow28,F14)'!T88</f>
        <v>3</v>
      </c>
      <c r="J84" s="125"/>
      <c r="K84" s="126"/>
      <c r="L84" s="124">
        <f t="shared" ref="L84:L145" si="5">IF(I84="","",ROUNDUP(I84*J84+K84,0))</f>
        <v>0</v>
      </c>
      <c r="M84" s="255"/>
      <c r="N84" s="215"/>
      <c r="O84" s="267"/>
      <c r="P84" s="257"/>
      <c r="Q84" s="263"/>
      <c r="R84" s="205"/>
      <c r="S84" s="127"/>
      <c r="T84" s="129"/>
      <c r="U84" s="120"/>
    </row>
    <row r="85" spans="2:21" s="123" customFormat="1" ht="15">
      <c r="B85" s="223">
        <f>'Flowchart (Sparrow28,F14)'!C89</f>
        <v>75</v>
      </c>
      <c r="C85" s="223" t="str">
        <f>'Flowchart (Sparrow28,F14)'!E89</f>
        <v>阳极</v>
      </c>
      <c r="D85" s="223" t="str">
        <f>'Flowchart (Sparrow28,F14)'!F89</f>
        <v>上治具</v>
      </c>
      <c r="E85" s="223" t="str">
        <f>'Flowchart (Sparrow28,F14)'!K89</f>
        <v>N/A</v>
      </c>
      <c r="F85" s="125"/>
      <c r="G85" s="125"/>
      <c r="H85" s="125"/>
      <c r="I85" s="245">
        <f>'Flowchart (Sparrow28,F14)'!T89</f>
        <v>2</v>
      </c>
      <c r="J85" s="125"/>
      <c r="K85" s="245"/>
      <c r="L85" s="245">
        <f t="shared" si="5"/>
        <v>0</v>
      </c>
      <c r="M85" s="291"/>
      <c r="N85" s="227"/>
      <c r="O85" s="272"/>
      <c r="P85" s="260"/>
      <c r="Q85" s="264"/>
      <c r="R85" s="246"/>
      <c r="S85" s="239"/>
      <c r="T85" s="129"/>
      <c r="U85" s="120"/>
    </row>
    <row r="86" spans="2:21" s="123" customFormat="1" ht="15" hidden="1">
      <c r="B86" s="219">
        <f>'Flowchart (Sparrow28,F14)'!C90</f>
        <v>76</v>
      </c>
      <c r="C86" s="219" t="str">
        <f>'Flowchart (Sparrow28,F14)'!E90</f>
        <v>阳极</v>
      </c>
      <c r="D86" s="219" t="str">
        <f>'Flowchart (Sparrow28,F14)'!F90</f>
        <v>上掛</v>
      </c>
      <c r="E86" s="219" t="str">
        <f>'Flowchart (Sparrow28,F14)'!K90</f>
        <v>N/A</v>
      </c>
      <c r="F86" s="125"/>
      <c r="G86" s="125"/>
      <c r="H86" s="125"/>
      <c r="I86" s="124">
        <f>'Flowchart (Sparrow28,F14)'!T90</f>
        <v>2</v>
      </c>
      <c r="J86" s="125"/>
      <c r="K86" s="126"/>
      <c r="L86" s="124">
        <f t="shared" si="5"/>
        <v>0</v>
      </c>
      <c r="M86" s="255"/>
      <c r="N86" s="215"/>
      <c r="O86" s="267"/>
      <c r="P86" s="257"/>
      <c r="Q86" s="263"/>
      <c r="R86" s="205"/>
      <c r="S86" s="127"/>
      <c r="T86" s="129"/>
      <c r="U86" s="120"/>
    </row>
    <row r="87" spans="2:21" s="123" customFormat="1" ht="15" hidden="1">
      <c r="B87" s="219">
        <f>'Flowchart (Sparrow28,F14)'!C91</f>
        <v>77</v>
      </c>
      <c r="C87" s="219" t="str">
        <f>'Flowchart (Sparrow28,F14)'!E91</f>
        <v>阳极</v>
      </c>
      <c r="D87" s="219" t="str">
        <f>'Flowchart (Sparrow28,F14)'!F91</f>
        <v>Oleo Coating</v>
      </c>
      <c r="E87" s="219" t="str">
        <f>'Flowchart (Sparrow28,F14)'!K91</f>
        <v>PVD治具</v>
      </c>
      <c r="F87" s="125"/>
      <c r="G87" s="125"/>
      <c r="H87" s="125"/>
      <c r="I87" s="124">
        <f>'Flowchart (Sparrow28,F14)'!T91</f>
        <v>9</v>
      </c>
      <c r="J87" s="125"/>
      <c r="K87" s="126"/>
      <c r="L87" s="124">
        <f t="shared" si="5"/>
        <v>0</v>
      </c>
      <c r="M87" s="255"/>
      <c r="N87" s="215"/>
      <c r="O87" s="267"/>
      <c r="P87" s="257"/>
      <c r="Q87" s="263"/>
      <c r="R87" s="205"/>
      <c r="S87" s="127"/>
      <c r="T87" s="129"/>
      <c r="U87" s="120"/>
    </row>
    <row r="88" spans="2:21" s="123" customFormat="1" ht="15">
      <c r="B88" s="223">
        <f>'Flowchart (Sparrow28,F14)'!C92</f>
        <v>78</v>
      </c>
      <c r="C88" s="223" t="str">
        <f>'Flowchart (Sparrow28,F14)'!E92</f>
        <v>阳极</v>
      </c>
      <c r="D88" s="223" t="str">
        <f>'Flowchart (Sparrow28,F14)'!F92</f>
        <v>烘烤</v>
      </c>
      <c r="E88" s="223" t="str">
        <f>'Flowchart (Sparrow28,F14)'!K92</f>
        <v>N/A</v>
      </c>
      <c r="F88" s="125"/>
      <c r="G88" s="125"/>
      <c r="H88" s="125"/>
      <c r="I88" s="245">
        <f>'Flowchart (Sparrow28,F14)'!T92</f>
        <v>4</v>
      </c>
      <c r="J88" s="125"/>
      <c r="K88" s="245"/>
      <c r="L88" s="245">
        <f t="shared" si="5"/>
        <v>0</v>
      </c>
      <c r="M88" s="291"/>
      <c r="N88" s="227"/>
      <c r="O88" s="272"/>
      <c r="P88" s="260"/>
      <c r="Q88" s="264"/>
      <c r="R88" s="246"/>
      <c r="S88" s="239"/>
      <c r="T88" s="129"/>
      <c r="U88" s="120"/>
    </row>
    <row r="89" spans="2:21" s="123" customFormat="1" ht="15" hidden="1">
      <c r="B89" s="219">
        <f>'Flowchart (Sparrow28,F14)'!C93</f>
        <v>79</v>
      </c>
      <c r="C89" s="219" t="str">
        <f>'Flowchart (Sparrow28,F14)'!E93</f>
        <v>阳极</v>
      </c>
      <c r="D89" s="219" t="str">
        <f>'Flowchart (Sparrow28,F14)'!F93</f>
        <v>下掛</v>
      </c>
      <c r="E89" s="219" t="str">
        <f>'Flowchart (Sparrow28,F14)'!K93</f>
        <v>N/A</v>
      </c>
      <c r="F89" s="125"/>
      <c r="G89" s="125"/>
      <c r="H89" s="125"/>
      <c r="I89" s="124">
        <f>'Flowchart (Sparrow28,F14)'!T93</f>
        <v>2</v>
      </c>
      <c r="J89" s="125"/>
      <c r="K89" s="126"/>
      <c r="L89" s="124">
        <f t="shared" si="5"/>
        <v>0</v>
      </c>
      <c r="M89" s="255"/>
      <c r="N89" s="215"/>
      <c r="O89" s="267"/>
      <c r="P89" s="257"/>
      <c r="Q89" s="263"/>
      <c r="R89" s="205"/>
      <c r="S89" s="127"/>
      <c r="T89" s="129"/>
      <c r="U89" s="120"/>
    </row>
    <row r="90" spans="2:21" s="123" customFormat="1" ht="15" hidden="1">
      <c r="B90" s="219">
        <f>'Flowchart (Sparrow28,F14)'!C94</f>
        <v>80</v>
      </c>
      <c r="C90" s="219" t="str">
        <f>'Flowchart (Sparrow28,F14)'!E94</f>
        <v>阳极</v>
      </c>
      <c r="D90" s="219" t="str">
        <f>'Flowchart (Sparrow28,F14)'!F94</f>
        <v>下治具</v>
      </c>
      <c r="E90" s="219" t="str">
        <f>'Flowchart (Sparrow28,F14)'!K94</f>
        <v>N/A</v>
      </c>
      <c r="F90" s="125"/>
      <c r="G90" s="125"/>
      <c r="H90" s="125"/>
      <c r="I90" s="124">
        <f>'Flowchart (Sparrow28,F14)'!T94</f>
        <v>2</v>
      </c>
      <c r="J90" s="125"/>
      <c r="K90" s="126"/>
      <c r="L90" s="124">
        <f t="shared" si="5"/>
        <v>0</v>
      </c>
      <c r="M90" s="255"/>
      <c r="N90" s="215"/>
      <c r="O90" s="267"/>
      <c r="P90" s="257"/>
      <c r="Q90" s="263"/>
      <c r="R90" s="205"/>
      <c r="S90" s="127"/>
      <c r="T90" s="134"/>
      <c r="U90" s="120"/>
    </row>
    <row r="91" spans="2:21" s="123" customFormat="1" ht="15" hidden="1">
      <c r="B91" s="219">
        <f>'Flowchart (Sparrow28,F14)'!C95</f>
        <v>81</v>
      </c>
      <c r="C91" s="219" t="str">
        <f>'Flowchart (Sparrow28,F14)'!E95</f>
        <v>阳极</v>
      </c>
      <c r="D91" s="219" t="str">
        <f>'Flowchart (Sparrow28,F14)'!F95</f>
        <v>胶带测试及酒精擦拭</v>
      </c>
      <c r="E91" s="219" t="str">
        <f>'Flowchart (Sparrow28,F14)'!K95</f>
        <v>N/A</v>
      </c>
      <c r="F91" s="125"/>
      <c r="G91" s="125"/>
      <c r="H91" s="125"/>
      <c r="I91" s="124">
        <f>'Flowchart (Sparrow28,F14)'!T95</f>
        <v>7</v>
      </c>
      <c r="J91" s="125"/>
      <c r="K91" s="126"/>
      <c r="L91" s="124">
        <f t="shared" si="5"/>
        <v>0</v>
      </c>
      <c r="M91" s="255"/>
      <c r="N91" s="215"/>
      <c r="O91" s="267"/>
      <c r="P91" s="257"/>
      <c r="Q91" s="263"/>
      <c r="R91" s="205"/>
      <c r="S91" s="127"/>
      <c r="T91" s="129"/>
      <c r="U91" s="120"/>
    </row>
    <row r="92" spans="2:21" s="123" customFormat="1" ht="15" hidden="1">
      <c r="B92" s="219">
        <f>'Flowchart (Sparrow28,F14)'!C96</f>
        <v>82</v>
      </c>
      <c r="C92" s="219" t="str">
        <f>'Flowchart (Sparrow28,F14)'!E96</f>
        <v>阳极</v>
      </c>
      <c r="D92" s="219" t="str">
        <f>'Flowchart (Sparrow28,F14)'!F96</f>
        <v>IPQC2</v>
      </c>
      <c r="E92" s="219" t="str">
        <f>'Flowchart (Sparrow28,F14)'!K96</f>
        <v>N/A</v>
      </c>
      <c r="F92" s="125"/>
      <c r="G92" s="125"/>
      <c r="H92" s="125"/>
      <c r="I92" s="124">
        <f>'Flowchart (Sparrow28,F14)'!T96</f>
        <v>1</v>
      </c>
      <c r="J92" s="125"/>
      <c r="K92" s="126"/>
      <c r="L92" s="124">
        <f t="shared" si="5"/>
        <v>0</v>
      </c>
      <c r="M92" s="255"/>
      <c r="N92" s="215"/>
      <c r="O92" s="267"/>
      <c r="P92" s="257"/>
      <c r="Q92" s="263"/>
      <c r="R92" s="205"/>
      <c r="S92" s="127"/>
      <c r="T92" s="129"/>
      <c r="U92" s="120"/>
    </row>
    <row r="93" spans="2:21" s="123" customFormat="1" ht="15" hidden="1">
      <c r="B93" s="219">
        <f>'Flowchart (Sparrow28,F14)'!C97</f>
        <v>83</v>
      </c>
      <c r="C93" s="219" t="str">
        <f>'Flowchart (Sparrow28,F14)'!E97</f>
        <v>阳极</v>
      </c>
      <c r="D93" s="219" t="str">
        <f>'Flowchart (Sparrow28,F14)'!F97</f>
        <v>UMP2</v>
      </c>
      <c r="E93" s="219" t="str">
        <f>'Flowchart (Sparrow28,F14)'!K97</f>
        <v>N/A</v>
      </c>
      <c r="F93" s="125"/>
      <c r="G93" s="125"/>
      <c r="H93" s="125"/>
      <c r="I93" s="124">
        <f>'Flowchart (Sparrow28,F14)'!T97</f>
        <v>1</v>
      </c>
      <c r="J93" s="125"/>
      <c r="K93" s="126"/>
      <c r="L93" s="124">
        <f t="shared" si="5"/>
        <v>0</v>
      </c>
      <c r="M93" s="255"/>
      <c r="N93" s="215"/>
      <c r="O93" s="267"/>
      <c r="P93" s="257"/>
      <c r="Q93" s="263"/>
      <c r="R93" s="205"/>
      <c r="S93" s="127"/>
      <c r="T93" s="129"/>
      <c r="U93" s="120"/>
    </row>
    <row r="94" spans="2:21" s="123" customFormat="1" ht="15">
      <c r="B94" s="219">
        <f>'Flowchart (Sparrow28,F14)'!C98</f>
        <v>84</v>
      </c>
      <c r="C94" s="219" t="str">
        <f>'Flowchart (Sparrow28,F14)'!E98</f>
        <v>组装</v>
      </c>
      <c r="D94" s="219" t="str">
        <f>'Flowchart (Sparrow28,F14)'!F98</f>
        <v>Protection Film3</v>
      </c>
      <c r="E94" s="219" t="str">
        <f>'Flowchart (Sparrow28,F14)'!K98</f>
        <v>贴膜治具</v>
      </c>
      <c r="F94" s="125" t="s">
        <v>401</v>
      </c>
      <c r="G94" s="125" t="s">
        <v>393</v>
      </c>
      <c r="H94" s="125" t="s">
        <v>484</v>
      </c>
      <c r="I94" s="124">
        <f>'Flowchart (Sparrow28,F14)'!T98</f>
        <v>5</v>
      </c>
      <c r="J94" s="125">
        <v>1</v>
      </c>
      <c r="K94" s="126">
        <v>1</v>
      </c>
      <c r="L94" s="124">
        <f t="shared" si="5"/>
        <v>6</v>
      </c>
      <c r="M94" s="291">
        <v>2</v>
      </c>
      <c r="N94" s="215"/>
      <c r="O94" s="267">
        <v>0</v>
      </c>
      <c r="P94" s="123">
        <v>0</v>
      </c>
      <c r="Q94" s="257">
        <f>M94-L94</f>
        <v>-4</v>
      </c>
      <c r="R94" s="246"/>
      <c r="S94" s="239"/>
      <c r="T94" s="129"/>
      <c r="U94" s="120"/>
    </row>
    <row r="95" spans="2:21" s="133" customFormat="1" ht="15" hidden="1">
      <c r="B95" s="219" t="e">
        <f>'Flowchart (Sparrow28,F14)'!#REF!</f>
        <v>#REF!</v>
      </c>
      <c r="C95" s="219" t="e">
        <f>'Flowchart (Sparrow28,F14)'!#REF!</f>
        <v>#REF!</v>
      </c>
      <c r="D95" s="219" t="e">
        <f>'Flowchart (Sparrow28,F14)'!#REF!</f>
        <v>#REF!</v>
      </c>
      <c r="E95" s="219" t="e">
        <f>'Flowchart (Sparrow28,F14)'!#REF!</f>
        <v>#REF!</v>
      </c>
      <c r="F95" s="125"/>
      <c r="G95" s="125"/>
      <c r="H95" s="125"/>
      <c r="I95" s="124" t="e">
        <f>'Flowchart (Sparrow28,F14)'!#REF!</f>
        <v>#REF!</v>
      </c>
      <c r="J95" s="125"/>
      <c r="K95" s="126"/>
      <c r="L95" s="124" t="e">
        <f t="shared" si="5"/>
        <v>#REF!</v>
      </c>
      <c r="M95" s="255"/>
      <c r="N95" s="215"/>
      <c r="O95" s="267"/>
      <c r="P95" s="257"/>
      <c r="Q95" s="263"/>
      <c r="R95" s="205"/>
      <c r="S95" s="127"/>
      <c r="T95" s="134"/>
      <c r="U95" s="132"/>
    </row>
    <row r="96" spans="2:21" s="123" customFormat="1" ht="15" hidden="1">
      <c r="B96" s="219">
        <f>'Flowchart (Sparrow28,F14)'!C102</f>
        <v>88</v>
      </c>
      <c r="C96" s="219" t="str">
        <f>'Flowchart (Sparrow28,F14)'!E102</f>
        <v>组装</v>
      </c>
      <c r="D96" s="219" t="str">
        <f>'Flowchart (Sparrow28,F14)'!F102</f>
        <v>组装遮蔽治具</v>
      </c>
      <c r="E96" s="219" t="str">
        <f>'Flowchart (Sparrow28,F14)'!K102</f>
        <v>N/A</v>
      </c>
      <c r="F96" s="125"/>
      <c r="G96" s="125"/>
      <c r="H96" s="125"/>
      <c r="I96" s="124">
        <f>'Flowchart (Sparrow28,F14)'!T102</f>
        <v>6</v>
      </c>
      <c r="J96" s="125"/>
      <c r="K96" s="126"/>
      <c r="L96" s="124">
        <f t="shared" si="5"/>
        <v>0</v>
      </c>
      <c r="M96" s="255"/>
      <c r="N96" s="215"/>
      <c r="O96" s="267"/>
      <c r="P96" s="257"/>
      <c r="Q96" s="263"/>
      <c r="R96" s="205"/>
      <c r="S96" s="127"/>
      <c r="T96" s="129"/>
      <c r="U96" s="120"/>
    </row>
    <row r="97" spans="2:21" s="123" customFormat="1" ht="30" customHeight="1">
      <c r="B97" s="219">
        <f>'Flowchart (Sparrow28,F14)'!C103</f>
        <v>89</v>
      </c>
      <c r="C97" s="219" t="str">
        <f>'Flowchart (Sparrow28,F14)'!E103</f>
        <v>组装</v>
      </c>
      <c r="D97" s="219" t="str">
        <f>'Flowchart (Sparrow28,F14)'!F103</f>
        <v>PU Coating</v>
      </c>
      <c r="E97" s="219" t="str">
        <f>'Flowchart (Sparrow28,F14)'!K103</f>
        <v>coating治具/遮蔽治具</v>
      </c>
      <c r="F97" s="125"/>
      <c r="G97" s="125"/>
      <c r="H97" s="125"/>
      <c r="I97" s="124">
        <f>'Flowchart (Sparrow28,F14)'!T103</f>
        <v>2</v>
      </c>
      <c r="J97" s="125"/>
      <c r="K97" s="126"/>
      <c r="L97" s="124">
        <f t="shared" si="5"/>
        <v>0</v>
      </c>
      <c r="M97" s="255"/>
      <c r="N97" s="215"/>
      <c r="O97" s="267"/>
      <c r="P97" s="257"/>
      <c r="Q97" s="263"/>
      <c r="R97" s="205"/>
      <c r="S97" s="237" t="s">
        <v>633</v>
      </c>
      <c r="T97" s="129"/>
      <c r="U97" s="120"/>
    </row>
    <row r="98" spans="2:21" s="123" customFormat="1" ht="20.25" hidden="1" customHeight="1">
      <c r="B98" s="219">
        <f>'Flowchart (Sparrow28,F14)'!C104</f>
        <v>90</v>
      </c>
      <c r="C98" s="219" t="str">
        <f>'Flowchart (Sparrow28,F14)'!E104</f>
        <v>组装</v>
      </c>
      <c r="D98" s="219" t="str">
        <f>'Flowchart (Sparrow28,F14)'!F104</f>
        <v>拆遮蔽治具</v>
      </c>
      <c r="E98" s="219" t="str">
        <f>'Flowchart (Sparrow28,F14)'!K104</f>
        <v>N/A</v>
      </c>
      <c r="F98" s="125"/>
      <c r="G98" s="125"/>
      <c r="H98" s="125"/>
      <c r="I98" s="124">
        <f>'Flowchart (Sparrow28,F14)'!T104</f>
        <v>4</v>
      </c>
      <c r="J98" s="125"/>
      <c r="K98" s="126"/>
      <c r="L98" s="124">
        <f t="shared" si="5"/>
        <v>0</v>
      </c>
      <c r="M98" s="255"/>
      <c r="N98" s="215"/>
      <c r="O98" s="267"/>
      <c r="P98" s="257"/>
      <c r="Q98" s="263"/>
      <c r="R98" s="205"/>
      <c r="S98" s="127"/>
      <c r="T98" s="129"/>
      <c r="U98" s="120"/>
    </row>
    <row r="99" spans="2:21" s="123" customFormat="1" ht="17.25" hidden="1" customHeight="1">
      <c r="B99" s="219" t="e">
        <f>'Flowchart (Sparrow28,F14)'!#REF!</f>
        <v>#REF!</v>
      </c>
      <c r="C99" s="219" t="e">
        <f>'Flowchart (Sparrow28,F14)'!#REF!</f>
        <v>#REF!</v>
      </c>
      <c r="D99" s="219" t="e">
        <f>'Flowchart (Sparrow28,F14)'!#REF!</f>
        <v>#REF!</v>
      </c>
      <c r="E99" s="223" t="e">
        <f>'Flowchart (Sparrow28,F14)'!#REF!</f>
        <v>#REF!</v>
      </c>
      <c r="F99" s="125"/>
      <c r="G99" s="125"/>
      <c r="H99" s="125"/>
      <c r="I99" s="124" t="e">
        <f>'Flowchart (Sparrow28,F14)'!#REF!</f>
        <v>#REF!</v>
      </c>
      <c r="J99" s="125"/>
      <c r="K99" s="126"/>
      <c r="L99" s="124" t="e">
        <f t="shared" si="5"/>
        <v>#REF!</v>
      </c>
      <c r="M99" s="255"/>
      <c r="N99" s="215"/>
      <c r="O99" s="267"/>
      <c r="P99" s="257"/>
      <c r="Q99" s="263"/>
      <c r="R99" s="205"/>
      <c r="S99" s="127"/>
      <c r="T99" s="129"/>
      <c r="U99" s="120"/>
    </row>
    <row r="100" spans="2:21" s="123" customFormat="1" ht="21" customHeight="1">
      <c r="B100" s="523" t="e">
        <f>'Flowchart (Sparrow28,F14)'!#REF!</f>
        <v>#REF!</v>
      </c>
      <c r="C100" s="523" t="e">
        <f>'Flowchart (Sparrow28,F14)'!#REF!</f>
        <v>#REF!</v>
      </c>
      <c r="D100" s="523" t="e">
        <f>'Flowchart (Sparrow28,F14)'!#REF!</f>
        <v>#REF!</v>
      </c>
      <c r="E100" s="224" t="s">
        <v>402</v>
      </c>
      <c r="F100" s="125" t="s">
        <v>403</v>
      </c>
      <c r="G100" s="125" t="s">
        <v>404</v>
      </c>
      <c r="H100" s="125" t="s">
        <v>394</v>
      </c>
      <c r="I100" s="124" t="e">
        <f>'Flowchart (Sparrow28,F14)'!#REF!</f>
        <v>#REF!</v>
      </c>
      <c r="J100" s="125">
        <v>1</v>
      </c>
      <c r="K100" s="126">
        <v>1</v>
      </c>
      <c r="L100" s="124" t="e">
        <f t="shared" si="5"/>
        <v>#REF!</v>
      </c>
      <c r="M100" s="291">
        <v>2</v>
      </c>
      <c r="N100" s="215">
        <v>15</v>
      </c>
      <c r="O100" s="267">
        <v>0</v>
      </c>
      <c r="P100" s="257" t="e">
        <f t="shared" ref="P100:P102" si="6">M100-L100</f>
        <v>#REF!</v>
      </c>
      <c r="Q100" s="263">
        <v>0</v>
      </c>
      <c r="R100" s="215" t="s">
        <v>410</v>
      </c>
      <c r="S100" s="127"/>
      <c r="T100" s="129"/>
      <c r="U100" s="120"/>
    </row>
    <row r="101" spans="2:21" s="123" customFormat="1" ht="15">
      <c r="B101" s="505"/>
      <c r="C101" s="505"/>
      <c r="D101" s="505"/>
      <c r="E101" s="225" t="s">
        <v>405</v>
      </c>
      <c r="F101" s="125" t="s">
        <v>406</v>
      </c>
      <c r="G101" s="125" t="s">
        <v>398</v>
      </c>
      <c r="H101" s="125" t="s">
        <v>407</v>
      </c>
      <c r="I101" s="215" t="e">
        <f>I100</f>
        <v>#REF!</v>
      </c>
      <c r="J101" s="216">
        <v>1</v>
      </c>
      <c r="K101" s="217">
        <v>1</v>
      </c>
      <c r="L101" s="124" t="e">
        <f t="shared" si="5"/>
        <v>#REF!</v>
      </c>
      <c r="M101" s="291">
        <v>4</v>
      </c>
      <c r="N101" s="227"/>
      <c r="O101" s="272">
        <v>0</v>
      </c>
      <c r="P101" s="257" t="e">
        <f t="shared" si="6"/>
        <v>#REF!</v>
      </c>
      <c r="Q101" s="263" t="e">
        <f t="shared" ref="Q101:Q104" si="7">M101-L101</f>
        <v>#REF!</v>
      </c>
      <c r="R101" s="215" t="s">
        <v>411</v>
      </c>
      <c r="S101" s="218"/>
      <c r="T101" s="129"/>
      <c r="U101" s="120"/>
    </row>
    <row r="102" spans="2:21" s="123" customFormat="1" ht="15">
      <c r="B102" s="506"/>
      <c r="C102" s="506"/>
      <c r="D102" s="506"/>
      <c r="E102" s="225" t="s">
        <v>408</v>
      </c>
      <c r="F102" s="125" t="s">
        <v>409</v>
      </c>
      <c r="G102" s="125" t="s">
        <v>398</v>
      </c>
      <c r="H102" s="125" t="s">
        <v>394</v>
      </c>
      <c r="I102" s="215" t="e">
        <f>I101</f>
        <v>#REF!</v>
      </c>
      <c r="J102" s="216">
        <v>1</v>
      </c>
      <c r="K102" s="217">
        <v>1</v>
      </c>
      <c r="L102" s="124" t="e">
        <f t="shared" si="5"/>
        <v>#REF!</v>
      </c>
      <c r="M102" s="291">
        <v>4</v>
      </c>
      <c r="N102" s="227"/>
      <c r="O102" s="272">
        <v>0</v>
      </c>
      <c r="P102" s="257" t="e">
        <f t="shared" si="6"/>
        <v>#REF!</v>
      </c>
      <c r="Q102" s="263" t="e">
        <f t="shared" si="7"/>
        <v>#REF!</v>
      </c>
      <c r="R102" s="215" t="s">
        <v>412</v>
      </c>
      <c r="S102" s="218"/>
      <c r="T102" s="129"/>
      <c r="U102" s="120"/>
    </row>
    <row r="103" spans="2:21" s="178" customFormat="1" ht="15">
      <c r="B103" s="243" t="e">
        <f>'Flowchart (Sparrow28,F14)'!#REF!</f>
        <v>#REF!</v>
      </c>
      <c r="C103" s="243" t="e">
        <f>'Flowchart (Sparrow28,F14)'!#REF!</f>
        <v>#REF!</v>
      </c>
      <c r="D103" s="243" t="e">
        <f>'Flowchart (Sparrow28,F14)'!#REF!</f>
        <v>#REF!</v>
      </c>
      <c r="E103" s="244" t="s">
        <v>635</v>
      </c>
      <c r="F103" s="125" t="s">
        <v>636</v>
      </c>
      <c r="G103" s="125" t="s">
        <v>632</v>
      </c>
      <c r="H103" s="125" t="s">
        <v>637</v>
      </c>
      <c r="I103" s="235" t="e">
        <f>'Flowchart (Sparrow28,F14)'!#REF!</f>
        <v>#REF!</v>
      </c>
      <c r="J103" s="216">
        <v>1</v>
      </c>
      <c r="K103" s="245">
        <v>3</v>
      </c>
      <c r="L103" s="235" t="e">
        <f t="shared" si="5"/>
        <v>#REF!</v>
      </c>
      <c r="M103" s="291">
        <v>0</v>
      </c>
      <c r="N103" s="227"/>
      <c r="O103" s="272">
        <v>0</v>
      </c>
      <c r="P103" s="267">
        <v>0</v>
      </c>
      <c r="Q103" s="257" t="e">
        <f t="shared" si="7"/>
        <v>#REF!</v>
      </c>
      <c r="R103" s="227"/>
      <c r="S103" s="239"/>
      <c r="T103" s="281"/>
    </row>
    <row r="104" spans="2:21" s="178" customFormat="1" ht="15">
      <c r="B104" s="219" t="e">
        <f>'Flowchart (Sparrow28,F14)'!#REF!</f>
        <v>#REF!</v>
      </c>
      <c r="C104" s="219" t="e">
        <f>'Flowchart (Sparrow28,F14)'!#REF!</f>
        <v>#REF!</v>
      </c>
      <c r="D104" s="219" t="e">
        <f>'Flowchart (Sparrow28,F14)'!#REF!</f>
        <v>#REF!</v>
      </c>
      <c r="E104" s="223" t="e">
        <f>'Flowchart (Sparrow28,F14)'!#REF!</f>
        <v>#REF!</v>
      </c>
      <c r="F104" s="125" t="s">
        <v>413</v>
      </c>
      <c r="G104" s="125" t="s">
        <v>393</v>
      </c>
      <c r="H104" s="125" t="s">
        <v>399</v>
      </c>
      <c r="I104" s="124" t="e">
        <f>'Flowchart (Sparrow28,F14)'!#REF!</f>
        <v>#REF!</v>
      </c>
      <c r="J104" s="125">
        <v>2</v>
      </c>
      <c r="K104" s="126"/>
      <c r="L104" s="124" t="e">
        <f t="shared" si="5"/>
        <v>#REF!</v>
      </c>
      <c r="M104" s="291">
        <v>3</v>
      </c>
      <c r="N104" s="215"/>
      <c r="O104" s="272">
        <v>0</v>
      </c>
      <c r="P104" s="267">
        <v>0</v>
      </c>
      <c r="Q104" s="263" t="e">
        <f t="shared" si="7"/>
        <v>#REF!</v>
      </c>
      <c r="R104" s="205"/>
      <c r="S104" s="127"/>
      <c r="T104" s="281"/>
    </row>
    <row r="105" spans="2:21" s="123" customFormat="1" ht="15">
      <c r="B105" s="524">
        <f>'Flowchart (Sparrow28,F14)'!C114</f>
        <v>100</v>
      </c>
      <c r="C105" s="524" t="str">
        <f>'Flowchart (Sparrow28,F14)'!E114</f>
        <v>组装</v>
      </c>
      <c r="D105" s="524" t="str">
        <f>'Flowchart (Sparrow28,F14)'!F114</f>
        <v>Snap组装</v>
      </c>
      <c r="E105" s="226" t="s">
        <v>414</v>
      </c>
      <c r="F105" s="125" t="s">
        <v>416</v>
      </c>
      <c r="G105" s="125" t="s">
        <v>417</v>
      </c>
      <c r="H105" s="125" t="s">
        <v>510</v>
      </c>
      <c r="I105" s="245">
        <f>'Flowchart (Sparrow28,F14)'!T114</f>
        <v>3</v>
      </c>
      <c r="J105" s="125">
        <v>7</v>
      </c>
      <c r="K105" s="245">
        <v>2</v>
      </c>
      <c r="L105" s="245">
        <f t="shared" si="5"/>
        <v>23</v>
      </c>
      <c r="M105" s="291">
        <v>2</v>
      </c>
      <c r="N105" s="227"/>
      <c r="O105" s="272">
        <v>0</v>
      </c>
      <c r="P105" s="272">
        <v>0</v>
      </c>
      <c r="Q105" s="260"/>
      <c r="R105" s="318" t="s">
        <v>638</v>
      </c>
      <c r="S105" s="300" t="s">
        <v>434</v>
      </c>
      <c r="T105" s="129"/>
      <c r="U105" s="120"/>
    </row>
    <row r="106" spans="2:21" s="123" customFormat="1" ht="15">
      <c r="B106" s="525"/>
      <c r="C106" s="525"/>
      <c r="D106" s="525"/>
      <c r="E106" s="226" t="s">
        <v>415</v>
      </c>
      <c r="F106" s="125" t="s">
        <v>419</v>
      </c>
      <c r="G106" s="125" t="s">
        <v>417</v>
      </c>
      <c r="H106" s="125" t="s">
        <v>510</v>
      </c>
      <c r="I106" s="227">
        <f>I105</f>
        <v>3</v>
      </c>
      <c r="J106" s="216">
        <v>14</v>
      </c>
      <c r="K106" s="227">
        <v>3</v>
      </c>
      <c r="L106" s="227">
        <f t="shared" si="5"/>
        <v>45</v>
      </c>
      <c r="M106" s="291"/>
      <c r="N106" s="227"/>
      <c r="O106" s="272">
        <v>0</v>
      </c>
      <c r="P106" s="272">
        <v>0</v>
      </c>
      <c r="Q106" s="260"/>
      <c r="R106" s="318" t="s">
        <v>639</v>
      </c>
      <c r="S106" s="300" t="s">
        <v>434</v>
      </c>
      <c r="T106" s="129"/>
      <c r="U106" s="120"/>
    </row>
    <row r="107" spans="2:21" s="123" customFormat="1" ht="15">
      <c r="B107" s="524">
        <f>'Flowchart (Sparrow28,F14)'!C115</f>
        <v>101</v>
      </c>
      <c r="C107" s="524" t="str">
        <f>'Flowchart (Sparrow28,F14)'!E115</f>
        <v>组装</v>
      </c>
      <c r="D107" s="524" t="str">
        <f>'Flowchart (Sparrow28,F14)'!F115</f>
        <v>Assy  E75 trim</v>
      </c>
      <c r="E107" s="226" t="s">
        <v>420</v>
      </c>
      <c r="F107" s="125" t="s">
        <v>424</v>
      </c>
      <c r="G107" s="125" t="s">
        <v>425</v>
      </c>
      <c r="H107" s="125" t="s">
        <v>426</v>
      </c>
      <c r="I107" s="245">
        <f>'Flowchart (Sparrow28,F14)'!T115</f>
        <v>4</v>
      </c>
      <c r="J107" s="125">
        <v>7</v>
      </c>
      <c r="K107" s="245">
        <v>3</v>
      </c>
      <c r="L107" s="245">
        <f t="shared" si="5"/>
        <v>31</v>
      </c>
      <c r="M107" s="291">
        <v>8</v>
      </c>
      <c r="N107" s="227"/>
      <c r="O107" s="272">
        <v>0</v>
      </c>
      <c r="P107" s="272">
        <v>0</v>
      </c>
      <c r="Q107" s="260"/>
      <c r="R107" s="227" t="s">
        <v>432</v>
      </c>
      <c r="S107" s="300" t="s">
        <v>434</v>
      </c>
      <c r="T107" s="129"/>
      <c r="U107" s="120"/>
    </row>
    <row r="108" spans="2:21" s="123" customFormat="1" ht="15">
      <c r="B108" s="526"/>
      <c r="C108" s="526"/>
      <c r="D108" s="526"/>
      <c r="E108" s="227" t="s">
        <v>421</v>
      </c>
      <c r="F108" s="125" t="s">
        <v>427</v>
      </c>
      <c r="G108" s="125" t="s">
        <v>428</v>
      </c>
      <c r="H108" s="125" t="s">
        <v>418</v>
      </c>
      <c r="I108" s="227">
        <f>I107</f>
        <v>4</v>
      </c>
      <c r="J108" s="216">
        <v>6</v>
      </c>
      <c r="K108" s="227">
        <v>2</v>
      </c>
      <c r="L108" s="227">
        <f t="shared" si="5"/>
        <v>26</v>
      </c>
      <c r="M108" s="291"/>
      <c r="N108" s="227"/>
      <c r="O108" s="272">
        <v>0</v>
      </c>
      <c r="P108" s="272">
        <v>0</v>
      </c>
      <c r="Q108" s="260"/>
      <c r="R108" s="227"/>
      <c r="S108" s="300" t="s">
        <v>434</v>
      </c>
      <c r="T108" s="129"/>
      <c r="U108" s="120"/>
    </row>
    <row r="109" spans="2:21" s="123" customFormat="1" ht="15">
      <c r="B109" s="526"/>
      <c r="C109" s="526"/>
      <c r="D109" s="526"/>
      <c r="E109" s="227" t="s">
        <v>422</v>
      </c>
      <c r="F109" s="125" t="s">
        <v>429</v>
      </c>
      <c r="G109" s="125" t="s">
        <v>417</v>
      </c>
      <c r="H109" s="125" t="s">
        <v>418</v>
      </c>
      <c r="I109" s="227">
        <f t="shared" ref="I109:I110" si="8">I108</f>
        <v>4</v>
      </c>
      <c r="J109" s="216">
        <v>1</v>
      </c>
      <c r="K109" s="227">
        <v>1</v>
      </c>
      <c r="L109" s="227">
        <f t="shared" si="5"/>
        <v>5</v>
      </c>
      <c r="M109" s="291"/>
      <c r="N109" s="227"/>
      <c r="O109" s="272">
        <v>0</v>
      </c>
      <c r="P109" s="272">
        <v>0</v>
      </c>
      <c r="Q109" s="260"/>
      <c r="R109" s="227"/>
      <c r="S109" s="300" t="s">
        <v>434</v>
      </c>
      <c r="T109" s="129"/>
      <c r="U109" s="120"/>
    </row>
    <row r="110" spans="2:21" s="123" customFormat="1" ht="15">
      <c r="B110" s="525"/>
      <c r="C110" s="525"/>
      <c r="D110" s="525"/>
      <c r="E110" s="227" t="s">
        <v>423</v>
      </c>
      <c r="F110" s="125" t="s">
        <v>430</v>
      </c>
      <c r="G110" s="125" t="s">
        <v>428</v>
      </c>
      <c r="H110" s="125" t="s">
        <v>431</v>
      </c>
      <c r="I110" s="227">
        <f t="shared" si="8"/>
        <v>4</v>
      </c>
      <c r="J110" s="216">
        <v>1</v>
      </c>
      <c r="K110" s="227"/>
      <c r="L110" s="227">
        <f t="shared" si="5"/>
        <v>4</v>
      </c>
      <c r="M110" s="291"/>
      <c r="N110" s="227"/>
      <c r="O110" s="272">
        <v>0</v>
      </c>
      <c r="P110" s="272">
        <v>0</v>
      </c>
      <c r="Q110" s="260"/>
      <c r="R110" s="227" t="s">
        <v>433</v>
      </c>
      <c r="S110" s="300" t="s">
        <v>434</v>
      </c>
      <c r="T110" s="129"/>
      <c r="U110" s="120"/>
    </row>
    <row r="111" spans="2:21" s="123" customFormat="1" ht="15" hidden="1">
      <c r="B111" s="219">
        <f>'Flowchart (Sparrow28,F14)'!C116</f>
        <v>102</v>
      </c>
      <c r="C111" s="219" t="str">
        <f>'Flowchart (Sparrow28,F14)'!E116</f>
        <v>组装</v>
      </c>
      <c r="D111" s="219" t="str">
        <f>'Flowchart (Sparrow28,F14)'!F116</f>
        <v>静置</v>
      </c>
      <c r="E111" s="223" t="str">
        <f>'Flowchart (Sparrow28,F14)'!K116</f>
        <v>N/A</v>
      </c>
      <c r="F111" s="125"/>
      <c r="G111" s="125"/>
      <c r="H111" s="125"/>
      <c r="I111" s="124" t="str">
        <f>'Flowchart (Sparrow28,F14)'!T116</f>
        <v/>
      </c>
      <c r="J111" s="125"/>
      <c r="K111" s="126"/>
      <c r="L111" s="124" t="str">
        <f t="shared" si="5"/>
        <v/>
      </c>
      <c r="M111" s="255"/>
      <c r="N111" s="227"/>
      <c r="O111" s="272"/>
      <c r="P111" s="257"/>
      <c r="Q111" s="263"/>
      <c r="R111" s="205"/>
      <c r="S111" s="127"/>
      <c r="T111" s="129"/>
      <c r="U111" s="120"/>
    </row>
    <row r="112" spans="2:21" s="123" customFormat="1" ht="15">
      <c r="B112" s="524">
        <f>'Flowchart (Sparrow28,F14)'!C117</f>
        <v>103</v>
      </c>
      <c r="C112" s="524" t="str">
        <f>'Flowchart (Sparrow28,F14)'!E117</f>
        <v>组装</v>
      </c>
      <c r="D112" s="524" t="str">
        <f>'Flowchart (Sparrow28,F14)'!F117</f>
        <v>Assy LED</v>
      </c>
      <c r="E112" s="226" t="s">
        <v>435</v>
      </c>
      <c r="F112" s="125" t="s">
        <v>441</v>
      </c>
      <c r="G112" s="125" t="s">
        <v>442</v>
      </c>
      <c r="H112" s="125" t="s">
        <v>484</v>
      </c>
      <c r="I112" s="245">
        <v>5</v>
      </c>
      <c r="J112" s="125">
        <v>2</v>
      </c>
      <c r="K112" s="245">
        <v>0</v>
      </c>
      <c r="L112" s="245">
        <f t="shared" si="5"/>
        <v>10</v>
      </c>
      <c r="M112" s="291">
        <v>3</v>
      </c>
      <c r="N112" s="227"/>
      <c r="O112" s="272">
        <v>0</v>
      </c>
      <c r="P112" s="272">
        <v>0</v>
      </c>
      <c r="Q112" s="264">
        <f t="shared" ref="Q112" si="9">M112-L112</f>
        <v>-7</v>
      </c>
      <c r="R112" s="227" t="s">
        <v>446</v>
      </c>
      <c r="S112" s="300"/>
      <c r="T112" s="129"/>
      <c r="U112" s="120"/>
    </row>
    <row r="113" spans="2:21" s="123" customFormat="1" ht="15">
      <c r="B113" s="526"/>
      <c r="C113" s="526"/>
      <c r="D113" s="526"/>
      <c r="E113" s="227" t="s">
        <v>436</v>
      </c>
      <c r="F113" s="125" t="s">
        <v>441</v>
      </c>
      <c r="G113" s="125" t="s">
        <v>442</v>
      </c>
      <c r="H113" s="125" t="s">
        <v>418</v>
      </c>
      <c r="I113" s="227">
        <f>I112</f>
        <v>5</v>
      </c>
      <c r="J113" s="216">
        <v>2</v>
      </c>
      <c r="K113" s="227">
        <v>2</v>
      </c>
      <c r="L113" s="227">
        <f t="shared" si="5"/>
        <v>12</v>
      </c>
      <c r="M113" s="291"/>
      <c r="N113" s="227"/>
      <c r="O113" s="272">
        <v>0</v>
      </c>
      <c r="P113" s="272">
        <v>0</v>
      </c>
      <c r="Q113" s="260"/>
      <c r="R113" s="227"/>
      <c r="S113" s="300" t="s">
        <v>448</v>
      </c>
      <c r="T113" s="129"/>
      <c r="U113" s="120"/>
    </row>
    <row r="114" spans="2:21" s="123" customFormat="1" ht="15">
      <c r="B114" s="526"/>
      <c r="C114" s="526"/>
      <c r="D114" s="526"/>
      <c r="E114" s="227" t="s">
        <v>437</v>
      </c>
      <c r="F114" s="125" t="s">
        <v>443</v>
      </c>
      <c r="G114" s="125" t="s">
        <v>417</v>
      </c>
      <c r="H114" s="125" t="s">
        <v>426</v>
      </c>
      <c r="I114" s="227">
        <f t="shared" ref="I114:I116" si="10">I113</f>
        <v>5</v>
      </c>
      <c r="J114" s="216">
        <v>2</v>
      </c>
      <c r="K114" s="227"/>
      <c r="L114" s="227">
        <f t="shared" si="5"/>
        <v>10</v>
      </c>
      <c r="M114" s="291"/>
      <c r="N114" s="227"/>
      <c r="O114" s="272">
        <v>0</v>
      </c>
      <c r="P114" s="272">
        <v>0</v>
      </c>
      <c r="Q114" s="260"/>
      <c r="R114" s="227" t="s">
        <v>447</v>
      </c>
      <c r="S114" s="300" t="s">
        <v>448</v>
      </c>
      <c r="T114" s="129"/>
      <c r="U114" s="120"/>
    </row>
    <row r="115" spans="2:21" s="123" customFormat="1" ht="15">
      <c r="B115" s="526"/>
      <c r="C115" s="526"/>
      <c r="D115" s="526"/>
      <c r="E115" s="227" t="s">
        <v>438</v>
      </c>
      <c r="F115" s="125" t="s">
        <v>444</v>
      </c>
      <c r="G115" s="125" t="s">
        <v>440</v>
      </c>
      <c r="H115" s="125" t="s">
        <v>418</v>
      </c>
      <c r="I115" s="227">
        <f t="shared" si="10"/>
        <v>5</v>
      </c>
      <c r="J115" s="216">
        <v>3</v>
      </c>
      <c r="K115" s="227">
        <v>2</v>
      </c>
      <c r="L115" s="227">
        <f t="shared" si="5"/>
        <v>17</v>
      </c>
      <c r="M115" s="291"/>
      <c r="N115" s="227"/>
      <c r="O115" s="272">
        <v>0</v>
      </c>
      <c r="P115" s="272">
        <v>0</v>
      </c>
      <c r="Q115" s="260"/>
      <c r="R115" s="227"/>
      <c r="S115" s="300" t="s">
        <v>448</v>
      </c>
      <c r="T115" s="129"/>
      <c r="U115" s="120"/>
    </row>
    <row r="116" spans="2:21" s="123" customFormat="1" ht="15">
      <c r="B116" s="525"/>
      <c r="C116" s="525"/>
      <c r="D116" s="525"/>
      <c r="E116" s="227" t="s">
        <v>439</v>
      </c>
      <c r="F116" s="125" t="s">
        <v>445</v>
      </c>
      <c r="G116" s="125" t="s">
        <v>428</v>
      </c>
      <c r="H116" s="125" t="s">
        <v>418</v>
      </c>
      <c r="I116" s="227">
        <f t="shared" si="10"/>
        <v>5</v>
      </c>
      <c r="J116" s="216">
        <v>2</v>
      </c>
      <c r="K116" s="227"/>
      <c r="L116" s="227">
        <f t="shared" si="5"/>
        <v>10</v>
      </c>
      <c r="M116" s="291"/>
      <c r="N116" s="227"/>
      <c r="O116" s="272">
        <v>0</v>
      </c>
      <c r="P116" s="272">
        <v>0</v>
      </c>
      <c r="Q116" s="260"/>
      <c r="R116" s="227"/>
      <c r="S116" s="300" t="s">
        <v>448</v>
      </c>
      <c r="T116" s="129"/>
      <c r="U116" s="120"/>
    </row>
    <row r="117" spans="2:21" s="123" customFormat="1" ht="15" hidden="1">
      <c r="B117" s="219">
        <f>'Flowchart (Sparrow28,F14)'!C118</f>
        <v>104</v>
      </c>
      <c r="C117" s="219" t="str">
        <f>'Flowchart (Sparrow28,F14)'!E118</f>
        <v>组装</v>
      </c>
      <c r="D117" s="219" t="str">
        <f>'Flowchart (Sparrow28,F14)'!F118</f>
        <v>静置</v>
      </c>
      <c r="E117" s="223" t="str">
        <f>'Flowchart (Sparrow28,F14)'!K118</f>
        <v>N/A</v>
      </c>
      <c r="F117" s="125"/>
      <c r="G117" s="125"/>
      <c r="H117" s="125"/>
      <c r="I117" s="124" t="str">
        <f>'Flowchart (Sparrow28,F14)'!T118</f>
        <v/>
      </c>
      <c r="J117" s="125"/>
      <c r="K117" s="126"/>
      <c r="L117" s="124" t="str">
        <f t="shared" si="5"/>
        <v/>
      </c>
      <c r="M117" s="255"/>
      <c r="N117" s="215"/>
      <c r="O117" s="267"/>
      <c r="P117" s="257"/>
      <c r="Q117" s="263"/>
      <c r="R117" s="205"/>
      <c r="S117" s="127"/>
      <c r="T117" s="129"/>
      <c r="U117" s="120"/>
    </row>
    <row r="118" spans="2:21" s="123" customFormat="1" ht="15">
      <c r="B118" s="223">
        <f>'Flowchart (Sparrow28,F14)'!C119</f>
        <v>105</v>
      </c>
      <c r="C118" s="223" t="str">
        <f>'Flowchart (Sparrow28,F14)'!E119</f>
        <v>组装</v>
      </c>
      <c r="D118" s="223" t="str">
        <f>'Flowchart (Sparrow28,F14)'!F119</f>
        <v>Assy turret O-ring</v>
      </c>
      <c r="E118" s="223" t="str">
        <f>'Flowchart (Sparrow28,F14)'!K119</f>
        <v>组O-Ring'治具</v>
      </c>
      <c r="F118" s="125" t="s">
        <v>449</v>
      </c>
      <c r="G118" s="125" t="s">
        <v>417</v>
      </c>
      <c r="H118" s="125" t="s">
        <v>418</v>
      </c>
      <c r="I118" s="245">
        <f>'Flowchart (Sparrow28,F14)'!T119</f>
        <v>1</v>
      </c>
      <c r="J118" s="125">
        <v>1</v>
      </c>
      <c r="K118" s="245">
        <v>2</v>
      </c>
      <c r="L118" s="245">
        <f t="shared" si="5"/>
        <v>3</v>
      </c>
      <c r="M118" s="291">
        <v>3</v>
      </c>
      <c r="N118" s="227"/>
      <c r="O118" s="272">
        <v>0</v>
      </c>
      <c r="P118" s="260">
        <v>0</v>
      </c>
      <c r="Q118" s="260">
        <f t="shared" ref="Q118:Q119" si="11">M118-L118</f>
        <v>0</v>
      </c>
      <c r="R118" s="246"/>
      <c r="S118" s="300" t="s">
        <v>448</v>
      </c>
      <c r="T118" s="129"/>
      <c r="U118" s="120"/>
    </row>
    <row r="119" spans="2:21" s="123" customFormat="1" ht="15">
      <c r="B119" s="223">
        <f>'Flowchart (Sparrow28,F14)'!C120</f>
        <v>106</v>
      </c>
      <c r="C119" s="223" t="str">
        <f>'Flowchart (Sparrow28,F14)'!E120</f>
        <v>组装</v>
      </c>
      <c r="D119" s="223" t="str">
        <f>'Flowchart (Sparrow28,F14)'!F120</f>
        <v xml:space="preserve"> turret   贴膜</v>
      </c>
      <c r="E119" s="223" t="str">
        <f>'Flowchart (Sparrow28,F14)'!K120</f>
        <v>Turret贴膜治具</v>
      </c>
      <c r="F119" s="125" t="s">
        <v>450</v>
      </c>
      <c r="G119" s="125" t="s">
        <v>428</v>
      </c>
      <c r="H119" s="125" t="s">
        <v>418</v>
      </c>
      <c r="I119" s="245">
        <f>'Flowchart (Sparrow28,F14)'!T120</f>
        <v>4</v>
      </c>
      <c r="J119" s="125">
        <v>1</v>
      </c>
      <c r="K119" s="245"/>
      <c r="L119" s="245">
        <f t="shared" si="5"/>
        <v>4</v>
      </c>
      <c r="M119" s="291">
        <v>1</v>
      </c>
      <c r="N119" s="227">
        <v>2</v>
      </c>
      <c r="O119" s="272">
        <v>0</v>
      </c>
      <c r="P119" s="260">
        <v>0</v>
      </c>
      <c r="Q119" s="260">
        <f t="shared" si="11"/>
        <v>-3</v>
      </c>
      <c r="R119" s="246"/>
      <c r="S119" s="239"/>
      <c r="T119" s="129"/>
      <c r="U119" s="120"/>
    </row>
    <row r="120" spans="2:21" s="123" customFormat="1" ht="16.5" customHeight="1">
      <c r="B120" s="524">
        <f>'Flowchart (Sparrow28,F14)'!C121</f>
        <v>107</v>
      </c>
      <c r="C120" s="524" t="str">
        <f>'Flowchart (Sparrow28,F14)'!E121</f>
        <v>组装</v>
      </c>
      <c r="D120" s="524" t="str">
        <f>'Flowchart (Sparrow28,F14)'!F121</f>
        <v>镭焊</v>
      </c>
      <c r="E120" s="223" t="str">
        <f>'Flowchart (Sparrow28,F14)'!K121</f>
        <v>镭焊治具</v>
      </c>
      <c r="F120" s="125" t="s">
        <v>454</v>
      </c>
      <c r="G120" s="125" t="s">
        <v>442</v>
      </c>
      <c r="H120" s="125" t="s">
        <v>426</v>
      </c>
      <c r="I120" s="245">
        <f>'Flowchart (Sparrow28,F14)'!T121</f>
        <v>3</v>
      </c>
      <c r="J120" s="125">
        <v>20</v>
      </c>
      <c r="K120" s="245">
        <v>8</v>
      </c>
      <c r="L120" s="245">
        <f t="shared" si="5"/>
        <v>68</v>
      </c>
      <c r="M120" s="291">
        <v>20</v>
      </c>
      <c r="N120" s="227">
        <v>140</v>
      </c>
      <c r="O120" s="272">
        <v>0</v>
      </c>
      <c r="P120" s="260">
        <f>M120-L120</f>
        <v>-48</v>
      </c>
      <c r="Q120" s="260">
        <v>0</v>
      </c>
      <c r="R120" s="227" t="s">
        <v>458</v>
      </c>
      <c r="S120" s="239"/>
      <c r="T120" s="129"/>
      <c r="U120" s="120"/>
    </row>
    <row r="121" spans="2:21" s="123" customFormat="1" ht="15">
      <c r="B121" s="526"/>
      <c r="C121" s="526"/>
      <c r="D121" s="526"/>
      <c r="E121" s="226" t="s">
        <v>451</v>
      </c>
      <c r="F121" s="125" t="s">
        <v>455</v>
      </c>
      <c r="G121" s="125" t="s">
        <v>417</v>
      </c>
      <c r="H121" s="125" t="s">
        <v>418</v>
      </c>
      <c r="I121" s="227">
        <f>I120</f>
        <v>3</v>
      </c>
      <c r="J121" s="216">
        <v>2</v>
      </c>
      <c r="K121" s="227">
        <v>4</v>
      </c>
      <c r="L121" s="245">
        <f t="shared" si="5"/>
        <v>10</v>
      </c>
      <c r="M121" s="291"/>
      <c r="N121" s="227"/>
      <c r="O121" s="272">
        <v>0</v>
      </c>
      <c r="P121" s="260">
        <v>0</v>
      </c>
      <c r="Q121" s="260"/>
      <c r="R121" s="227"/>
      <c r="S121" s="300" t="s">
        <v>434</v>
      </c>
      <c r="T121" s="129"/>
      <c r="U121" s="120"/>
    </row>
    <row r="122" spans="2:21" s="123" customFormat="1" ht="15">
      <c r="B122" s="526"/>
      <c r="C122" s="526"/>
      <c r="D122" s="526"/>
      <c r="E122" s="226" t="s">
        <v>452</v>
      </c>
      <c r="F122" s="125" t="s">
        <v>456</v>
      </c>
      <c r="G122" s="125" t="s">
        <v>428</v>
      </c>
      <c r="H122" s="125" t="s">
        <v>431</v>
      </c>
      <c r="I122" s="227">
        <f t="shared" ref="I122:I123" si="12">I121</f>
        <v>3</v>
      </c>
      <c r="J122" s="216">
        <v>4</v>
      </c>
      <c r="K122" s="227"/>
      <c r="L122" s="245">
        <f t="shared" si="5"/>
        <v>12</v>
      </c>
      <c r="M122" s="291">
        <v>4</v>
      </c>
      <c r="N122" s="227">
        <v>24</v>
      </c>
      <c r="O122" s="272">
        <v>8</v>
      </c>
      <c r="P122" s="260">
        <f>M122-L122</f>
        <v>-8</v>
      </c>
      <c r="Q122" s="260"/>
      <c r="R122" s="227" t="s">
        <v>459</v>
      </c>
      <c r="S122" s="238"/>
      <c r="T122" s="129"/>
      <c r="U122" s="120"/>
    </row>
    <row r="123" spans="2:21" s="123" customFormat="1" ht="15">
      <c r="B123" s="525"/>
      <c r="C123" s="525"/>
      <c r="D123" s="525"/>
      <c r="E123" s="226" t="s">
        <v>453</v>
      </c>
      <c r="F123" s="125" t="s">
        <v>457</v>
      </c>
      <c r="G123" s="125" t="s">
        <v>425</v>
      </c>
      <c r="H123" s="125" t="s">
        <v>426</v>
      </c>
      <c r="I123" s="227">
        <f t="shared" si="12"/>
        <v>3</v>
      </c>
      <c r="J123" s="216">
        <v>2</v>
      </c>
      <c r="K123" s="227"/>
      <c r="L123" s="245">
        <f t="shared" si="5"/>
        <v>6</v>
      </c>
      <c r="M123" s="291">
        <v>4</v>
      </c>
      <c r="N123" s="227"/>
      <c r="O123" s="272">
        <v>0</v>
      </c>
      <c r="P123" s="316">
        <v>0</v>
      </c>
      <c r="Q123" s="260"/>
      <c r="R123" s="227" t="s">
        <v>460</v>
      </c>
      <c r="S123" s="300" t="s">
        <v>448</v>
      </c>
      <c r="T123" s="129"/>
      <c r="U123" s="120"/>
    </row>
    <row r="124" spans="2:21" s="123" customFormat="1" ht="15">
      <c r="B124" s="223">
        <f>'Flowchart (Sparrow28,F14)'!C122</f>
        <v>108</v>
      </c>
      <c r="C124" s="223" t="str">
        <f>'Flowchart (Sparrow28,F14)'!E122</f>
        <v>组装</v>
      </c>
      <c r="D124" s="223" t="str">
        <f>'Flowchart (Sparrow28,F14)'!F122</f>
        <v>Logo分Bin</v>
      </c>
      <c r="E124" s="223" t="str">
        <f>'Flowchart (Sparrow28,F14)'!K122</f>
        <v>IPI  Bin治具</v>
      </c>
      <c r="F124" s="125" t="s">
        <v>461</v>
      </c>
      <c r="G124" s="125" t="s">
        <v>428</v>
      </c>
      <c r="H124" s="125" t="s">
        <v>431</v>
      </c>
      <c r="I124" s="245">
        <f>'Flowchart (Sparrow28,F14)'!T122</f>
        <v>1</v>
      </c>
      <c r="J124" s="125">
        <v>2</v>
      </c>
      <c r="K124" s="245"/>
      <c r="L124" s="245">
        <f t="shared" si="5"/>
        <v>2</v>
      </c>
      <c r="M124" s="291">
        <v>2</v>
      </c>
      <c r="N124" s="227">
        <v>0</v>
      </c>
      <c r="O124" s="272">
        <v>0</v>
      </c>
      <c r="P124" s="260">
        <f t="shared" ref="P124:P126" si="13">M124-L124</f>
        <v>0</v>
      </c>
      <c r="Q124" s="260">
        <f>M124-L124</f>
        <v>0</v>
      </c>
      <c r="R124" s="227" t="s">
        <v>462</v>
      </c>
      <c r="S124" s="300" t="s">
        <v>448</v>
      </c>
      <c r="T124" s="129"/>
      <c r="U124" s="120"/>
    </row>
    <row r="125" spans="2:21" s="123" customFormat="1" ht="15">
      <c r="B125" s="524">
        <f>'Flowchart (Sparrow28,F14)'!C123</f>
        <v>109</v>
      </c>
      <c r="C125" s="524" t="str">
        <f>'Flowchart (Sparrow28,F14)'!E123</f>
        <v>组装</v>
      </c>
      <c r="D125" s="524" t="str">
        <f>'Flowchart (Sparrow28,F14)'!F123</f>
        <v>Logo镭雕</v>
      </c>
      <c r="E125" s="223" t="str">
        <f>'Flowchart (Sparrow28,F14)'!K123</f>
        <v>镭雕往复治具</v>
      </c>
      <c r="F125" s="125" t="s">
        <v>464</v>
      </c>
      <c r="G125" s="125" t="s">
        <v>428</v>
      </c>
      <c r="H125" s="125" t="s">
        <v>418</v>
      </c>
      <c r="I125" s="245">
        <f>'Flowchart (Sparrow28,F14)'!T123</f>
        <v>1</v>
      </c>
      <c r="J125" s="125">
        <v>1</v>
      </c>
      <c r="K125" s="245"/>
      <c r="L125" s="245">
        <f t="shared" si="5"/>
        <v>1</v>
      </c>
      <c r="M125" s="291">
        <v>1</v>
      </c>
      <c r="N125" s="227">
        <v>2</v>
      </c>
      <c r="O125" s="272">
        <v>2</v>
      </c>
      <c r="P125" s="316">
        <f t="shared" si="13"/>
        <v>0</v>
      </c>
      <c r="Q125" s="260">
        <f>M125-L125</f>
        <v>0</v>
      </c>
      <c r="R125" s="246"/>
      <c r="S125" s="239"/>
      <c r="T125" s="129"/>
      <c r="U125" s="120"/>
    </row>
    <row r="126" spans="2:21" s="138" customFormat="1" ht="15">
      <c r="B126" s="525"/>
      <c r="C126" s="525"/>
      <c r="D126" s="525"/>
      <c r="E126" s="227" t="s">
        <v>463</v>
      </c>
      <c r="F126" s="125" t="s">
        <v>465</v>
      </c>
      <c r="G126" s="125" t="s">
        <v>428</v>
      </c>
      <c r="H126" s="125" t="s">
        <v>418</v>
      </c>
      <c r="I126" s="227">
        <f>I125</f>
        <v>1</v>
      </c>
      <c r="J126" s="216">
        <v>1</v>
      </c>
      <c r="K126" s="227"/>
      <c r="L126" s="245">
        <f t="shared" si="5"/>
        <v>1</v>
      </c>
      <c r="M126" s="291">
        <v>1</v>
      </c>
      <c r="N126" s="227"/>
      <c r="O126" s="272">
        <v>0</v>
      </c>
      <c r="P126" s="316">
        <f t="shared" si="13"/>
        <v>0</v>
      </c>
      <c r="Q126" s="260">
        <f>M126-L126</f>
        <v>0</v>
      </c>
      <c r="R126" s="227"/>
      <c r="S126" s="238"/>
      <c r="T126" s="129"/>
      <c r="U126" s="137"/>
    </row>
    <row r="127" spans="2:21" s="123" customFormat="1" ht="15">
      <c r="B127" s="223">
        <f>'Flowchart (Sparrow28,F14)'!C124</f>
        <v>110</v>
      </c>
      <c r="C127" s="223" t="str">
        <f>'Flowchart (Sparrow28,F14)'!E124</f>
        <v>组装</v>
      </c>
      <c r="D127" s="223" t="str">
        <f>'Flowchart (Sparrow28,F14)'!F124</f>
        <v>Housing分Bin</v>
      </c>
      <c r="E127" s="223" t="str">
        <f>'Flowchart (Sparrow28,F14)'!K124</f>
        <v>housing Bin治具</v>
      </c>
      <c r="F127" s="125"/>
      <c r="G127" s="125"/>
      <c r="H127" s="125"/>
      <c r="I127" s="245">
        <f>'Flowchart (Sparrow28,F14)'!T124</f>
        <v>1</v>
      </c>
      <c r="J127" s="125"/>
      <c r="K127" s="245"/>
      <c r="L127" s="245">
        <f t="shared" si="5"/>
        <v>0</v>
      </c>
      <c r="M127" s="291"/>
      <c r="N127" s="227">
        <v>0</v>
      </c>
      <c r="O127" s="272">
        <v>0</v>
      </c>
      <c r="P127" s="260">
        <f>M127-L127</f>
        <v>0</v>
      </c>
      <c r="Q127" s="260">
        <f t="shared" ref="Q127" si="14">M127-L127</f>
        <v>0</v>
      </c>
      <c r="R127" s="246"/>
      <c r="S127" s="261" t="s">
        <v>634</v>
      </c>
      <c r="T127" s="120"/>
      <c r="U127" s="120"/>
    </row>
    <row r="128" spans="2:21" s="123" customFormat="1" ht="15">
      <c r="B128" s="524">
        <f>'Flowchart (Sparrow28,F14)'!C125</f>
        <v>111</v>
      </c>
      <c r="C128" s="524" t="str">
        <f>'Flowchart (Sparrow28,F14)'!E125</f>
        <v>组装</v>
      </c>
      <c r="D128" s="524" t="str">
        <f>'Flowchart (Sparrow28,F14)'!F125</f>
        <v>Assy Logo</v>
      </c>
      <c r="E128" s="227" t="s">
        <v>466</v>
      </c>
      <c r="F128" s="125" t="s">
        <v>443</v>
      </c>
      <c r="G128" s="125" t="s">
        <v>417</v>
      </c>
      <c r="H128" s="125" t="s">
        <v>431</v>
      </c>
      <c r="I128" s="245">
        <f>'Flowchart (Sparrow28,F14)'!T125</f>
        <v>5</v>
      </c>
      <c r="J128" s="125">
        <v>1</v>
      </c>
      <c r="K128" s="245">
        <v>1</v>
      </c>
      <c r="L128" s="245">
        <f t="shared" si="5"/>
        <v>6</v>
      </c>
      <c r="M128" s="291">
        <v>2</v>
      </c>
      <c r="N128" s="227">
        <v>4</v>
      </c>
      <c r="O128" s="272"/>
      <c r="P128" s="260"/>
      <c r="Q128" s="319"/>
      <c r="R128" s="227" t="s">
        <v>472</v>
      </c>
      <c r="S128" s="300" t="s">
        <v>434</v>
      </c>
      <c r="T128" s="129"/>
      <c r="U128" s="120"/>
    </row>
    <row r="129" spans="1:21" s="123" customFormat="1" ht="15">
      <c r="A129" s="140"/>
      <c r="B129" s="526"/>
      <c r="C129" s="526"/>
      <c r="D129" s="526"/>
      <c r="E129" s="227" t="s">
        <v>467</v>
      </c>
      <c r="F129" s="125" t="s">
        <v>469</v>
      </c>
      <c r="G129" s="125" t="s">
        <v>417</v>
      </c>
      <c r="H129" s="125" t="s">
        <v>431</v>
      </c>
      <c r="I129" s="227">
        <f>I128</f>
        <v>5</v>
      </c>
      <c r="J129" s="216">
        <v>2</v>
      </c>
      <c r="K129" s="227"/>
      <c r="L129" s="227">
        <f t="shared" si="5"/>
        <v>10</v>
      </c>
      <c r="M129" s="291">
        <v>2</v>
      </c>
      <c r="N129" s="227"/>
      <c r="O129" s="272">
        <v>0</v>
      </c>
      <c r="P129" s="316">
        <v>0</v>
      </c>
      <c r="Q129" s="260"/>
      <c r="R129" s="227" t="s">
        <v>473</v>
      </c>
      <c r="S129" s="300" t="s">
        <v>434</v>
      </c>
      <c r="T129" s="129"/>
      <c r="U129" s="120"/>
    </row>
    <row r="130" spans="1:21" ht="15">
      <c r="B130" s="526"/>
      <c r="C130" s="526"/>
      <c r="D130" s="526"/>
      <c r="E130" s="227" t="s">
        <v>468</v>
      </c>
      <c r="F130" s="125" t="s">
        <v>470</v>
      </c>
      <c r="G130" s="125" t="s">
        <v>417</v>
      </c>
      <c r="H130" s="125" t="s">
        <v>426</v>
      </c>
      <c r="I130" s="227">
        <f t="shared" ref="I130:I131" si="15">I129</f>
        <v>5</v>
      </c>
      <c r="J130" s="216">
        <v>7</v>
      </c>
      <c r="K130" s="227">
        <v>3</v>
      </c>
      <c r="L130" s="227">
        <f t="shared" si="5"/>
        <v>38</v>
      </c>
      <c r="M130" s="291">
        <v>8</v>
      </c>
      <c r="N130" s="227">
        <v>115</v>
      </c>
      <c r="O130" s="272"/>
      <c r="P130" s="260">
        <f t="shared" ref="P130:P131" si="16">M130-L130</f>
        <v>-30</v>
      </c>
      <c r="Q130" s="316">
        <v>0</v>
      </c>
      <c r="R130" s="227" t="s">
        <v>474</v>
      </c>
      <c r="S130" s="238"/>
      <c r="T130" s="129"/>
    </row>
    <row r="131" spans="1:21" ht="15">
      <c r="B131" s="525"/>
      <c r="C131" s="525"/>
      <c r="D131" s="525"/>
      <c r="E131" s="227" t="s">
        <v>402</v>
      </c>
      <c r="F131" s="125" t="s">
        <v>471</v>
      </c>
      <c r="G131" s="125" t="s">
        <v>440</v>
      </c>
      <c r="H131" s="125" t="s">
        <v>426</v>
      </c>
      <c r="I131" s="227">
        <f t="shared" si="15"/>
        <v>5</v>
      </c>
      <c r="J131" s="216">
        <v>1</v>
      </c>
      <c r="K131" s="227"/>
      <c r="L131" s="227">
        <f t="shared" si="5"/>
        <v>5</v>
      </c>
      <c r="M131" s="291">
        <v>2</v>
      </c>
      <c r="N131" s="227">
        <v>15</v>
      </c>
      <c r="O131" s="272"/>
      <c r="P131" s="260">
        <f t="shared" si="16"/>
        <v>-3</v>
      </c>
      <c r="Q131" s="316">
        <v>0</v>
      </c>
      <c r="R131" s="227" t="s">
        <v>475</v>
      </c>
      <c r="S131" s="238"/>
      <c r="T131" s="129"/>
    </row>
    <row r="132" spans="1:21" ht="15" hidden="1">
      <c r="B132" s="219">
        <f>'Flowchart (Sparrow28,F14)'!C126</f>
        <v>112</v>
      </c>
      <c r="C132" s="219" t="str">
        <f>'Flowchart (Sparrow28,F14)'!E126</f>
        <v>组装</v>
      </c>
      <c r="D132" s="219" t="str">
        <f>'Flowchart (Sparrow28,F14)'!F126</f>
        <v>Logo贴膜</v>
      </c>
      <c r="E132" s="223" t="str">
        <f>'Flowchart (Sparrow28,F14)'!K126</f>
        <v>N/A</v>
      </c>
      <c r="F132" s="125"/>
      <c r="G132" s="125"/>
      <c r="H132" s="125"/>
      <c r="I132" s="124">
        <f>'Flowchart (Sparrow28,F14)'!T126</f>
        <v>6</v>
      </c>
      <c r="J132" s="125"/>
      <c r="K132" s="126"/>
      <c r="L132" s="124">
        <f t="shared" si="5"/>
        <v>0</v>
      </c>
      <c r="M132" s="255"/>
      <c r="N132" s="227"/>
      <c r="O132" s="272"/>
      <c r="P132" s="257"/>
      <c r="Q132" s="263"/>
      <c r="R132" s="205"/>
      <c r="S132" s="127"/>
      <c r="T132" s="129"/>
    </row>
    <row r="133" spans="1:21" ht="24.95" hidden="1" customHeight="1">
      <c r="B133" s="219">
        <f>'Flowchart (Sparrow28,F14)'!C127</f>
        <v>113</v>
      </c>
      <c r="C133" s="219" t="str">
        <f>'Flowchart (Sparrow28,F14)'!E127</f>
        <v>组装</v>
      </c>
      <c r="D133" s="219" t="str">
        <f>'Flowchart (Sparrow28,F14)'!F127</f>
        <v>静置</v>
      </c>
      <c r="E133" s="223" t="str">
        <f>'Flowchart (Sparrow28,F14)'!K127</f>
        <v>N/A</v>
      </c>
      <c r="F133" s="125"/>
      <c r="G133" s="125"/>
      <c r="H133" s="125"/>
      <c r="I133" s="124" t="str">
        <f>'Flowchart (Sparrow28,F14)'!T127</f>
        <v/>
      </c>
      <c r="J133" s="125"/>
      <c r="K133" s="126"/>
      <c r="L133" s="124" t="str">
        <f t="shared" si="5"/>
        <v/>
      </c>
      <c r="M133" s="255"/>
      <c r="N133" s="215"/>
      <c r="O133" s="267"/>
      <c r="P133" s="257"/>
      <c r="Q133" s="263"/>
      <c r="R133" s="205"/>
      <c r="S133" s="127"/>
      <c r="T133" s="121"/>
    </row>
    <row r="134" spans="1:21" ht="24.95" customHeight="1">
      <c r="B134" s="223">
        <f>'Flowchart (Sparrow28,F14)'!C130</f>
        <v>116</v>
      </c>
      <c r="C134" s="223" t="str">
        <f>'Flowchart (Sparrow28,F14)'!E130</f>
        <v>组装</v>
      </c>
      <c r="D134" s="223" t="str">
        <f>'Flowchart (Sparrow28,F14)'!F130</f>
        <v>除胶</v>
      </c>
      <c r="E134" s="223" t="str">
        <f>'Flowchart (Sparrow28,F14)'!K130</f>
        <v>除溢胶治具</v>
      </c>
      <c r="F134" s="125"/>
      <c r="G134" s="125"/>
      <c r="H134" s="125"/>
      <c r="I134" s="245">
        <f>'Flowchart (Sparrow28,F14)'!T130</f>
        <v>1</v>
      </c>
      <c r="J134" s="125"/>
      <c r="K134" s="245"/>
      <c r="L134" s="245">
        <f t="shared" si="5"/>
        <v>0</v>
      </c>
      <c r="M134" s="291"/>
      <c r="N134" s="227"/>
      <c r="O134" s="272"/>
      <c r="P134" s="260"/>
      <c r="Q134" s="264"/>
      <c r="R134" s="246"/>
      <c r="S134" s="261" t="s">
        <v>631</v>
      </c>
    </row>
    <row r="135" spans="1:21" ht="24.95" customHeight="1">
      <c r="B135" s="219" t="e">
        <f>'Flowchart (Sparrow28,F14)'!#REF!</f>
        <v>#REF!</v>
      </c>
      <c r="C135" s="219" t="e">
        <f>'Flowchart (Sparrow28,F14)'!#REF!</f>
        <v>#REF!</v>
      </c>
      <c r="D135" s="219" t="e">
        <f>'Flowchart (Sparrow28,F14)'!#REF!</f>
        <v>#REF!</v>
      </c>
      <c r="E135" s="223" t="e">
        <f>'Flowchart (Sparrow28,F14)'!#REF!</f>
        <v>#REF!</v>
      </c>
      <c r="F135" s="125" t="s">
        <v>668</v>
      </c>
      <c r="G135" s="125" t="s">
        <v>417</v>
      </c>
      <c r="H135" s="125" t="s">
        <v>426</v>
      </c>
      <c r="I135" s="124">
        <v>18</v>
      </c>
      <c r="J135" s="125">
        <v>1</v>
      </c>
      <c r="K135" s="126">
        <v>0</v>
      </c>
      <c r="L135" s="283">
        <f t="shared" si="5"/>
        <v>18</v>
      </c>
      <c r="M135" s="291">
        <v>3</v>
      </c>
      <c r="N135" s="215">
        <v>49</v>
      </c>
      <c r="O135" s="267">
        <v>0</v>
      </c>
      <c r="P135" s="258">
        <f>M135-L135</f>
        <v>-15</v>
      </c>
      <c r="Q135" s="258"/>
      <c r="R135" s="215" t="s">
        <v>476</v>
      </c>
      <c r="S135" s="127"/>
    </row>
    <row r="136" spans="1:21" ht="24.95" customHeight="1">
      <c r="B136" s="219" t="e">
        <f>'Flowchart (Sparrow28,F14)'!#REF!</f>
        <v>#REF!</v>
      </c>
      <c r="C136" s="219" t="e">
        <f>'Flowchart (Sparrow28,F14)'!#REF!</f>
        <v>#REF!</v>
      </c>
      <c r="D136" s="219" t="e">
        <f>'Flowchart (Sparrow28,F14)'!#REF!</f>
        <v>#REF!</v>
      </c>
      <c r="E136" s="223" t="e">
        <f>'Flowchart (Sparrow28,F14)'!#REF!</f>
        <v>#REF!</v>
      </c>
      <c r="F136" s="125" t="s">
        <v>654</v>
      </c>
      <c r="G136" s="125" t="s">
        <v>428</v>
      </c>
      <c r="H136" s="125" t="s">
        <v>431</v>
      </c>
      <c r="I136" s="124" t="e">
        <f>'Flowchart (Sparrow28,F14)'!#REF!</f>
        <v>#REF!</v>
      </c>
      <c r="J136" s="125">
        <v>2</v>
      </c>
      <c r="K136" s="126"/>
      <c r="L136" s="124" t="e">
        <f>IF(I136="","",ROUNDUP(I136*J136+K136,0))</f>
        <v>#REF!</v>
      </c>
      <c r="M136" s="291">
        <v>2</v>
      </c>
      <c r="N136" s="215">
        <v>10</v>
      </c>
      <c r="O136" s="267">
        <v>2</v>
      </c>
      <c r="P136" s="258">
        <v>0</v>
      </c>
      <c r="Q136" s="263">
        <v>0</v>
      </c>
      <c r="R136" s="215" t="s">
        <v>477</v>
      </c>
      <c r="S136" s="127"/>
    </row>
    <row r="137" spans="1:21" ht="24.95" hidden="1" customHeight="1">
      <c r="B137" s="219" t="e">
        <f>'Flowchart (Sparrow28,F14)'!#REF!</f>
        <v>#REF!</v>
      </c>
      <c r="C137" s="219" t="e">
        <f>'Flowchart (Sparrow28,F14)'!#REF!</f>
        <v>#REF!</v>
      </c>
      <c r="D137" s="219" t="e">
        <f>'Flowchart (Sparrow28,F14)'!#REF!</f>
        <v>#REF!</v>
      </c>
      <c r="E137" s="223" t="e">
        <f>'Flowchart (Sparrow28,F14)'!#REF!</f>
        <v>#REF!</v>
      </c>
      <c r="F137" s="125"/>
      <c r="G137" s="125"/>
      <c r="H137" s="125"/>
      <c r="I137" s="124" t="e">
        <f>'Flowchart (Sparrow28,F14)'!#REF!</f>
        <v>#REF!</v>
      </c>
      <c r="J137" s="125"/>
      <c r="K137" s="126"/>
      <c r="L137" s="124" t="e">
        <f t="shared" si="5"/>
        <v>#REF!</v>
      </c>
      <c r="M137" s="255"/>
      <c r="N137" s="215"/>
      <c r="O137" s="267"/>
      <c r="P137" s="257"/>
      <c r="Q137" s="263"/>
      <c r="R137" s="205"/>
      <c r="S137" s="127"/>
    </row>
    <row r="138" spans="1:21" ht="24.95" hidden="1" customHeight="1">
      <c r="B138" s="219">
        <f>'Flowchart (Sparrow28,F14)'!C132</f>
        <v>118</v>
      </c>
      <c r="C138" s="219" t="str">
        <f>'Flowchart (Sparrow28,F14)'!E132</f>
        <v>组装</v>
      </c>
      <c r="D138" s="219" t="str">
        <f>'Flowchart (Sparrow28,F14)'!F132</f>
        <v>Air test1（组装4小件）</v>
      </c>
      <c r="E138" s="223" t="str">
        <f>'Flowchart (Sparrow28,F14)'!K132</f>
        <v>N/A</v>
      </c>
      <c r="F138" s="125"/>
      <c r="G138" s="125"/>
      <c r="H138" s="125"/>
      <c r="I138" s="124">
        <f>'Flowchart (Sparrow28,F14)'!T132</f>
        <v>4</v>
      </c>
      <c r="J138" s="125"/>
      <c r="K138" s="126"/>
      <c r="L138" s="124">
        <f t="shared" si="5"/>
        <v>0</v>
      </c>
      <c r="M138" s="255"/>
      <c r="N138" s="215"/>
      <c r="O138" s="267"/>
      <c r="P138" s="257"/>
      <c r="Q138" s="263"/>
      <c r="R138" s="205"/>
      <c r="S138" s="127"/>
    </row>
    <row r="139" spans="1:21" ht="24.95" hidden="1" customHeight="1">
      <c r="B139" s="219">
        <f>'Flowchart (Sparrow28,F14)'!C133</f>
        <v>119</v>
      </c>
      <c r="C139" s="219" t="str">
        <f>'Flowchart (Sparrow28,F14)'!E133</f>
        <v>组装</v>
      </c>
      <c r="D139" s="219" t="str">
        <f>'Flowchart (Sparrow28,F14)'!F133</f>
        <v>Air test2（Split）</v>
      </c>
      <c r="E139" s="223" t="str">
        <f>'Flowchart (Sparrow28,F14)'!K133</f>
        <v>N/A</v>
      </c>
      <c r="F139" s="125"/>
      <c r="G139" s="125"/>
      <c r="H139" s="125"/>
      <c r="I139" s="124">
        <f>'Flowchart (Sparrow28,F14)'!T133</f>
        <v>4</v>
      </c>
      <c r="J139" s="125"/>
      <c r="K139" s="126"/>
      <c r="L139" s="124">
        <f t="shared" si="5"/>
        <v>0</v>
      </c>
      <c r="M139" s="255"/>
      <c r="N139" s="215"/>
      <c r="O139" s="267"/>
      <c r="P139" s="257"/>
      <c r="Q139" s="263"/>
      <c r="R139" s="205"/>
      <c r="S139" s="127"/>
    </row>
    <row r="140" spans="1:21" ht="24.95" hidden="1" customHeight="1">
      <c r="B140" s="219">
        <f>'Flowchart (Sparrow28,F14)'!C134</f>
        <v>120</v>
      </c>
      <c r="C140" s="219" t="str">
        <f>'Flowchart (Sparrow28,F14)'!E134</f>
        <v>组装</v>
      </c>
      <c r="D140" s="219" t="str">
        <f>'Flowchart (Sparrow28,F14)'!F134</f>
        <v>UPM3</v>
      </c>
      <c r="E140" s="223" t="str">
        <f>'Flowchart (Sparrow28,F14)'!K134</f>
        <v>N/A</v>
      </c>
      <c r="F140" s="125"/>
      <c r="G140" s="125"/>
      <c r="H140" s="125"/>
      <c r="I140" s="124">
        <f>'Flowchart (Sparrow28,F14)'!T134</f>
        <v>1</v>
      </c>
      <c r="J140" s="125"/>
      <c r="K140" s="126"/>
      <c r="L140" s="124">
        <f t="shared" si="5"/>
        <v>0</v>
      </c>
      <c r="M140" s="255"/>
      <c r="N140" s="215"/>
      <c r="O140" s="267"/>
      <c r="P140" s="257"/>
      <c r="Q140" s="263"/>
      <c r="R140" s="205"/>
      <c r="S140" s="127"/>
    </row>
    <row r="141" spans="1:21" ht="24.95" hidden="1" customHeight="1">
      <c r="B141" s="219">
        <f>'Flowchart (Sparrow28,F14)'!C135</f>
        <v>121</v>
      </c>
      <c r="C141" s="219" t="str">
        <f>'Flowchart (Sparrow28,F14)'!E135</f>
        <v>组装</v>
      </c>
      <c r="D141" s="219" t="str">
        <f>'Flowchart (Sparrow28,F14)'!F135</f>
        <v>ISRA</v>
      </c>
      <c r="E141" s="223" t="str">
        <f>'Flowchart (Sparrow28,F14)'!K135</f>
        <v>N/A</v>
      </c>
      <c r="F141" s="125"/>
      <c r="G141" s="125"/>
      <c r="H141" s="125"/>
      <c r="I141" s="124">
        <f>'Flowchart (Sparrow28,F14)'!T135</f>
        <v>18</v>
      </c>
      <c r="J141" s="125"/>
      <c r="K141" s="126"/>
      <c r="L141" s="124">
        <f t="shared" si="5"/>
        <v>0</v>
      </c>
      <c r="M141" s="255"/>
      <c r="N141" s="215"/>
      <c r="O141" s="267"/>
      <c r="P141" s="257"/>
      <c r="Q141" s="263"/>
      <c r="R141" s="205"/>
      <c r="S141" s="127"/>
    </row>
    <row r="142" spans="1:21" ht="24.95" hidden="1" customHeight="1">
      <c r="B142" s="219">
        <f>'Flowchart (Sparrow28,F14)'!C136</f>
        <v>122</v>
      </c>
      <c r="C142" s="219" t="str">
        <f>'Flowchart (Sparrow28,F14)'!E136</f>
        <v>组装</v>
      </c>
      <c r="D142" s="219" t="str">
        <f>'Flowchart (Sparrow28,F14)'!F136</f>
        <v>Steam test</v>
      </c>
      <c r="E142" s="223" t="str">
        <f>'Flowchart (Sparrow28,F14)'!K136</f>
        <v>N/A</v>
      </c>
      <c r="F142" s="125"/>
      <c r="G142" s="125"/>
      <c r="H142" s="125"/>
      <c r="I142" s="124">
        <f>'Flowchart (Sparrow28,F14)'!T136</f>
        <v>18</v>
      </c>
      <c r="J142" s="125"/>
      <c r="K142" s="126"/>
      <c r="L142" s="124">
        <f t="shared" si="5"/>
        <v>0</v>
      </c>
      <c r="M142" s="255"/>
      <c r="N142" s="215"/>
      <c r="O142" s="267"/>
      <c r="P142" s="257"/>
      <c r="Q142" s="263"/>
      <c r="R142" s="205"/>
      <c r="S142" s="127"/>
    </row>
    <row r="143" spans="1:21" ht="24.95" hidden="1" customHeight="1">
      <c r="B143" s="219" t="e">
        <f>'Flowchart (Sparrow28,F14)'!#REF!</f>
        <v>#REF!</v>
      </c>
      <c r="C143" s="219" t="e">
        <f>'Flowchart (Sparrow28,F14)'!#REF!</f>
        <v>#REF!</v>
      </c>
      <c r="D143" s="219" t="e">
        <f>'Flowchart (Sparrow28,F14)'!#REF!</f>
        <v>#REF!</v>
      </c>
      <c r="E143" s="223" t="e">
        <f>'Flowchart (Sparrow28,F14)'!#REF!</f>
        <v>#REF!</v>
      </c>
      <c r="F143" s="206"/>
      <c r="G143" s="206"/>
      <c r="H143" s="206"/>
      <c r="I143" s="124" t="e">
        <f>'Flowchart (Sparrow28,F14)'!#REF!</f>
        <v>#REF!</v>
      </c>
      <c r="J143" s="206"/>
      <c r="K143" s="207"/>
      <c r="L143" s="205"/>
      <c r="M143" s="255"/>
      <c r="N143" s="215"/>
      <c r="O143" s="267"/>
      <c r="P143" s="257"/>
      <c r="Q143" s="263"/>
      <c r="R143" s="205"/>
      <c r="S143" s="208"/>
    </row>
    <row r="144" spans="1:21" ht="24.95" hidden="1" customHeight="1">
      <c r="B144" s="219">
        <f>'Flowchart (Sparrow28,F14)'!C137</f>
        <v>123</v>
      </c>
      <c r="C144" s="219" t="str">
        <f>'Flowchart (Sparrow28,F14)'!E137</f>
        <v>组装</v>
      </c>
      <c r="D144" s="219" t="str">
        <f>'Flowchart (Sparrow28,F14)'!F137</f>
        <v>OQC</v>
      </c>
      <c r="E144" s="223" t="str">
        <f>'Flowchart (Sparrow28,F14)'!K137</f>
        <v>N/A</v>
      </c>
      <c r="F144" s="206"/>
      <c r="G144" s="206"/>
      <c r="H144" s="206"/>
      <c r="I144" s="124">
        <f>'Flowchart (Sparrow28,F14)'!T137</f>
        <v>105</v>
      </c>
      <c r="J144" s="206"/>
      <c r="K144" s="207"/>
      <c r="L144" s="205"/>
      <c r="M144" s="255"/>
      <c r="N144" s="215"/>
      <c r="O144" s="267"/>
      <c r="P144" s="257"/>
      <c r="Q144" s="263"/>
      <c r="R144" s="205"/>
      <c r="S144" s="208"/>
    </row>
    <row r="145" spans="1:20" ht="24.95" hidden="1" customHeight="1">
      <c r="B145" s="219">
        <f>'Flowchart (Sparrow28,F14)'!C138</f>
        <v>124</v>
      </c>
      <c r="C145" s="219" t="str">
        <f>'Flowchart (Sparrow28,F14)'!E138</f>
        <v>组装</v>
      </c>
      <c r="D145" s="219" t="str">
        <f>'Flowchart (Sparrow28,F14)'!F138</f>
        <v>包装</v>
      </c>
      <c r="E145" s="223" t="str">
        <f>'Flowchart (Sparrow28,F14)'!K138</f>
        <v>N/A</v>
      </c>
      <c r="F145" s="125"/>
      <c r="G145" s="125"/>
      <c r="H145" s="125"/>
      <c r="I145" s="124">
        <f>'Flowchart (Sparrow28,F14)'!T138</f>
        <v>4</v>
      </c>
      <c r="J145" s="125"/>
      <c r="K145" s="126"/>
      <c r="L145" s="124">
        <f t="shared" si="5"/>
        <v>0</v>
      </c>
      <c r="M145" s="255"/>
      <c r="N145" s="215"/>
      <c r="O145" s="267"/>
      <c r="P145" s="257"/>
      <c r="Q145" s="263"/>
      <c r="R145" s="205"/>
      <c r="S145" s="127"/>
    </row>
    <row r="146" spans="1:20" ht="24.95" customHeight="1"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78"/>
      <c r="N146" s="123"/>
      <c r="O146" s="123"/>
      <c r="P146" s="123"/>
      <c r="Q146" s="123"/>
      <c r="R146" s="123"/>
    </row>
    <row r="147" spans="1:20" ht="24.95" customHeight="1">
      <c r="B147" s="124">
        <v>1</v>
      </c>
      <c r="C147" s="124" t="s">
        <v>328</v>
      </c>
      <c r="D147" s="124" t="s">
        <v>329</v>
      </c>
      <c r="E147" s="126" t="s">
        <v>330</v>
      </c>
      <c r="F147" s="228" t="s">
        <v>555</v>
      </c>
      <c r="G147" s="228" t="s">
        <v>483</v>
      </c>
      <c r="H147" s="216" t="s">
        <v>510</v>
      </c>
      <c r="I147" s="135"/>
      <c r="J147" s="136"/>
      <c r="K147" s="126"/>
      <c r="L147" s="135">
        <f>迴轉治具!P116</f>
        <v>2572.0202028797171</v>
      </c>
      <c r="M147" s="292">
        <v>294</v>
      </c>
      <c r="N147" s="241">
        <v>4707</v>
      </c>
      <c r="O147" s="265">
        <v>0</v>
      </c>
      <c r="P147" s="257">
        <f>M147-L147</f>
        <v>-2278.0202028797171</v>
      </c>
      <c r="Q147" s="263">
        <v>0</v>
      </c>
      <c r="R147" s="209" t="s">
        <v>614</v>
      </c>
      <c r="S147" s="218" t="s">
        <v>561</v>
      </c>
    </row>
    <row r="148" spans="1:20" ht="24.95" customHeight="1">
      <c r="B148" s="124">
        <v>2</v>
      </c>
      <c r="C148" s="124" t="s">
        <v>328</v>
      </c>
      <c r="D148" s="124" t="s">
        <v>298</v>
      </c>
      <c r="E148" s="126" t="s">
        <v>331</v>
      </c>
      <c r="F148" s="228" t="s">
        <v>556</v>
      </c>
      <c r="G148" s="228" t="s">
        <v>479</v>
      </c>
      <c r="H148" s="216" t="s">
        <v>510</v>
      </c>
      <c r="I148" s="135"/>
      <c r="J148" s="136"/>
      <c r="K148" s="126"/>
      <c r="L148" s="135">
        <f>迴轉治具!S116</f>
        <v>2931.7476278064964</v>
      </c>
      <c r="M148" s="292">
        <v>308</v>
      </c>
      <c r="N148" s="241">
        <v>4972</v>
      </c>
      <c r="O148" s="265">
        <v>0</v>
      </c>
      <c r="P148" s="257">
        <f>M148-L148</f>
        <v>-2623.7476278064964</v>
      </c>
      <c r="Q148" s="263">
        <v>0</v>
      </c>
      <c r="R148" s="209" t="s">
        <v>615</v>
      </c>
      <c r="S148" s="218" t="s">
        <v>562</v>
      </c>
      <c r="T148" s="527" t="s">
        <v>667</v>
      </c>
    </row>
    <row r="149" spans="1:20" ht="27" customHeight="1">
      <c r="A149" s="122" t="s">
        <v>651</v>
      </c>
      <c r="B149" s="124">
        <v>3</v>
      </c>
      <c r="C149" s="124" t="s">
        <v>328</v>
      </c>
      <c r="D149" s="124" t="s">
        <v>299</v>
      </c>
      <c r="E149" s="126" t="s">
        <v>332</v>
      </c>
      <c r="F149" s="228" t="s">
        <v>557</v>
      </c>
      <c r="G149" s="228" t="s">
        <v>483</v>
      </c>
      <c r="H149" s="232" t="s">
        <v>558</v>
      </c>
      <c r="I149" s="135"/>
      <c r="J149" s="125"/>
      <c r="K149" s="126"/>
      <c r="L149" s="139">
        <f>迴轉治具!V116</f>
        <v>4032.1734740644979</v>
      </c>
      <c r="M149" s="292">
        <f>606+150</f>
        <v>756</v>
      </c>
      <c r="N149" s="242">
        <v>11529</v>
      </c>
      <c r="O149" s="266">
        <v>0</v>
      </c>
      <c r="P149" s="257">
        <f>M149-L149</f>
        <v>-3276.1734740644979</v>
      </c>
      <c r="Q149" s="270">
        <v>0</v>
      </c>
      <c r="R149" s="210" t="s">
        <v>616</v>
      </c>
      <c r="S149" s="229" t="s">
        <v>563</v>
      </c>
      <c r="T149" s="527"/>
    </row>
    <row r="150" spans="1:20" ht="28.5" customHeight="1">
      <c r="B150" s="124">
        <v>4</v>
      </c>
      <c r="C150" s="124" t="s">
        <v>328</v>
      </c>
      <c r="D150" s="124" t="s">
        <v>300</v>
      </c>
      <c r="E150" s="126" t="s">
        <v>333</v>
      </c>
      <c r="F150" s="228" t="s">
        <v>559</v>
      </c>
      <c r="G150" s="228" t="s">
        <v>483</v>
      </c>
      <c r="H150" s="228" t="s">
        <v>558</v>
      </c>
      <c r="I150" s="135"/>
      <c r="J150" s="125"/>
      <c r="K150" s="126"/>
      <c r="L150" s="135">
        <f>迴轉治具!Y116</f>
        <v>3541.2133078442157</v>
      </c>
      <c r="M150" s="292">
        <v>156</v>
      </c>
      <c r="N150" s="241">
        <f>L150-M150</f>
        <v>3385.2133078442157</v>
      </c>
      <c r="O150" s="265">
        <v>0</v>
      </c>
      <c r="P150" s="257">
        <f>M150-L150</f>
        <v>-3385.2133078442157</v>
      </c>
      <c r="Q150" s="270">
        <v>0</v>
      </c>
      <c r="R150" s="209" t="s">
        <v>617</v>
      </c>
      <c r="S150" s="238" t="s">
        <v>669</v>
      </c>
      <c r="T150" s="129"/>
    </row>
    <row r="151" spans="1:20" ht="24.95" hidden="1" customHeight="1">
      <c r="B151" s="124">
        <v>5</v>
      </c>
      <c r="C151" s="124" t="s">
        <v>328</v>
      </c>
      <c r="D151" s="124" t="s">
        <v>334</v>
      </c>
      <c r="E151" s="124" t="s">
        <v>335</v>
      </c>
      <c r="F151" s="228" t="s">
        <v>560</v>
      </c>
      <c r="G151" s="228" t="s">
        <v>483</v>
      </c>
      <c r="H151" s="228" t="s">
        <v>558</v>
      </c>
      <c r="I151" s="141"/>
      <c r="J151" s="125"/>
      <c r="K151" s="142"/>
      <c r="L151" s="139">
        <f>迴轉治具!AB116</f>
        <v>2301.3393260640341</v>
      </c>
      <c r="M151" s="292"/>
      <c r="N151" s="242">
        <f>4677-N150</f>
        <v>1291.7866921557843</v>
      </c>
      <c r="O151" s="266">
        <v>0</v>
      </c>
      <c r="P151" s="268">
        <f>-N151</f>
        <v>-1291.7866921557843</v>
      </c>
      <c r="Q151" s="270">
        <f>N151-L151</f>
        <v>-1009.5526339082498</v>
      </c>
      <c r="R151" s="253" t="s">
        <v>617</v>
      </c>
      <c r="S151" s="238" t="s">
        <v>669</v>
      </c>
      <c r="T151" s="121"/>
    </row>
    <row r="152" spans="1:20" ht="24.95" hidden="1" customHeight="1">
      <c r="B152" s="124">
        <v>6</v>
      </c>
      <c r="C152" s="215" t="s">
        <v>564</v>
      </c>
      <c r="D152" s="215" t="s">
        <v>565</v>
      </c>
      <c r="E152" s="231" t="s">
        <v>566</v>
      </c>
      <c r="F152" s="228" t="s">
        <v>567</v>
      </c>
      <c r="G152" s="228" t="s">
        <v>568</v>
      </c>
      <c r="H152" s="232" t="s">
        <v>569</v>
      </c>
      <c r="I152" s="230"/>
      <c r="J152" s="125"/>
      <c r="K152" s="230"/>
      <c r="L152" s="230">
        <v>10</v>
      </c>
      <c r="M152" s="293">
        <v>10</v>
      </c>
      <c r="N152" s="254"/>
      <c r="O152" s="275">
        <v>0</v>
      </c>
      <c r="P152" s="269">
        <v>0</v>
      </c>
      <c r="Q152" s="271">
        <f>M152-L152</f>
        <v>0</v>
      </c>
      <c r="R152" s="210"/>
      <c r="S152" s="240"/>
    </row>
    <row r="153" spans="1:20" ht="24.95" customHeight="1">
      <c r="B153" s="124">
        <v>7</v>
      </c>
      <c r="C153" s="215" t="s">
        <v>564</v>
      </c>
      <c r="D153" s="215" t="s">
        <v>565</v>
      </c>
      <c r="E153" s="231" t="s">
        <v>570</v>
      </c>
      <c r="F153" s="228" t="s">
        <v>571</v>
      </c>
      <c r="G153" s="228" t="s">
        <v>519</v>
      </c>
      <c r="H153" s="232" t="s">
        <v>572</v>
      </c>
      <c r="I153" s="230"/>
      <c r="J153" s="125"/>
      <c r="K153" s="230"/>
      <c r="L153" s="230">
        <f>ROUNDUP(L147/8,0)</f>
        <v>322</v>
      </c>
      <c r="M153" s="256"/>
      <c r="N153" s="242">
        <v>1036</v>
      </c>
      <c r="O153" s="266">
        <v>320</v>
      </c>
      <c r="P153" s="269">
        <v>0</v>
      </c>
      <c r="Q153" s="271">
        <v>0</v>
      </c>
      <c r="R153" s="210" t="s">
        <v>618</v>
      </c>
      <c r="S153" s="227" t="s">
        <v>573</v>
      </c>
    </row>
    <row r="154" spans="1:20" ht="24.95" customHeight="1">
      <c r="B154" s="124">
        <v>8</v>
      </c>
      <c r="C154" s="215" t="s">
        <v>564</v>
      </c>
      <c r="D154" s="233" t="s">
        <v>299</v>
      </c>
      <c r="E154" s="231" t="s">
        <v>574</v>
      </c>
      <c r="F154" s="228" t="s">
        <v>575</v>
      </c>
      <c r="G154" s="228" t="s">
        <v>519</v>
      </c>
      <c r="H154" s="232" t="s">
        <v>572</v>
      </c>
      <c r="I154" s="230"/>
      <c r="J154" s="125"/>
      <c r="K154" s="230"/>
      <c r="L154" s="230">
        <v>5</v>
      </c>
      <c r="M154" s="256">
        <v>7</v>
      </c>
      <c r="N154" s="254">
        <v>4</v>
      </c>
      <c r="O154" s="275">
        <v>4</v>
      </c>
      <c r="P154" s="269">
        <v>0</v>
      </c>
      <c r="Q154" s="271">
        <v>0</v>
      </c>
      <c r="R154" s="210" t="s">
        <v>619</v>
      </c>
      <c r="S154" s="227" t="s">
        <v>576</v>
      </c>
    </row>
    <row r="155" spans="1:20" ht="24.95" customHeight="1">
      <c r="B155" s="124">
        <v>9</v>
      </c>
      <c r="C155" s="215" t="s">
        <v>564</v>
      </c>
      <c r="D155" s="230" t="s">
        <v>577</v>
      </c>
      <c r="E155" s="230" t="s">
        <v>578</v>
      </c>
      <c r="F155" s="228" t="s">
        <v>579</v>
      </c>
      <c r="G155" s="228" t="s">
        <v>580</v>
      </c>
      <c r="H155" s="232" t="s">
        <v>581</v>
      </c>
      <c r="I155" s="230"/>
      <c r="J155" s="125"/>
      <c r="K155" s="230"/>
      <c r="L155" s="230">
        <v>5</v>
      </c>
      <c r="M155" s="293">
        <v>5</v>
      </c>
      <c r="N155" s="242">
        <v>11</v>
      </c>
      <c r="O155" s="266">
        <v>0</v>
      </c>
      <c r="P155" s="269">
        <v>0</v>
      </c>
      <c r="Q155" s="271">
        <v>0</v>
      </c>
      <c r="R155" s="210" t="s">
        <v>620</v>
      </c>
      <c r="S155" s="227"/>
    </row>
    <row r="156" spans="1:20" ht="24.95" customHeight="1">
      <c r="B156" s="124">
        <v>10</v>
      </c>
      <c r="C156" s="215" t="s">
        <v>564</v>
      </c>
      <c r="D156" s="230" t="s">
        <v>577</v>
      </c>
      <c r="E156" s="230" t="s">
        <v>582</v>
      </c>
      <c r="F156" s="228" t="s">
        <v>583</v>
      </c>
      <c r="G156" s="228" t="s">
        <v>519</v>
      </c>
      <c r="H156" s="232" t="s">
        <v>581</v>
      </c>
      <c r="I156" s="230"/>
      <c r="J156" s="125"/>
      <c r="K156" s="230"/>
      <c r="L156" s="230">
        <v>5</v>
      </c>
      <c r="M156" s="293">
        <v>2</v>
      </c>
      <c r="N156" s="242">
        <v>9</v>
      </c>
      <c r="O156" s="266">
        <v>0</v>
      </c>
      <c r="P156" s="269">
        <f>M156-L156</f>
        <v>-3</v>
      </c>
      <c r="Q156" s="271">
        <v>0</v>
      </c>
      <c r="R156" s="210" t="s">
        <v>621</v>
      </c>
      <c r="S156" s="227"/>
    </row>
    <row r="157" spans="1:20" ht="24.95" customHeight="1">
      <c r="B157" s="124">
        <v>11</v>
      </c>
      <c r="C157" s="215" t="s">
        <v>564</v>
      </c>
      <c r="D157" s="230" t="s">
        <v>584</v>
      </c>
      <c r="E157" s="230" t="s">
        <v>585</v>
      </c>
      <c r="F157" s="228" t="s">
        <v>586</v>
      </c>
      <c r="G157" s="228" t="s">
        <v>580</v>
      </c>
      <c r="H157" s="232" t="s">
        <v>581</v>
      </c>
      <c r="I157" s="230"/>
      <c r="J157" s="125"/>
      <c r="K157" s="230"/>
      <c r="L157" s="230">
        <v>5</v>
      </c>
      <c r="M157" s="293">
        <v>5</v>
      </c>
      <c r="N157" s="242">
        <v>9</v>
      </c>
      <c r="O157" s="266">
        <v>0</v>
      </c>
      <c r="P157" s="269">
        <f>M157-L157</f>
        <v>0</v>
      </c>
      <c r="Q157" s="271">
        <v>0</v>
      </c>
      <c r="R157" s="210" t="s">
        <v>622</v>
      </c>
      <c r="S157" s="227"/>
    </row>
    <row r="158" spans="1:20" ht="24.95" customHeight="1">
      <c r="B158" s="124">
        <v>12</v>
      </c>
      <c r="C158" s="215" t="s">
        <v>564</v>
      </c>
      <c r="D158" s="230" t="s">
        <v>387</v>
      </c>
      <c r="E158" s="230" t="s">
        <v>587</v>
      </c>
      <c r="F158" s="228" t="s">
        <v>588</v>
      </c>
      <c r="G158" s="228" t="s">
        <v>519</v>
      </c>
      <c r="H158" s="232" t="s">
        <v>569</v>
      </c>
      <c r="I158" s="230"/>
      <c r="J158" s="125"/>
      <c r="K158" s="230"/>
      <c r="L158" s="230">
        <v>8</v>
      </c>
      <c r="M158" s="293">
        <v>8</v>
      </c>
      <c r="N158" s="242">
        <v>2</v>
      </c>
      <c r="O158" s="266">
        <v>0</v>
      </c>
      <c r="P158" s="269">
        <f>M158-L158</f>
        <v>0</v>
      </c>
      <c r="Q158" s="271">
        <v>0</v>
      </c>
      <c r="R158" s="210"/>
      <c r="S158" s="227"/>
    </row>
    <row r="159" spans="1:20" ht="24.95" customHeight="1">
      <c r="B159" s="124">
        <v>13</v>
      </c>
      <c r="C159" s="215" t="s">
        <v>564</v>
      </c>
      <c r="D159" s="230" t="s">
        <v>589</v>
      </c>
      <c r="E159" s="230" t="s">
        <v>590</v>
      </c>
      <c r="F159" s="228" t="s">
        <v>591</v>
      </c>
      <c r="G159" s="228" t="s">
        <v>580</v>
      </c>
      <c r="H159" s="232" t="s">
        <v>581</v>
      </c>
      <c r="I159" s="230"/>
      <c r="J159" s="125"/>
      <c r="K159" s="230"/>
      <c r="L159" s="247">
        <f>L150+L151</f>
        <v>5842.5526339082498</v>
      </c>
      <c r="M159" s="293">
        <v>328</v>
      </c>
      <c r="N159" s="254">
        <v>4395</v>
      </c>
      <c r="O159" s="275"/>
      <c r="P159" s="269">
        <f>M159-L159</f>
        <v>-5514.5526339082498</v>
      </c>
      <c r="Q159" s="271"/>
      <c r="R159" s="210" t="s">
        <v>623</v>
      </c>
      <c r="S159" s="227"/>
    </row>
    <row r="160" spans="1:20" ht="24.95" customHeight="1">
      <c r="B160" s="124">
        <v>14</v>
      </c>
      <c r="C160" s="215" t="s">
        <v>564</v>
      </c>
      <c r="D160" s="230" t="s">
        <v>592</v>
      </c>
      <c r="E160" s="230" t="s">
        <v>593</v>
      </c>
      <c r="F160" s="228" t="s">
        <v>594</v>
      </c>
      <c r="G160" s="228" t="s">
        <v>580</v>
      </c>
      <c r="H160" s="232" t="s">
        <v>581</v>
      </c>
      <c r="I160" s="230"/>
      <c r="J160" s="125"/>
      <c r="K160" s="230"/>
      <c r="L160" s="230">
        <f>ROUNDUP((L149+L150+L151)/4,0)</f>
        <v>2469</v>
      </c>
      <c r="M160" s="293">
        <v>90</v>
      </c>
      <c r="N160" s="254">
        <v>2102</v>
      </c>
      <c r="O160" s="275"/>
      <c r="P160" s="269">
        <f>M160-L160</f>
        <v>-2379</v>
      </c>
      <c r="Q160" s="271"/>
      <c r="R160" s="253" t="s">
        <v>624</v>
      </c>
      <c r="S160" s="227"/>
    </row>
    <row r="161" spans="14:19" ht="24.95" customHeight="1">
      <c r="N161" s="276" t="s">
        <v>657</v>
      </c>
      <c r="O161" s="277">
        <f>SUM(O4:O160)</f>
        <v>4071</v>
      </c>
      <c r="P161" s="277" t="e">
        <f>SUM(P4:P160)</f>
        <v>#REF!</v>
      </c>
      <c r="Q161" s="277" t="e">
        <f>SUM(Q4:Q160)</f>
        <v>#REF!</v>
      </c>
      <c r="S161" s="122"/>
    </row>
    <row r="168" spans="14:19" ht="24.95" customHeight="1">
      <c r="O168" s="282"/>
    </row>
  </sheetData>
  <autoFilter ref="B2:S145">
    <filterColumn colId="1"/>
    <filterColumn colId="3">
      <filters blank="1">
        <filter val="CNC1底座"/>
        <filter val="CNC2底座"/>
        <filter val="CNC3底座"/>
        <filter val="CNC4夹转接板"/>
        <filter val="CNC4底座"/>
        <filter val="CNC5底座"/>
        <filter val="coating治具/遮蔽治具"/>
        <filter val="DDG1治具"/>
        <filter val="DDG2治具"/>
        <filter val="E75旋转点胶定位治具"/>
        <filter val="E75预组小耳朵治具"/>
        <filter val="E75预组装治具"/>
        <filter val="housing Bin治具"/>
        <filter val="IPI  Bin治具"/>
        <filter val="LED保压治具"/>
        <filter val="LED机外定位治具"/>
        <filter val="LED点胶治具"/>
        <filter val="LED真空吸治具"/>
        <filter val="LED贴膜治具"/>
        <filter val="logo-BIN别镭雕底座"/>
        <filter val="Logo点胶治具"/>
        <filter val="Logo静压治具"/>
        <filter val="Logo预组装治具"/>
        <filter val="PVD治具"/>
        <filter val="Snap鎖螺絲治具01"/>
        <filter val="Snap鎖螺絲治具02"/>
        <filter val="SPM底座"/>
        <filter val="Turret贴膜治具"/>
        <filter val="二維碼打標治具"/>
        <filter val="产品定位治具"/>
        <filter val="保护套"/>
        <filter val="修毛刺1治具"/>
        <filter val="修毛刺2治具"/>
        <filter val="冲压机械手上下料治具"/>
        <filter val="冲压机械手底座"/>
        <filter val="压合治具"/>
        <filter val="喷砂上料组装台"/>
        <filter val="喷砂下料组装台"/>
        <filter val="喷砂治具"/>
        <filter val="夹头/治具底座"/>
        <filter val="手动返修治具（Q4）"/>
        <filter val="手动返修治具(Q6)"/>
        <filter val="抛光上下料保护套"/>
        <filter val="抛光盘"/>
        <filter val="抛光防护塞"/>
        <filter val="拆Loop2治具"/>
        <filter val="拆防護塞組裝台"/>
        <filter val="机械手夹头"/>
        <filter val="机械手底座"/>
        <filter val="机械手治具"/>
        <filter val="机械手返修治具(Q4)"/>
        <filter val="机械手返修治具(Q6)"/>
        <filter val="机械手镭雕治具"/>
        <filter val="机械手镭雕治具底座"/>
        <filter val="毛刺2清洗治具"/>
        <filter val="清洗10治具"/>
        <filter val="清洗11治具"/>
        <filter val="清洗1治具"/>
        <filter val="清洗2治具"/>
        <filter val="清洗3治具"/>
        <filter val="清洗4治具"/>
        <filter val="清洗5治具"/>
        <filter val="清洗6治具"/>
        <filter val="清洗7治具"/>
        <filter val="清洗8治具"/>
        <filter val="清洗9治具"/>
        <filter val="清洗loop2治具"/>
        <filter val="清洗治具"/>
        <filter val="破氧抓取治具+破氧定位底座+钝化治具"/>
        <filter val="组O-Ring'治具"/>
        <filter val="组拆治具"/>
        <filter val="组炮台治具"/>
        <filter val="组装台"/>
        <filter val="贴膜治具"/>
        <filter val="钝化治具"/>
        <filter val="镭焊底座"/>
        <filter val="镭焊治具"/>
        <filter val="镭焊辅助治具"/>
        <filter val="镭雕bacode治具"/>
        <filter val="镭雕往复治具"/>
        <filter val="阳极挂具"/>
        <filter val="除溢胶治具"/>
      </filters>
    </filterColumn>
    <filterColumn colId="13" showButton="0"/>
    <filterColumn colId="14" showButton="0"/>
  </autoFilter>
  <mergeCells count="45">
    <mergeCell ref="T148:T149"/>
    <mergeCell ref="D125:D126"/>
    <mergeCell ref="C125:C126"/>
    <mergeCell ref="B125:B126"/>
    <mergeCell ref="D128:D131"/>
    <mergeCell ref="C128:C131"/>
    <mergeCell ref="B128:B131"/>
    <mergeCell ref="D112:D116"/>
    <mergeCell ref="C112:C116"/>
    <mergeCell ref="B112:B116"/>
    <mergeCell ref="D120:D123"/>
    <mergeCell ref="C120:C123"/>
    <mergeCell ref="B120:B123"/>
    <mergeCell ref="D105:D106"/>
    <mergeCell ref="C105:C106"/>
    <mergeCell ref="B105:B106"/>
    <mergeCell ref="D107:D110"/>
    <mergeCell ref="C107:C110"/>
    <mergeCell ref="B107:B110"/>
    <mergeCell ref="N2:N3"/>
    <mergeCell ref="D100:D102"/>
    <mergeCell ref="C100:C102"/>
    <mergeCell ref="B100:B102"/>
    <mergeCell ref="D36:D37"/>
    <mergeCell ref="C36:C37"/>
    <mergeCell ref="B36:B45"/>
    <mergeCell ref="D63:D64"/>
    <mergeCell ref="C63:C64"/>
    <mergeCell ref="B63:B64"/>
    <mergeCell ref="R2:R3"/>
    <mergeCell ref="S2:S3"/>
    <mergeCell ref="B1:S1"/>
    <mergeCell ref="E2:E3"/>
    <mergeCell ref="F2:F3"/>
    <mergeCell ref="L2:L3"/>
    <mergeCell ref="O2:Q2"/>
    <mergeCell ref="G2:G3"/>
    <mergeCell ref="H2:H3"/>
    <mergeCell ref="I2:I3"/>
    <mergeCell ref="J2:J3"/>
    <mergeCell ref="K2:K3"/>
    <mergeCell ref="B2:B3"/>
    <mergeCell ref="C2:C3"/>
    <mergeCell ref="D2:D3"/>
    <mergeCell ref="M2:M3"/>
  </mergeCells>
  <phoneticPr fontId="15" type="noConversion"/>
  <dataValidations count="1">
    <dataValidation type="list" allowBlank="1" showInputMessage="1" showErrorMessage="1" sqref="H147:H148 H4:H145">
      <formula1>"新制,延用,设变,延用或新制,设变或新制"</formula1>
    </dataValidation>
  </dataValidations>
  <printOptions horizontalCentered="1" verticalCentered="1"/>
  <pageMargins left="0" right="0" top="0" bottom="0" header="0" footer="0"/>
  <pageSetup paperSize="9" scale="4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C000"/>
  </sheetPr>
  <dimension ref="B1:AB134"/>
  <sheetViews>
    <sheetView showGridLines="0" zoomScale="85" zoomScaleNormal="85" workbookViewId="0">
      <pane xSplit="13" ySplit="5" topLeftCell="N6" activePane="bottomRight" state="frozen"/>
      <selection pane="topRight" activeCell="P1" sqref="P1"/>
      <selection pane="bottomLeft" activeCell="A7" sqref="A7"/>
      <selection pane="bottomRight" activeCell="S22" sqref="S22"/>
    </sheetView>
  </sheetViews>
  <sheetFormatPr defaultRowHeight="16.5" customHeight="1"/>
  <cols>
    <col min="1" max="1" width="4.140625" style="122" customWidth="1"/>
    <col min="2" max="2" width="8.42578125" style="122" customWidth="1"/>
    <col min="3" max="3" width="17.140625" style="122" customWidth="1"/>
    <col min="4" max="4" width="12" style="122" customWidth="1"/>
    <col min="5" max="5" width="22.28515625" style="122" customWidth="1"/>
    <col min="6" max="7" width="9.140625" style="122" customWidth="1"/>
    <col min="8" max="8" width="10.28515625" style="122" customWidth="1"/>
    <col min="9" max="9" width="9.140625" style="122" customWidth="1"/>
    <col min="10" max="10" width="9.7109375" style="122" customWidth="1"/>
    <col min="11" max="11" width="9.140625" style="122" customWidth="1"/>
    <col min="12" max="12" width="9.140625" style="122"/>
    <col min="13" max="13" width="11.85546875" style="122" customWidth="1"/>
    <col min="14" max="14" width="9.140625" style="122" customWidth="1"/>
    <col min="15" max="15" width="8.85546875" style="122" customWidth="1"/>
    <col min="16" max="17" width="9.140625" style="122" customWidth="1"/>
    <col min="18" max="18" width="10" style="122" customWidth="1"/>
    <col min="19" max="19" width="9.140625" style="122" customWidth="1"/>
    <col min="20" max="20" width="9.5703125" style="122" bestFit="1" customWidth="1"/>
    <col min="21" max="21" width="8.7109375" style="122" customWidth="1"/>
    <col min="22" max="22" width="9.140625" style="122"/>
    <col min="23" max="23" width="9.140625" style="122" customWidth="1"/>
    <col min="24" max="24" width="10.85546875" style="122" customWidth="1"/>
    <col min="25" max="28" width="9.140625" style="122" customWidth="1"/>
    <col min="29" max="16384" width="9.140625" style="122"/>
  </cols>
  <sheetData>
    <row r="1" spans="2:28" ht="16.5" customHeight="1">
      <c r="B1" s="528" t="s">
        <v>336</v>
      </c>
      <c r="C1" s="529"/>
      <c r="D1" s="528"/>
      <c r="E1" s="529"/>
      <c r="F1" s="530"/>
      <c r="G1" s="530"/>
      <c r="H1" s="528"/>
      <c r="I1" s="528"/>
      <c r="J1" s="531"/>
      <c r="K1" s="531"/>
      <c r="L1" s="528"/>
      <c r="M1" s="528"/>
      <c r="N1" s="528"/>
      <c r="O1" s="528"/>
      <c r="P1" s="528"/>
      <c r="Q1" s="528"/>
      <c r="R1" s="528"/>
      <c r="S1" s="528"/>
      <c r="T1" s="528"/>
      <c r="U1" s="528"/>
      <c r="V1" s="528"/>
      <c r="W1" s="143"/>
      <c r="X1" s="143"/>
      <c r="Y1" s="143"/>
    </row>
    <row r="2" spans="2:28" ht="16.5" customHeight="1">
      <c r="B2" s="532" t="s">
        <v>337</v>
      </c>
      <c r="C2" s="532" t="s">
        <v>319</v>
      </c>
      <c r="D2" s="532" t="s">
        <v>288</v>
      </c>
      <c r="E2" s="532" t="s">
        <v>338</v>
      </c>
      <c r="F2" s="532" t="s">
        <v>339</v>
      </c>
      <c r="G2" s="535" t="s">
        <v>340</v>
      </c>
      <c r="H2" s="532" t="s">
        <v>341</v>
      </c>
      <c r="I2" s="532" t="s">
        <v>342</v>
      </c>
      <c r="J2" s="532" t="s">
        <v>343</v>
      </c>
      <c r="K2" s="532" t="s">
        <v>344</v>
      </c>
      <c r="L2" s="532" t="s">
        <v>345</v>
      </c>
      <c r="M2" s="542" t="s">
        <v>346</v>
      </c>
      <c r="N2" s="537" t="s">
        <v>347</v>
      </c>
      <c r="O2" s="537"/>
      <c r="P2" s="537"/>
      <c r="Q2" s="537" t="s">
        <v>348</v>
      </c>
      <c r="R2" s="537"/>
      <c r="S2" s="537"/>
      <c r="T2" s="537" t="s">
        <v>349</v>
      </c>
      <c r="U2" s="537"/>
      <c r="V2" s="537"/>
      <c r="W2" s="537" t="s">
        <v>350</v>
      </c>
      <c r="X2" s="537"/>
      <c r="Y2" s="537"/>
      <c r="Z2" s="537" t="s">
        <v>351</v>
      </c>
      <c r="AA2" s="537"/>
      <c r="AB2" s="537"/>
    </row>
    <row r="3" spans="2:28" ht="16.5" customHeight="1">
      <c r="B3" s="533"/>
      <c r="C3" s="533"/>
      <c r="D3" s="533"/>
      <c r="E3" s="534"/>
      <c r="F3" s="533"/>
      <c r="G3" s="533"/>
      <c r="H3" s="533"/>
      <c r="I3" s="533"/>
      <c r="J3" s="534"/>
      <c r="K3" s="533"/>
      <c r="L3" s="533"/>
      <c r="M3" s="543"/>
      <c r="N3" s="144" t="s">
        <v>352</v>
      </c>
      <c r="O3" s="144" t="s">
        <v>353</v>
      </c>
      <c r="P3" s="144" t="s">
        <v>354</v>
      </c>
      <c r="Q3" s="144" t="s">
        <v>352</v>
      </c>
      <c r="R3" s="144" t="s">
        <v>353</v>
      </c>
      <c r="S3" s="144" t="s">
        <v>354</v>
      </c>
      <c r="T3" s="144" t="s">
        <v>352</v>
      </c>
      <c r="U3" s="144" t="s">
        <v>353</v>
      </c>
      <c r="V3" s="144" t="s">
        <v>354</v>
      </c>
      <c r="W3" s="144" t="s">
        <v>352</v>
      </c>
      <c r="X3" s="144" t="s">
        <v>353</v>
      </c>
      <c r="Y3" s="144" t="s">
        <v>354</v>
      </c>
      <c r="Z3" s="144" t="s">
        <v>352</v>
      </c>
      <c r="AA3" s="144" t="s">
        <v>353</v>
      </c>
      <c r="AB3" s="144" t="s">
        <v>354</v>
      </c>
    </row>
    <row r="4" spans="2:28" ht="17.100000000000001" customHeight="1">
      <c r="B4" s="145">
        <f>'Flowchart (Sparrow28,F14)'!C15</f>
        <v>1</v>
      </c>
      <c r="C4" s="145" t="str">
        <f>'Flowchart (Sparrow28,F14)'!E15</f>
        <v>CNC</v>
      </c>
      <c r="D4" s="145" t="str">
        <f>'Flowchart (Sparrow28,F14)'!F15</f>
        <v>DDG1</v>
      </c>
      <c r="E4" s="145" t="str">
        <f>'Flowchart (Sparrow28,F14)'!G15</f>
        <v>Main body双面磨</v>
      </c>
      <c r="F4" s="146">
        <f>'Flowchart (Sparrow28,F14)'!P15</f>
        <v>1</v>
      </c>
      <c r="G4" s="147">
        <f>'Flowchart (Sparrow28,F14)'!S15</f>
        <v>27684.810739424705</v>
      </c>
      <c r="H4" s="145">
        <f>'Flowchart (Sparrow28,F14)'!O15</f>
        <v>8</v>
      </c>
      <c r="I4" s="145">
        <f>'Flowchart (Sparrow28,F14)'!T15</f>
        <v>4</v>
      </c>
      <c r="J4" s="148">
        <f>I4*3600*20/H4</f>
        <v>36000</v>
      </c>
      <c r="K4" s="149">
        <f>G4/J4</f>
        <v>0.76902252053957521</v>
      </c>
      <c r="L4" s="150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</row>
    <row r="5" spans="2:28" ht="17.100000000000001" customHeight="1">
      <c r="B5" s="145">
        <f>'Flowchart (Sparrow28,F14)'!C16</f>
        <v>2</v>
      </c>
      <c r="C5" s="145" t="str">
        <f>'Flowchart (Sparrow28,F14)'!E16</f>
        <v>CNC</v>
      </c>
      <c r="D5" s="145" t="str">
        <f>'Flowchart (Sparrow28,F14)'!F16</f>
        <v>DDG2</v>
      </c>
      <c r="E5" s="145" t="str">
        <f>'Flowchart (Sparrow28,F14)'!G16</f>
        <v>U件双面磨</v>
      </c>
      <c r="F5" s="146">
        <f>'Flowchart (Sparrow28,F14)'!P16</f>
        <v>1</v>
      </c>
      <c r="G5" s="147">
        <f>'Flowchart (Sparrow28,F14)'!S16</f>
        <v>27684.810739424705</v>
      </c>
      <c r="H5" s="145">
        <f>'Flowchart (Sparrow28,F14)'!O16</f>
        <v>4</v>
      </c>
      <c r="I5" s="145">
        <f>'Flowchart (Sparrow28,F14)'!T16</f>
        <v>2</v>
      </c>
      <c r="J5" s="148">
        <f t="shared" ref="J5:J69" si="0">I5*3600*20/H5</f>
        <v>36000</v>
      </c>
      <c r="K5" s="149">
        <f t="shared" ref="K5:K69" si="1">G5/J5</f>
        <v>0.76902252053957521</v>
      </c>
      <c r="L5" s="150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</row>
    <row r="6" spans="2:28" s="152" customFormat="1" ht="17.100000000000001" customHeight="1">
      <c r="B6" s="145">
        <f>'Flowchart (Sparrow28,F14)'!C17</f>
        <v>3</v>
      </c>
      <c r="C6" s="145" t="str">
        <f>'Flowchart (Sparrow28,F14)'!E17</f>
        <v>CNC</v>
      </c>
      <c r="D6" s="145" t="str">
        <f>'Flowchart (Sparrow28,F14)'!F17</f>
        <v>清洗0</v>
      </c>
      <c r="E6" s="145" t="str">
        <f>'Flowchart (Sparrow28,F14)'!G17</f>
        <v>清洗0</v>
      </c>
      <c r="F6" s="146">
        <f>'Flowchart (Sparrow28,F14)'!P17</f>
        <v>1</v>
      </c>
      <c r="G6" s="147">
        <f>'Flowchart (Sparrow28,F14)'!S17</f>
        <v>27684.810739424705</v>
      </c>
      <c r="H6" s="145">
        <f>'Flowchart (Sparrow28,F14)'!O17</f>
        <v>1.5</v>
      </c>
      <c r="I6" s="145">
        <f>'Flowchart (Sparrow28,F14)'!T17</f>
        <v>1</v>
      </c>
      <c r="J6" s="148">
        <f t="shared" si="0"/>
        <v>48000</v>
      </c>
      <c r="K6" s="149">
        <f t="shared" si="1"/>
        <v>0.57676689040468132</v>
      </c>
      <c r="L6" s="150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</row>
    <row r="7" spans="2:28" s="152" customFormat="1" ht="17.100000000000001" customHeight="1">
      <c r="B7" s="145">
        <f>'Flowchart (Sparrow28,F14)'!C18</f>
        <v>4</v>
      </c>
      <c r="C7" s="145" t="str">
        <f>'Flowchart (Sparrow28,F14)'!E18</f>
        <v>CNC</v>
      </c>
      <c r="D7" s="145" t="str">
        <f>'Flowchart (Sparrow28,F14)'!F18</f>
        <v>Assembly1</v>
      </c>
      <c r="E7" s="145" t="str">
        <f>'Flowchart (Sparrow28,F14)'!G18</f>
        <v>组装(三件式组装)</v>
      </c>
      <c r="F7" s="146">
        <f>'Flowchart (Sparrow28,F14)'!P18</f>
        <v>1</v>
      </c>
      <c r="G7" s="147">
        <f>'Flowchart (Sparrow28,F14)'!S18</f>
        <v>27684.810739424705</v>
      </c>
      <c r="H7" s="145">
        <f>'Flowchart (Sparrow28,F14)'!O18</f>
        <v>20</v>
      </c>
      <c r="I7" s="145">
        <f>'Flowchart (Sparrow28,F14)'!T18</f>
        <v>8</v>
      </c>
      <c r="J7" s="148">
        <f t="shared" si="0"/>
        <v>28800</v>
      </c>
      <c r="K7" s="149">
        <f t="shared" si="1"/>
        <v>0.96127815067446898</v>
      </c>
      <c r="L7" s="150">
        <v>1</v>
      </c>
      <c r="M7" s="151">
        <f>+IF(H7*4/60&lt;10,10,ROUNDUP(H7*4/60/5,0)*5)</f>
        <v>10</v>
      </c>
      <c r="N7" s="151">
        <f>$L7*$I7</f>
        <v>8</v>
      </c>
      <c r="O7" s="153">
        <f>$G7/20/60*$M7</f>
        <v>230.70675616187256</v>
      </c>
      <c r="P7" s="153">
        <f>SUM(N7:O7)</f>
        <v>238.70675616187256</v>
      </c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</row>
    <row r="8" spans="2:28" s="152" customFormat="1" ht="17.100000000000001" customHeight="1">
      <c r="B8" s="145">
        <f>'Flowchart (Sparrow28,F14)'!C19</f>
        <v>5</v>
      </c>
      <c r="C8" s="145" t="str">
        <f>'Flowchart (Sparrow28,F14)'!E19</f>
        <v>CNC</v>
      </c>
      <c r="D8" s="145" t="str">
        <f>'Flowchart (Sparrow28,F14)'!F19</f>
        <v>CNC1-1</v>
      </c>
      <c r="E8" s="145" t="str">
        <f>'Flowchart (Sparrow28,F14)'!G19</f>
        <v>Main body &amp; U Parts</v>
      </c>
      <c r="F8" s="146">
        <f>'Flowchart (Sparrow28,F14)'!P19</f>
        <v>0.999</v>
      </c>
      <c r="G8" s="147">
        <f>'Flowchart (Sparrow28,F14)'!S19</f>
        <v>27684.810739424705</v>
      </c>
      <c r="H8" s="145">
        <f>'Flowchart (Sparrow28,F14)'!O19</f>
        <v>750</v>
      </c>
      <c r="I8" s="145">
        <f>'Flowchart (Sparrow28,F14)'!T19</f>
        <v>289</v>
      </c>
      <c r="J8" s="148">
        <f t="shared" si="0"/>
        <v>27744</v>
      </c>
      <c r="K8" s="149">
        <f t="shared" si="1"/>
        <v>0.99786659239564246</v>
      </c>
      <c r="L8" s="150">
        <v>1</v>
      </c>
      <c r="M8" s="151">
        <f>+IF(H8*4/60&lt;10,10,ROUNDUP(H8*4/60/5,0)*5)</f>
        <v>50</v>
      </c>
      <c r="N8" s="151">
        <f>$L8*$I8</f>
        <v>289</v>
      </c>
      <c r="O8" s="153">
        <f>$G8/20/60*$M8</f>
        <v>1153.5337808093627</v>
      </c>
      <c r="P8" s="153">
        <f t="shared" ref="P8:P9" si="2">SUM(N8:O8)</f>
        <v>1442.5337808093627</v>
      </c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</row>
    <row r="9" spans="2:28" s="152" customFormat="1" ht="17.100000000000001" customHeight="1">
      <c r="B9" s="145">
        <f>'Flowchart (Sparrow28,F14)'!C20</f>
        <v>6</v>
      </c>
      <c r="C9" s="145" t="str">
        <f>'Flowchart (Sparrow28,F14)'!E20</f>
        <v>CNC</v>
      </c>
      <c r="D9" s="145" t="str">
        <f>'Flowchart (Sparrow28,F14)'!F20</f>
        <v>CNC1-2</v>
      </c>
      <c r="E9" s="145" t="str">
        <f>'Flowchart (Sparrow28,F14)'!G20</f>
        <v>Main body &amp; U Parts</v>
      </c>
      <c r="F9" s="146">
        <f>'Flowchart (Sparrow28,F14)'!P20</f>
        <v>0.999</v>
      </c>
      <c r="G9" s="147">
        <f>'Flowchart (Sparrow28,F14)'!S20</f>
        <v>27657.12592868528</v>
      </c>
      <c r="H9" s="145">
        <f>'Flowchart (Sparrow28,F14)'!O20</f>
        <v>190</v>
      </c>
      <c r="I9" s="145">
        <f>'Flowchart (Sparrow28,F14)'!T20</f>
        <v>73</v>
      </c>
      <c r="J9" s="148">
        <f t="shared" si="0"/>
        <v>27663.157894736843</v>
      </c>
      <c r="K9" s="149">
        <f t="shared" si="1"/>
        <v>0.99978194947682708</v>
      </c>
      <c r="L9" s="150">
        <v>1</v>
      </c>
      <c r="M9" s="151">
        <f>+IF(H9*4/60&lt;10,10,ROUNDUP(H9*4/60/5,0)*5)</f>
        <v>15</v>
      </c>
      <c r="N9" s="151">
        <f>$L9*$I9</f>
        <v>73</v>
      </c>
      <c r="O9" s="153">
        <f>$G9/20/60*$M9</f>
        <v>345.71407410856602</v>
      </c>
      <c r="P9" s="153">
        <f t="shared" si="2"/>
        <v>418.71407410856602</v>
      </c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</row>
    <row r="10" spans="2:28" ht="17.100000000000001" customHeight="1">
      <c r="B10" s="145">
        <f>'Flowchart (Sparrow28,F14)'!C21</f>
        <v>7</v>
      </c>
      <c r="C10" s="145" t="str">
        <f>'Flowchart (Sparrow28,F14)'!E21</f>
        <v>CNC</v>
      </c>
      <c r="D10" s="145" t="str">
        <f>'Flowchart (Sparrow28,F14)'!F21</f>
        <v>Remove1</v>
      </c>
      <c r="E10" s="145" t="str">
        <f>'Flowchart (Sparrow28,F14)'!G21</f>
        <v>拆(三件式拆除)</v>
      </c>
      <c r="F10" s="146">
        <f>'Flowchart (Sparrow28,F14)'!P21</f>
        <v>1</v>
      </c>
      <c r="G10" s="147">
        <f>'Flowchart (Sparrow28,F14)'!S21</f>
        <v>27629.468802756594</v>
      </c>
      <c r="H10" s="145">
        <f>'Flowchart (Sparrow28,F14)'!O21</f>
        <v>20</v>
      </c>
      <c r="I10" s="145">
        <f>'Flowchart (Sparrow28,F14)'!T21</f>
        <v>8</v>
      </c>
      <c r="J10" s="148">
        <f t="shared" si="0"/>
        <v>28800</v>
      </c>
      <c r="K10" s="149">
        <f t="shared" si="1"/>
        <v>0.95935655565127065</v>
      </c>
      <c r="L10" s="150">
        <v>1</v>
      </c>
      <c r="M10" s="151">
        <f>+IF(H10*4/60&lt;10,10,ROUNDUP(H10*4/60/5,0)*5)</f>
        <v>10</v>
      </c>
      <c r="N10" s="151">
        <f>$L10*$I10</f>
        <v>8</v>
      </c>
      <c r="O10" s="153">
        <f>$G10/20/60*$M10</f>
        <v>230.24557335630493</v>
      </c>
      <c r="P10" s="153">
        <f t="shared" ref="P10" si="3">SUM(N10:O10)</f>
        <v>238.24557335630493</v>
      </c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</row>
    <row r="11" spans="2:28" ht="17.100000000000001" customHeight="1">
      <c r="B11" s="145">
        <f>'Flowchart (Sparrow28,F14)'!C23</f>
        <v>9</v>
      </c>
      <c r="C11" s="145" t="str">
        <f>'Flowchart (Sparrow28,F14)'!E23</f>
        <v>CNC</v>
      </c>
      <c r="D11" s="145" t="str">
        <f>'Flowchart (Sparrow28,F14)'!F23</f>
        <v>清洗1(CNC1后)</v>
      </c>
      <c r="E11" s="145" t="str">
        <f>'Flowchart (Sparrow28,F14)'!G23</f>
        <v>CNC1后清洗</v>
      </c>
      <c r="F11" s="146">
        <f>'Flowchart (Sparrow28,F14)'!P23</f>
        <v>1</v>
      </c>
      <c r="G11" s="147">
        <f>'Flowchart (Sparrow28,F14)'!S23</f>
        <v>27629.468802756594</v>
      </c>
      <c r="H11" s="145">
        <f>'Flowchart (Sparrow28,F14)'!O23</f>
        <v>1.5</v>
      </c>
      <c r="I11" s="145">
        <f>'Flowchart (Sparrow28,F14)'!T23</f>
        <v>1</v>
      </c>
      <c r="J11" s="148">
        <f t="shared" si="0"/>
        <v>48000</v>
      </c>
      <c r="K11" s="149">
        <f t="shared" si="1"/>
        <v>0.57561393339076239</v>
      </c>
      <c r="L11" s="150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</row>
    <row r="12" spans="2:28" ht="17.100000000000001" customHeight="1">
      <c r="B12" s="145">
        <f>'Flowchart (Sparrow28,F14)'!C24</f>
        <v>10</v>
      </c>
      <c r="C12" s="145" t="str">
        <f>'Flowchart (Sparrow28,F14)'!E24</f>
        <v>CNC</v>
      </c>
      <c r="D12" s="145" t="str">
        <f>'Flowchart (Sparrow28,F14)'!F24</f>
        <v>喷砂去毛刺1</v>
      </c>
      <c r="E12" s="145" t="str">
        <f>'Flowchart (Sparrow28,F14)'!G24</f>
        <v>喷砂去毛刺</v>
      </c>
      <c r="F12" s="146">
        <f>'Flowchart (Sparrow28,F14)'!P24</f>
        <v>1</v>
      </c>
      <c r="G12" s="147">
        <f>'Flowchart (Sparrow28,F14)'!S24</f>
        <v>27629.468802756594</v>
      </c>
      <c r="H12" s="145">
        <f>'Flowchart (Sparrow28,F14)'!O24</f>
        <v>1.9</v>
      </c>
      <c r="I12" s="145">
        <f>'Flowchart (Sparrow28,F14)'!T24</f>
        <v>1</v>
      </c>
      <c r="J12" s="148">
        <f t="shared" si="0"/>
        <v>37894.736842105267</v>
      </c>
      <c r="K12" s="149">
        <f t="shared" si="1"/>
        <v>0.72911098229496563</v>
      </c>
      <c r="L12" s="150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</row>
    <row r="13" spans="2:28" ht="17.100000000000001" customHeight="1">
      <c r="B13" s="145">
        <f>'Flowchart (Sparrow28,F14)'!C25</f>
        <v>11</v>
      </c>
      <c r="C13" s="145" t="str">
        <f>'Flowchart (Sparrow28,F14)'!E25</f>
        <v>CNC</v>
      </c>
      <c r="D13" s="145" t="str">
        <f>'Flowchart (Sparrow28,F14)'!F25</f>
        <v>修毛刺1检修</v>
      </c>
      <c r="E13" s="145" t="str">
        <f>'Flowchart (Sparrow28,F14)'!G25</f>
        <v>毛刺1自检返修</v>
      </c>
      <c r="F13" s="146">
        <f>'Flowchart (Sparrow28,F14)'!P25</f>
        <v>1</v>
      </c>
      <c r="G13" s="147">
        <f>'Flowchart (Sparrow28,F14)'!S25</f>
        <v>27629.468802756594</v>
      </c>
      <c r="H13" s="145">
        <f>'Flowchart (Sparrow28,F14)'!O25</f>
        <v>15</v>
      </c>
      <c r="I13" s="145">
        <f>'Flowchart (Sparrow28,F14)'!T25</f>
        <v>6</v>
      </c>
      <c r="J13" s="148">
        <f t="shared" si="0"/>
        <v>28800</v>
      </c>
      <c r="K13" s="149">
        <f t="shared" si="1"/>
        <v>0.95935655565127065</v>
      </c>
      <c r="L13" s="150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</row>
    <row r="14" spans="2:28" ht="17.100000000000001" customHeight="1">
      <c r="B14" s="145">
        <f>'Flowchart (Sparrow28,F14)'!C26</f>
        <v>12</v>
      </c>
      <c r="C14" s="145" t="str">
        <f>'Flowchart (Sparrow28,F14)'!E26</f>
        <v>CNC</v>
      </c>
      <c r="D14" s="145" t="str">
        <f>'Flowchart (Sparrow28,F14)'!F26</f>
        <v>修毛刺清洗1</v>
      </c>
      <c r="E14" s="145" t="str">
        <f>'Flowchart (Sparrow28,F14)'!G26</f>
        <v>修毛刺1后清洗</v>
      </c>
      <c r="F14" s="146">
        <f>'Flowchart (Sparrow28,F14)'!P26</f>
        <v>1</v>
      </c>
      <c r="G14" s="147">
        <f>'Flowchart (Sparrow28,F14)'!S26</f>
        <v>27629.468802756594</v>
      </c>
      <c r="H14" s="145">
        <f>'Flowchart (Sparrow28,F14)'!O26</f>
        <v>1.5</v>
      </c>
      <c r="I14" s="145">
        <f>'Flowchart (Sparrow28,F14)'!T26</f>
        <v>1</v>
      </c>
      <c r="J14" s="148">
        <f t="shared" si="0"/>
        <v>48000</v>
      </c>
      <c r="K14" s="149">
        <f t="shared" si="1"/>
        <v>0.57561393339076239</v>
      </c>
      <c r="L14" s="150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</row>
    <row r="15" spans="2:28" ht="17.100000000000001" customHeight="1">
      <c r="B15" s="145">
        <f>'Flowchart (Sparrow28,F14)'!C27</f>
        <v>13</v>
      </c>
      <c r="C15" s="145" t="str">
        <f>'Flowchart (Sparrow28,F14)'!E27</f>
        <v>CNC</v>
      </c>
      <c r="D15" s="145" t="str">
        <f>'Flowchart (Sparrow28,F14)'!F27</f>
        <v>Riveting</v>
      </c>
      <c r="E15" s="145" t="str">
        <f>'Flowchart (Sparrow28,F14)'!G27</f>
        <v>Main body 铆压90度nut (11pcs)</v>
      </c>
      <c r="F15" s="146">
        <f>'Flowchart (Sparrow28,F14)'!P27</f>
        <v>0.99950000000000006</v>
      </c>
      <c r="G15" s="147">
        <f>'Flowchart (Sparrow28,F14)'!S27</f>
        <v>27629.468802756594</v>
      </c>
      <c r="H15" s="145">
        <f>'Flowchart (Sparrow28,F14)'!O27</f>
        <v>8</v>
      </c>
      <c r="I15" s="145">
        <f>'Flowchart (Sparrow28,F14)'!T27</f>
        <v>4</v>
      </c>
      <c r="J15" s="148">
        <f t="shared" si="0"/>
        <v>36000</v>
      </c>
      <c r="K15" s="149">
        <f t="shared" si="1"/>
        <v>0.76748524452101652</v>
      </c>
      <c r="L15" s="150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</row>
    <row r="16" spans="2:28" ht="17.100000000000001" customHeight="1">
      <c r="B16" s="145">
        <f>'Flowchart (Sparrow28,F14)'!C29</f>
        <v>15</v>
      </c>
      <c r="C16" s="145" t="str">
        <f>'Flowchart (Sparrow28,F14)'!E29</f>
        <v>CNC</v>
      </c>
      <c r="D16" s="145" t="str">
        <f>'Flowchart (Sparrow28,F14)'!F29</f>
        <v>IM1</v>
      </c>
      <c r="E16" s="145" t="str">
        <f>'Flowchart (Sparrow28,F14)'!G29</f>
        <v>中板与U件连接</v>
      </c>
      <c r="F16" s="146">
        <f>'Flowchart (Sparrow28,F14)'!P29</f>
        <v>0.999</v>
      </c>
      <c r="G16" s="147">
        <f>'Flowchart (Sparrow28,F14)'!S29</f>
        <v>27615.654068355216</v>
      </c>
      <c r="H16" s="145">
        <f>'Flowchart (Sparrow28,F14)'!O29</f>
        <v>11</v>
      </c>
      <c r="I16" s="145">
        <f>'Flowchart (Sparrow28,F14)'!T29</f>
        <v>5</v>
      </c>
      <c r="J16" s="148">
        <f t="shared" si="0"/>
        <v>32727.272727272728</v>
      </c>
      <c r="K16" s="149">
        <f t="shared" si="1"/>
        <v>0.84381165208863163</v>
      </c>
      <c r="L16" s="150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</row>
    <row r="17" spans="2:28" ht="17.100000000000001" customHeight="1">
      <c r="B17" s="145">
        <f>'Flowchart (Sparrow28,F14)'!C30</f>
        <v>16</v>
      </c>
      <c r="C17" s="145" t="str">
        <f>'Flowchart (Sparrow28,F14)'!E30</f>
        <v>CNC</v>
      </c>
      <c r="D17" s="145" t="str">
        <f>'Flowchart (Sparrow28,F14)'!F30</f>
        <v>Assembly2</v>
      </c>
      <c r="E17" s="145" t="str">
        <f>'Flowchart (Sparrow28,F14)'!G30</f>
        <v>组CNC2 LOOP1</v>
      </c>
      <c r="F17" s="146">
        <f>'Flowchart (Sparrow28,F14)'!P30</f>
        <v>1</v>
      </c>
      <c r="G17" s="147">
        <f>'Flowchart (Sparrow28,F14)'!S30</f>
        <v>27588.038414286861</v>
      </c>
      <c r="H17" s="145">
        <f>'Flowchart (Sparrow28,F14)'!O30</f>
        <v>8</v>
      </c>
      <c r="I17" s="145">
        <f>'Flowchart (Sparrow28,F14)'!T30</f>
        <v>4</v>
      </c>
      <c r="J17" s="148">
        <f t="shared" si="0"/>
        <v>36000</v>
      </c>
      <c r="K17" s="149">
        <f t="shared" si="1"/>
        <v>0.76633440039685718</v>
      </c>
      <c r="L17" s="150">
        <v>4</v>
      </c>
      <c r="M17" s="151">
        <f>+IF(H17*4/60&lt;10,10,ROUNDUP(H17*4/60/5,0)*5)</f>
        <v>10</v>
      </c>
      <c r="N17" s="145"/>
      <c r="O17" s="145"/>
      <c r="P17" s="145"/>
      <c r="Q17" s="151">
        <f>$L17*$I17</f>
        <v>16</v>
      </c>
      <c r="R17" s="153">
        <f>$G17/20/60*$M17</f>
        <v>229.9003201190572</v>
      </c>
      <c r="S17" s="153">
        <f>SUM(Q17:R17)</f>
        <v>245.9003201190572</v>
      </c>
      <c r="T17" s="145"/>
      <c r="U17" s="145"/>
      <c r="V17" s="145"/>
      <c r="W17" s="145"/>
      <c r="X17" s="145"/>
      <c r="Y17" s="145"/>
      <c r="Z17" s="145"/>
      <c r="AA17" s="145"/>
      <c r="AB17" s="145"/>
    </row>
    <row r="18" spans="2:28" ht="17.100000000000001" customHeight="1">
      <c r="B18" s="145">
        <f>'Flowchart (Sparrow28,F14)'!C31</f>
        <v>17</v>
      </c>
      <c r="C18" s="145" t="str">
        <f>'Flowchart (Sparrow28,F14)'!E31</f>
        <v>CNC</v>
      </c>
      <c r="D18" s="145" t="str">
        <f>'Flowchart (Sparrow28,F14)'!F31</f>
        <v>CNC2</v>
      </c>
      <c r="E18" s="145" t="str">
        <f>'Flowchart (Sparrow28,F14)'!G31</f>
        <v>Split &amp; Pre-Profile</v>
      </c>
      <c r="F18" s="146">
        <f>'Flowchart (Sparrow28,F14)'!P31</f>
        <v>0.998</v>
      </c>
      <c r="G18" s="147">
        <f>'Flowchart (Sparrow28,F14)'!S31</f>
        <v>27588.038414286861</v>
      </c>
      <c r="H18" s="145">
        <f>'Flowchart (Sparrow28,F14)'!O31</f>
        <v>280</v>
      </c>
      <c r="I18" s="145">
        <f>'Flowchart (Sparrow28,F14)'!T31</f>
        <v>108</v>
      </c>
      <c r="J18" s="148">
        <f t="shared" si="0"/>
        <v>27771.428571428572</v>
      </c>
      <c r="K18" s="149">
        <f t="shared" si="1"/>
        <v>0.99339644495888901</v>
      </c>
      <c r="L18" s="150">
        <v>1</v>
      </c>
      <c r="M18" s="151">
        <f>+IF(H18*4/60&lt;10,10,ROUNDUP(H18*4/60/5,0)*5)</f>
        <v>20</v>
      </c>
      <c r="N18" s="145"/>
      <c r="O18" s="145"/>
      <c r="P18" s="145"/>
      <c r="Q18" s="151">
        <f>$L18*$I18</f>
        <v>108</v>
      </c>
      <c r="R18" s="153">
        <f>$G18/20/60*$M18</f>
        <v>459.8006402381144</v>
      </c>
      <c r="S18" s="153">
        <f t="shared" ref="S18:S20" si="4">SUM(Q18:R18)</f>
        <v>567.8006402381144</v>
      </c>
      <c r="T18" s="145"/>
      <c r="U18" s="145"/>
      <c r="V18" s="145"/>
      <c r="W18" s="145"/>
      <c r="X18" s="145"/>
      <c r="Y18" s="145"/>
      <c r="Z18" s="145"/>
      <c r="AA18" s="145"/>
      <c r="AB18" s="145"/>
    </row>
    <row r="19" spans="2:28" ht="17.100000000000001" customHeight="1">
      <c r="B19" s="145">
        <f>'Flowchart (Sparrow28,F14)'!C32</f>
        <v>18</v>
      </c>
      <c r="C19" s="145" t="str">
        <f>'Flowchart (Sparrow28,F14)'!E32</f>
        <v>CNC</v>
      </c>
      <c r="D19" s="145" t="str">
        <f>'Flowchart (Sparrow28,F14)'!F32</f>
        <v>Remove2</v>
      </c>
      <c r="E19" s="145" t="str">
        <f>'Flowchart (Sparrow28,F14)'!G32</f>
        <v>拆CNC2 Loop1</v>
      </c>
      <c r="F19" s="146">
        <f>'Flowchart (Sparrow28,F14)'!P32</f>
        <v>1</v>
      </c>
      <c r="G19" s="147">
        <f>'Flowchart (Sparrow28,F14)'!S32</f>
        <v>27532.862337458286</v>
      </c>
      <c r="H19" s="145">
        <f>'Flowchart (Sparrow28,F14)'!O32</f>
        <v>8</v>
      </c>
      <c r="I19" s="145">
        <f>'Flowchart (Sparrow28,F14)'!T32</f>
        <v>4</v>
      </c>
      <c r="J19" s="148">
        <f t="shared" si="0"/>
        <v>36000</v>
      </c>
      <c r="K19" s="149">
        <f t="shared" si="1"/>
        <v>0.76480173159606346</v>
      </c>
      <c r="L19" s="150">
        <v>4</v>
      </c>
      <c r="M19" s="151">
        <f>+IF(H19*4/60&lt;10,10,ROUNDUP(H19*4/60/5,0)*5)</f>
        <v>10</v>
      </c>
      <c r="N19" s="145"/>
      <c r="O19" s="145"/>
      <c r="P19" s="145"/>
      <c r="Q19" s="151">
        <f>$L19*$I19</f>
        <v>16</v>
      </c>
      <c r="R19" s="153">
        <f>$G19/20/60*$M19</f>
        <v>229.44051947881906</v>
      </c>
      <c r="S19" s="153">
        <f t="shared" si="4"/>
        <v>245.44051947881906</v>
      </c>
      <c r="T19" s="145"/>
      <c r="U19" s="145"/>
      <c r="V19" s="145"/>
      <c r="W19" s="145"/>
      <c r="X19" s="145"/>
      <c r="Y19" s="145"/>
      <c r="Z19" s="145"/>
      <c r="AA19" s="145"/>
      <c r="AB19" s="145"/>
    </row>
    <row r="20" spans="2:28" ht="17.100000000000001" customHeight="1">
      <c r="B20" s="145">
        <f>'Flowchart (Sparrow28,F14)'!C33</f>
        <v>19</v>
      </c>
      <c r="C20" s="145" t="str">
        <f>'Flowchart (Sparrow28,F14)'!E33</f>
        <v>CNC</v>
      </c>
      <c r="D20" s="145" t="str">
        <f>'Flowchart (Sparrow28,F14)'!F33</f>
        <v>loop1清洗</v>
      </c>
      <c r="E20" s="145" t="str">
        <f>'Flowchart (Sparrow28,F14)'!G33</f>
        <v>loop1清洗</v>
      </c>
      <c r="F20" s="146">
        <f>'Flowchart (Sparrow28,F14)'!P33</f>
        <v>1</v>
      </c>
      <c r="G20" s="147">
        <f>'Flowchart (Sparrow28,F14)'!S33</f>
        <v>27532.862337458286</v>
      </c>
      <c r="H20" s="145">
        <f>'Flowchart (Sparrow28,F14)'!O33</f>
        <v>1.58</v>
      </c>
      <c r="I20" s="145">
        <f>'Flowchart (Sparrow28,F14)'!T33</f>
        <v>1</v>
      </c>
      <c r="J20" s="148">
        <f t="shared" si="0"/>
        <v>45569.620253164554</v>
      </c>
      <c r="K20" s="149">
        <f t="shared" si="1"/>
        <v>0.60419336796089018</v>
      </c>
      <c r="L20" s="150">
        <v>9</v>
      </c>
      <c r="M20" s="151">
        <f>+IF(H20*4/60&lt;10,10,ROUNDUP(H20*4/60/5,0)*5)</f>
        <v>10</v>
      </c>
      <c r="N20" s="145"/>
      <c r="O20" s="145"/>
      <c r="P20" s="145"/>
      <c r="Q20" s="153">
        <f>$G20/20/60*60</f>
        <v>1376.6431168729143</v>
      </c>
      <c r="R20" s="153">
        <f>$G20/20/60*$M20</f>
        <v>229.44051947881906</v>
      </c>
      <c r="S20" s="153">
        <f t="shared" si="4"/>
        <v>1606.0836363517333</v>
      </c>
      <c r="T20" s="145"/>
      <c r="U20" s="145"/>
      <c r="V20" s="145"/>
      <c r="W20" s="145"/>
      <c r="X20" s="145"/>
      <c r="Y20" s="145"/>
      <c r="Z20" s="145"/>
      <c r="AA20" s="145"/>
      <c r="AB20" s="145"/>
    </row>
    <row r="21" spans="2:28" ht="17.100000000000001" customHeight="1">
      <c r="B21" s="145">
        <f>'Flowchart (Sparrow28,F14)'!C34</f>
        <v>20</v>
      </c>
      <c r="C21" s="145" t="str">
        <f>'Flowchart (Sparrow28,F14)'!E34</f>
        <v>CNC</v>
      </c>
      <c r="D21" s="145" t="str">
        <f>'Flowchart (Sparrow28,F14)'!F34</f>
        <v>清洗2(CNC2后)</v>
      </c>
      <c r="E21" s="145" t="str">
        <f>'Flowchart (Sparrow28,F14)'!G34</f>
        <v>CNC2后清洗</v>
      </c>
      <c r="F21" s="146">
        <f>'Flowchart (Sparrow28,F14)'!P34</f>
        <v>1</v>
      </c>
      <c r="G21" s="147">
        <f>'Flowchart (Sparrow28,F14)'!S34</f>
        <v>27532.862337458286</v>
      </c>
      <c r="H21" s="145">
        <f>'Flowchart (Sparrow28,F14)'!O34</f>
        <v>1.47</v>
      </c>
      <c r="I21" s="145">
        <f>'Flowchart (Sparrow28,F14)'!T34</f>
        <v>1</v>
      </c>
      <c r="J21" s="148">
        <f t="shared" si="0"/>
        <v>48979.591836734697</v>
      </c>
      <c r="K21" s="149">
        <f t="shared" si="1"/>
        <v>0.56212927272310664</v>
      </c>
      <c r="L21" s="150"/>
      <c r="M21" s="151"/>
      <c r="N21" s="145"/>
      <c r="O21" s="145"/>
      <c r="P21" s="145"/>
      <c r="Q21" s="151"/>
      <c r="R21" s="153"/>
      <c r="S21" s="153"/>
      <c r="T21" s="145"/>
      <c r="U21" s="145"/>
      <c r="V21" s="145"/>
      <c r="W21" s="145"/>
      <c r="X21" s="145"/>
      <c r="Y21" s="145"/>
      <c r="Z21" s="145"/>
      <c r="AA21" s="145"/>
      <c r="AB21" s="145"/>
    </row>
    <row r="22" spans="2:28" ht="17.100000000000001" customHeight="1">
      <c r="B22" s="145">
        <f>'Flowchart (Sparrow28,F14)'!C35</f>
        <v>21</v>
      </c>
      <c r="C22" s="145" t="str">
        <f>'Flowchart (Sparrow28,F14)'!E35</f>
        <v>CNC</v>
      </c>
      <c r="D22" s="145" t="str">
        <f>'Flowchart (Sparrow28,F14)'!F35</f>
        <v>喷砂去毛刺2</v>
      </c>
      <c r="E22" s="145" t="str">
        <f>'Flowchart (Sparrow28,F14)'!G35</f>
        <v>喷砂去毛刺</v>
      </c>
      <c r="F22" s="146">
        <f>'Flowchart (Sparrow28,F14)'!P35</f>
        <v>1</v>
      </c>
      <c r="G22" s="147">
        <f>'Flowchart (Sparrow28,F14)'!S35</f>
        <v>27532.862337458286</v>
      </c>
      <c r="H22" s="145">
        <f>'Flowchart (Sparrow28,F14)'!O35</f>
        <v>8.25</v>
      </c>
      <c r="I22" s="145">
        <f>'Flowchart (Sparrow28,F14)'!T35</f>
        <v>6</v>
      </c>
      <c r="J22" s="148">
        <f t="shared" si="0"/>
        <v>52363.63636363636</v>
      </c>
      <c r="K22" s="149">
        <f t="shared" si="1"/>
        <v>0.52580119047229368</v>
      </c>
      <c r="L22" s="150"/>
      <c r="M22" s="151"/>
      <c r="N22" s="145"/>
      <c r="O22" s="145"/>
      <c r="P22" s="145"/>
      <c r="Q22" s="153"/>
      <c r="R22" s="153"/>
      <c r="S22" s="153"/>
      <c r="T22" s="145"/>
      <c r="U22" s="145"/>
      <c r="V22" s="145"/>
      <c r="W22" s="145"/>
      <c r="X22" s="145"/>
      <c r="Y22" s="145"/>
      <c r="Z22" s="145"/>
      <c r="AA22" s="145"/>
      <c r="AB22" s="145"/>
    </row>
    <row r="23" spans="2:28" s="152" customFormat="1" ht="17.100000000000001" customHeight="1">
      <c r="B23" s="145">
        <f>'Flowchart (Sparrow28,F14)'!C36</f>
        <v>22</v>
      </c>
      <c r="C23" s="145" t="str">
        <f>'Flowchart (Sparrow28,F14)'!E36</f>
        <v>CNC</v>
      </c>
      <c r="D23" s="145" t="str">
        <f>'Flowchart (Sparrow28,F14)'!F36</f>
        <v>修毛刺2检修</v>
      </c>
      <c r="E23" s="145" t="str">
        <f>'Flowchart (Sparrow28,F14)'!G36</f>
        <v>毛刺二自检返修</v>
      </c>
      <c r="F23" s="146">
        <f>'Flowchart (Sparrow28,F14)'!P36</f>
        <v>1</v>
      </c>
      <c r="G23" s="147">
        <f>'Flowchart (Sparrow28,F14)'!S36</f>
        <v>27532.862337458286</v>
      </c>
      <c r="H23" s="145">
        <f>'Flowchart (Sparrow28,F14)'!O36</f>
        <v>8</v>
      </c>
      <c r="I23" s="145">
        <f>'Flowchart (Sparrow28,F14)'!T36</f>
        <v>4</v>
      </c>
      <c r="J23" s="148">
        <f t="shared" si="0"/>
        <v>36000</v>
      </c>
      <c r="K23" s="149">
        <f t="shared" si="1"/>
        <v>0.76480173159606346</v>
      </c>
      <c r="L23" s="150"/>
      <c r="M23" s="151"/>
      <c r="N23" s="145"/>
      <c r="O23" s="145"/>
      <c r="P23" s="145"/>
      <c r="Q23" s="151"/>
      <c r="R23" s="153"/>
      <c r="S23" s="153"/>
      <c r="T23" s="151"/>
      <c r="U23" s="151"/>
      <c r="V23" s="151"/>
      <c r="W23" s="151"/>
      <c r="X23" s="151"/>
      <c r="Y23" s="151"/>
      <c r="Z23" s="151"/>
      <c r="AA23" s="151"/>
      <c r="AB23" s="151"/>
    </row>
    <row r="24" spans="2:28" s="152" customFormat="1" ht="17.100000000000001" customHeight="1">
      <c r="B24" s="145">
        <f>'Flowchart (Sparrow28,F14)'!C37</f>
        <v>23</v>
      </c>
      <c r="C24" s="145" t="str">
        <f>'Flowchart (Sparrow28,F14)'!E37</f>
        <v>CNC</v>
      </c>
      <c r="D24" s="145" t="str">
        <f>'Flowchart (Sparrow28,F14)'!F37</f>
        <v>修毛刺清洗2</v>
      </c>
      <c r="E24" s="145" t="str">
        <f>'Flowchart (Sparrow28,F14)'!G37</f>
        <v>修毛刺2后清洗</v>
      </c>
      <c r="F24" s="146">
        <f>'Flowchart (Sparrow28,F14)'!P37</f>
        <v>1</v>
      </c>
      <c r="G24" s="147">
        <f>'Flowchart (Sparrow28,F14)'!S37</f>
        <v>27532.862337458286</v>
      </c>
      <c r="H24" s="145">
        <f>'Flowchart (Sparrow28,F14)'!O37</f>
        <v>1.17</v>
      </c>
      <c r="I24" s="145">
        <f>'Flowchart (Sparrow28,F14)'!T37</f>
        <v>1</v>
      </c>
      <c r="J24" s="148">
        <f t="shared" si="0"/>
        <v>61538.461538461539</v>
      </c>
      <c r="K24" s="149">
        <f t="shared" si="1"/>
        <v>0.44740901298369712</v>
      </c>
      <c r="L24" s="150"/>
      <c r="M24" s="151"/>
      <c r="N24" s="151"/>
      <c r="O24" s="151"/>
      <c r="P24" s="151"/>
      <c r="Q24" s="151"/>
      <c r="R24" s="153"/>
      <c r="S24" s="153"/>
      <c r="T24" s="151"/>
      <c r="U24" s="151"/>
      <c r="V24" s="151"/>
      <c r="W24" s="151"/>
      <c r="X24" s="151"/>
      <c r="Y24" s="151"/>
      <c r="Z24" s="151"/>
      <c r="AA24" s="151"/>
      <c r="AB24" s="151"/>
    </row>
    <row r="25" spans="2:28" s="152" customFormat="1" ht="17.100000000000001" customHeight="1">
      <c r="B25" s="145">
        <f>'Flowchart (Sparrow28,F14)'!C38</f>
        <v>24</v>
      </c>
      <c r="C25" s="145" t="str">
        <f>'Flowchart (Sparrow28,F14)'!E38</f>
        <v>阳极</v>
      </c>
      <c r="D25" s="145" t="str">
        <f>'Flowchart (Sparrow28,F14)'!F38</f>
        <v>上挂</v>
      </c>
      <c r="E25" s="145" t="str">
        <f>'Flowchart (Sparrow28,F14)'!G38</f>
        <v>上阳极挂具</v>
      </c>
      <c r="F25" s="146">
        <f>'Flowchart (Sparrow28,F14)'!P38</f>
        <v>1</v>
      </c>
      <c r="G25" s="147">
        <f>'Flowchart (Sparrow28,F14)'!S38</f>
        <v>27532.862337458286</v>
      </c>
      <c r="H25" s="145">
        <f>'Flowchart (Sparrow28,F14)'!O38</f>
        <v>1</v>
      </c>
      <c r="I25" s="145">
        <f>'Flowchart (Sparrow28,F14)'!T38</f>
        <v>0.4</v>
      </c>
      <c r="J25" s="148">
        <f t="shared" si="0"/>
        <v>28800</v>
      </c>
      <c r="K25" s="149">
        <f t="shared" si="1"/>
        <v>0.95600216449507935</v>
      </c>
      <c r="L25" s="150"/>
      <c r="M25" s="151"/>
      <c r="N25" s="151"/>
      <c r="O25" s="151"/>
      <c r="P25" s="151"/>
      <c r="Q25" s="154"/>
      <c r="R25" s="153"/>
      <c r="S25" s="153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2:28" s="152" customFormat="1" ht="17.100000000000001" customHeight="1">
      <c r="B26" s="145">
        <f>'Flowchart (Sparrow28,F14)'!C39</f>
        <v>25</v>
      </c>
      <c r="C26" s="145" t="str">
        <f>'Flowchart (Sparrow28,F14)'!E39</f>
        <v>阳极</v>
      </c>
      <c r="D26" s="145" t="str">
        <f>'Flowchart (Sparrow28,F14)'!F39</f>
        <v>Anodizing0</v>
      </c>
      <c r="E26" s="145" t="str">
        <f>'Flowchart (Sparrow28,F14)'!G39</f>
        <v>表面氧化</v>
      </c>
      <c r="F26" s="146">
        <f>'Flowchart (Sparrow28,F14)'!P39</f>
        <v>1</v>
      </c>
      <c r="G26" s="147">
        <f>'Flowchart (Sparrow28,F14)'!S39</f>
        <v>27532.862337458286</v>
      </c>
      <c r="H26" s="145">
        <f>'Flowchart (Sparrow28,F14)'!O39</f>
        <v>0.6</v>
      </c>
      <c r="I26" s="145">
        <f>'Flowchart (Sparrow28,F14)'!T39</f>
        <v>0</v>
      </c>
      <c r="J26" s="148">
        <f t="shared" si="0"/>
        <v>0</v>
      </c>
      <c r="K26" s="149" t="e">
        <f t="shared" si="1"/>
        <v>#DIV/0!</v>
      </c>
      <c r="L26" s="150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</row>
    <row r="27" spans="2:28" s="152" customFormat="1" ht="17.100000000000001" customHeight="1">
      <c r="B27" s="145">
        <f>'Flowchart (Sparrow28,F14)'!C40</f>
        <v>26</v>
      </c>
      <c r="C27" s="145" t="str">
        <f>'Flowchart (Sparrow28,F14)'!E40</f>
        <v>阳极</v>
      </c>
      <c r="D27" s="145" t="str">
        <f>'Flowchart (Sparrow28,F14)'!F40</f>
        <v>下挂</v>
      </c>
      <c r="E27" s="145" t="str">
        <f>'Flowchart (Sparrow28,F14)'!G40</f>
        <v>下阳极挂具</v>
      </c>
      <c r="F27" s="146">
        <f>'Flowchart (Sparrow28,F14)'!P40</f>
        <v>1</v>
      </c>
      <c r="G27" s="147">
        <f>'Flowchart (Sparrow28,F14)'!S40</f>
        <v>27532.862337458286</v>
      </c>
      <c r="H27" s="145">
        <f>'Flowchart (Sparrow28,F14)'!O40</f>
        <v>1</v>
      </c>
      <c r="I27" s="145">
        <f>'Flowchart (Sparrow28,F14)'!T40</f>
        <v>0.4</v>
      </c>
      <c r="J27" s="148">
        <f t="shared" si="0"/>
        <v>28800</v>
      </c>
      <c r="K27" s="149">
        <f t="shared" si="1"/>
        <v>0.95600216449507935</v>
      </c>
      <c r="L27" s="150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</row>
    <row r="28" spans="2:28" s="152" customFormat="1" ht="17.100000000000001" customHeight="1">
      <c r="B28" s="145">
        <f>'Flowchart (Sparrow28,F14)'!C41</f>
        <v>27</v>
      </c>
      <c r="C28" s="145" t="str">
        <f>'Flowchart (Sparrow28,F14)'!E41</f>
        <v>CNC</v>
      </c>
      <c r="D28" s="145" t="str">
        <f>'Flowchart (Sparrow28,F14)'!F41</f>
        <v>IM2</v>
      </c>
      <c r="E28" s="145" t="str">
        <f>'Flowchart (Sparrow28,F14)'!G41</f>
        <v>成型2射塑胶</v>
      </c>
      <c r="F28" s="146">
        <f>'Flowchart (Sparrow28,F14)'!P41</f>
        <v>0.999</v>
      </c>
      <c r="G28" s="147">
        <f>'Flowchart (Sparrow28,F14)'!S41</f>
        <v>27532.862337458286</v>
      </c>
      <c r="H28" s="145">
        <f>'Flowchart (Sparrow28,F14)'!O41</f>
        <v>12</v>
      </c>
      <c r="I28" s="145">
        <f>'Flowchart (Sparrow28,F14)'!T41</f>
        <v>5</v>
      </c>
      <c r="J28" s="148">
        <f t="shared" si="0"/>
        <v>30000</v>
      </c>
      <c r="K28" s="149">
        <f t="shared" si="1"/>
        <v>0.9177620779152762</v>
      </c>
      <c r="L28" s="150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</row>
    <row r="29" spans="2:28" s="152" customFormat="1" ht="17.100000000000001" customHeight="1">
      <c r="B29" s="145">
        <f>'Flowchart (Sparrow28,F14)'!C42</f>
        <v>28</v>
      </c>
      <c r="C29" s="145" t="str">
        <f>'Flowchart (Sparrow28,F14)'!E42</f>
        <v>CNC</v>
      </c>
      <c r="D29" s="145" t="str">
        <f>'Flowchart (Sparrow28,F14)'!F42</f>
        <v>上胶塞1</v>
      </c>
      <c r="E29" s="145" t="str">
        <f>'Flowchart (Sparrow28,F14)'!G42</f>
        <v>上胶塞保护攻牙螺纹</v>
      </c>
      <c r="F29" s="146">
        <f>'Flowchart (Sparrow28,F14)'!P42</f>
        <v>1</v>
      </c>
      <c r="G29" s="147">
        <f>'Flowchart (Sparrow28,F14)'!S42</f>
        <v>27505.329475120827</v>
      </c>
      <c r="H29" s="145">
        <f>'Flowchart (Sparrow28,F14)'!O42</f>
        <v>12</v>
      </c>
      <c r="I29" s="145">
        <f>'Flowchart (Sparrow28,F14)'!T42</f>
        <v>5</v>
      </c>
      <c r="J29" s="148">
        <f t="shared" si="0"/>
        <v>30000</v>
      </c>
      <c r="K29" s="149">
        <f t="shared" si="1"/>
        <v>0.91684431583736092</v>
      </c>
      <c r="L29" s="150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</row>
    <row r="30" spans="2:28" s="152" customFormat="1" ht="17.100000000000001" customHeight="1">
      <c r="B30" s="145">
        <f>'Flowchart (Sparrow28,F14)'!C43</f>
        <v>29</v>
      </c>
      <c r="C30" s="145" t="str">
        <f>'Flowchart (Sparrow28,F14)'!E43</f>
        <v>CNC</v>
      </c>
      <c r="D30" s="145" t="str">
        <f>'Flowchart (Sparrow28,F14)'!F43</f>
        <v>清洗3(IM2后)</v>
      </c>
      <c r="E30" s="145" t="str">
        <f>'Flowchart (Sparrow28,F14)'!G43</f>
        <v>清洗+De-Anod0</v>
      </c>
      <c r="F30" s="146">
        <f>'Flowchart (Sparrow28,F14)'!P43</f>
        <v>1</v>
      </c>
      <c r="G30" s="147">
        <f>'Flowchart (Sparrow28,F14)'!S43</f>
        <v>27505.329475120827</v>
      </c>
      <c r="H30" s="145">
        <f>'Flowchart (Sparrow28,F14)'!O43</f>
        <v>1.47</v>
      </c>
      <c r="I30" s="145">
        <f>'Flowchart (Sparrow28,F14)'!T43</f>
        <v>1</v>
      </c>
      <c r="J30" s="148">
        <f t="shared" si="0"/>
        <v>48979.591836734697</v>
      </c>
      <c r="K30" s="149">
        <f t="shared" si="1"/>
        <v>0.5615671434503835</v>
      </c>
      <c r="L30" s="150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</row>
    <row r="31" spans="2:28" s="152" customFormat="1" ht="17.100000000000001" customHeight="1">
      <c r="B31" s="145">
        <f>'Flowchart (Sparrow28,F14)'!C44</f>
        <v>30</v>
      </c>
      <c r="C31" s="145" t="str">
        <f>'Flowchart (Sparrow28,F14)'!E44</f>
        <v>CNC</v>
      </c>
      <c r="D31" s="145" t="str">
        <f>'Flowchart (Sparrow28,F14)'!F44</f>
        <v>下胶塞1</v>
      </c>
      <c r="E31" s="145" t="str">
        <f>'Flowchart (Sparrow28,F14)'!G44</f>
        <v>拆保护攻牙螺纹胶塞</v>
      </c>
      <c r="F31" s="146">
        <f>'Flowchart (Sparrow28,F14)'!P44</f>
        <v>1</v>
      </c>
      <c r="G31" s="147">
        <f>'Flowchart (Sparrow28,F14)'!S44</f>
        <v>27505.329475120827</v>
      </c>
      <c r="H31" s="145">
        <f>'Flowchart (Sparrow28,F14)'!O44</f>
        <v>6</v>
      </c>
      <c r="I31" s="145">
        <f>'Flowchart (Sparrow28,F14)'!T44</f>
        <v>3</v>
      </c>
      <c r="J31" s="148">
        <f t="shared" si="0"/>
        <v>36000</v>
      </c>
      <c r="K31" s="149">
        <f t="shared" si="1"/>
        <v>0.76403692986446736</v>
      </c>
      <c r="L31" s="150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</row>
    <row r="32" spans="2:28" s="152" customFormat="1" ht="17.100000000000001" customHeight="1">
      <c r="B32" s="145">
        <f>'Flowchart (Sparrow28,F14)'!C45</f>
        <v>31</v>
      </c>
      <c r="C32" s="145" t="str">
        <f>'Flowchart (Sparrow28,F14)'!E45</f>
        <v>CNC</v>
      </c>
      <c r="D32" s="145" t="str">
        <f>'Flowchart (Sparrow28,F14)'!F45</f>
        <v>镭雕MES Barcode</v>
      </c>
      <c r="E32" s="145" t="str">
        <f>'Flowchart (Sparrow28,F14)'!G45</f>
        <v>镭雕 MES barcode</v>
      </c>
      <c r="F32" s="146">
        <f>'Flowchart (Sparrow28,F14)'!P45</f>
        <v>1</v>
      </c>
      <c r="G32" s="147">
        <f>'Flowchart (Sparrow28,F14)'!S45</f>
        <v>27505.329475120827</v>
      </c>
      <c r="H32" s="145">
        <f>'Flowchart (Sparrow28,F14)'!O45</f>
        <v>15</v>
      </c>
      <c r="I32" s="145">
        <f>'Flowchart (Sparrow28,F14)'!T45</f>
        <v>6</v>
      </c>
      <c r="J32" s="148">
        <f t="shared" si="0"/>
        <v>28800</v>
      </c>
      <c r="K32" s="149">
        <f t="shared" si="1"/>
        <v>0.95504616233058426</v>
      </c>
      <c r="L32" s="150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</row>
    <row r="33" spans="2:28" s="152" customFormat="1" ht="17.100000000000001" customHeight="1">
      <c r="B33" s="145">
        <f>'Flowchart (Sparrow28,F14)'!C46</f>
        <v>32</v>
      </c>
      <c r="C33" s="145" t="str">
        <f>'Flowchart (Sparrow28,F14)'!E46</f>
        <v>CNC</v>
      </c>
      <c r="D33" s="145" t="str">
        <f>'Flowchart (Sparrow28,F14)'!F46</f>
        <v>Assembly3</v>
      </c>
      <c r="E33" s="145" t="str">
        <f>'Flowchart (Sparrow28,F14)'!G46</f>
        <v>组装CNC3 Loop2</v>
      </c>
      <c r="F33" s="146">
        <f>'Flowchart (Sparrow28,F14)'!P46</f>
        <v>1</v>
      </c>
      <c r="G33" s="147">
        <f>'Flowchart (Sparrow28,F14)'!S46</f>
        <v>27505.329475120827</v>
      </c>
      <c r="H33" s="145">
        <f>'Flowchart (Sparrow28,F14)'!O46</f>
        <v>8</v>
      </c>
      <c r="I33" s="145">
        <f>'Flowchart (Sparrow28,F14)'!T46</f>
        <v>4</v>
      </c>
      <c r="J33" s="148">
        <f t="shared" si="0"/>
        <v>36000</v>
      </c>
      <c r="K33" s="149">
        <f t="shared" si="1"/>
        <v>0.76403692986446736</v>
      </c>
      <c r="L33" s="150">
        <v>4</v>
      </c>
      <c r="M33" s="151">
        <f>+IF(H33*4/60&lt;10,10,ROUNDUP(H25*4/60/5,0)*5)</f>
        <v>10</v>
      </c>
      <c r="N33" s="151"/>
      <c r="O33" s="151"/>
      <c r="P33" s="151"/>
      <c r="Q33" s="151"/>
      <c r="R33" s="153"/>
      <c r="S33" s="154"/>
      <c r="T33" s="151">
        <f t="shared" ref="T33:T38" si="5">$L33*$I33</f>
        <v>16</v>
      </c>
      <c r="U33" s="153">
        <f t="shared" ref="U33:U38" si="6">$G33/20/60*$M33</f>
        <v>229.21107895934023</v>
      </c>
      <c r="V33" s="153">
        <f t="shared" ref="V33" si="7">SUM(T33:U33)</f>
        <v>245.21107895934023</v>
      </c>
      <c r="W33" s="151"/>
      <c r="X33" s="151"/>
      <c r="Y33" s="151"/>
      <c r="Z33" s="151"/>
      <c r="AA33" s="151"/>
      <c r="AB33" s="151"/>
    </row>
    <row r="34" spans="2:28" s="152" customFormat="1" ht="17.100000000000001" customHeight="1">
      <c r="B34" s="145">
        <f>'Flowchart (Sparrow28,F14)'!C47</f>
        <v>33</v>
      </c>
      <c r="C34" s="145" t="str">
        <f>'Flowchart (Sparrow28,F14)'!E47</f>
        <v>CNC</v>
      </c>
      <c r="D34" s="145" t="str">
        <f>'Flowchart (Sparrow28,F14)'!F47</f>
        <v>CNC3</v>
      </c>
      <c r="E34" s="145" t="str">
        <f>'Flowchart (Sparrow28,F14)'!G47</f>
        <v>3D Profile / BP /相机孔特征/Pre-相机孔特征 hole</v>
      </c>
      <c r="F34" s="146">
        <f>'Flowchart (Sparrow28,F14)'!P47</f>
        <v>0.998</v>
      </c>
      <c r="G34" s="147">
        <f>'Flowchart (Sparrow28,F14)'!S47</f>
        <v>27505.329475120827</v>
      </c>
      <c r="H34" s="145">
        <f>'Flowchart (Sparrow28,F14)'!O47</f>
        <v>270</v>
      </c>
      <c r="I34" s="145">
        <f>'Flowchart (Sparrow28,F14)'!T47</f>
        <v>104</v>
      </c>
      <c r="J34" s="148">
        <f t="shared" si="0"/>
        <v>27733.333333333332</v>
      </c>
      <c r="K34" s="149">
        <f t="shared" si="1"/>
        <v>0.99177870703560678</v>
      </c>
      <c r="L34" s="150">
        <v>1</v>
      </c>
      <c r="M34" s="151">
        <f>+IF(H34*4/60&lt;10,10,ROUNDUP(H34*4/60/5,0)*5)</f>
        <v>20</v>
      </c>
      <c r="N34" s="151"/>
      <c r="O34" s="151"/>
      <c r="P34" s="151"/>
      <c r="Q34" s="151"/>
      <c r="R34" s="153"/>
      <c r="S34" s="153"/>
      <c r="T34" s="151">
        <f t="shared" si="5"/>
        <v>104</v>
      </c>
      <c r="U34" s="153">
        <f t="shared" si="6"/>
        <v>458.42215791868045</v>
      </c>
      <c r="V34" s="153">
        <f>SUM(T34:U34)</f>
        <v>562.42215791868045</v>
      </c>
      <c r="W34" s="151"/>
      <c r="X34" s="151"/>
      <c r="Y34" s="151"/>
      <c r="Z34" s="151"/>
      <c r="AA34" s="151"/>
      <c r="AB34" s="151"/>
    </row>
    <row r="35" spans="2:28" ht="17.100000000000001" customHeight="1">
      <c r="B35" s="145">
        <f>'Flowchart (Sparrow28,F14)'!C48</f>
        <v>34</v>
      </c>
      <c r="C35" s="145" t="str">
        <f>'Flowchart (Sparrow28,F14)'!E48</f>
        <v>CNC</v>
      </c>
      <c r="D35" s="145" t="str">
        <f>'Flowchart (Sparrow28,F14)'!F48</f>
        <v>清洗4(CNC3后)</v>
      </c>
      <c r="E35" s="145" t="str">
        <f>'Flowchart (Sparrow28,F14)'!G48</f>
        <v>CNC3后清洗</v>
      </c>
      <c r="F35" s="146">
        <f>'Flowchart (Sparrow28,F14)'!P48</f>
        <v>1</v>
      </c>
      <c r="G35" s="147">
        <f>'Flowchart (Sparrow28,F14)'!S48</f>
        <v>27450.318816170584</v>
      </c>
      <c r="H35" s="145">
        <f>'Flowchart (Sparrow28,F14)'!O48</f>
        <v>2.78</v>
      </c>
      <c r="I35" s="145">
        <f>'Flowchart (Sparrow28,F14)'!T48</f>
        <v>2</v>
      </c>
      <c r="J35" s="148">
        <f t="shared" si="0"/>
        <v>51798.561151079142</v>
      </c>
      <c r="K35" s="149">
        <f t="shared" si="1"/>
        <v>0.52994365492329321</v>
      </c>
      <c r="L35" s="150">
        <v>8</v>
      </c>
      <c r="M35" s="151">
        <f>+IF(H35*4/60&lt;10,10,ROUNDUP(H27*4/60/5,0)*5)</f>
        <v>10</v>
      </c>
      <c r="N35" s="151"/>
      <c r="O35" s="151"/>
      <c r="P35" s="151"/>
      <c r="Q35" s="151"/>
      <c r="R35" s="153"/>
      <c r="S35" s="153"/>
      <c r="T35" s="151">
        <f t="shared" si="5"/>
        <v>16</v>
      </c>
      <c r="U35" s="153">
        <f t="shared" si="6"/>
        <v>228.75265680142152</v>
      </c>
      <c r="V35" s="153">
        <f>SUM(T35:U35)</f>
        <v>244.75265680142152</v>
      </c>
      <c r="W35" s="145"/>
      <c r="X35" s="145"/>
      <c r="Y35" s="145"/>
      <c r="Z35" s="145"/>
      <c r="AA35" s="145"/>
      <c r="AB35" s="145"/>
    </row>
    <row r="36" spans="2:28" ht="17.100000000000001" customHeight="1">
      <c r="B36" s="145">
        <f>'Flowchart (Sparrow28,F14)'!C50</f>
        <v>36</v>
      </c>
      <c r="C36" s="145" t="str">
        <f>'Flowchart (Sparrow28,F14)'!E50</f>
        <v>CNC</v>
      </c>
      <c r="D36" s="145" t="str">
        <f>'Flowchart (Sparrow28,F14)'!F50</f>
        <v>Polishing1-1</v>
      </c>
      <c r="E36" s="145" t="str">
        <f>'Flowchart (Sparrow28,F14)'!G50</f>
        <v>相机孔特征抛光+BP&amp;3D Profile(粗抛)</v>
      </c>
      <c r="F36" s="146">
        <f>'Flowchart (Sparrow28,F14)'!P50</f>
        <v>1</v>
      </c>
      <c r="G36" s="147">
        <f>'Flowchart (Sparrow28,F14)'!S50</f>
        <v>27450.318816170584</v>
      </c>
      <c r="H36" s="145">
        <f>'Flowchart (Sparrow28,F14)'!O50</f>
        <v>50</v>
      </c>
      <c r="I36" s="145">
        <f>'Flowchart (Sparrow28,F14)'!T50</f>
        <v>20</v>
      </c>
      <c r="J36" s="148">
        <f t="shared" si="0"/>
        <v>28800</v>
      </c>
      <c r="K36" s="149">
        <f t="shared" si="1"/>
        <v>0.95313607000592304</v>
      </c>
      <c r="L36" s="150">
        <v>8</v>
      </c>
      <c r="M36" s="151">
        <f>+IF(H36*4/60&lt;10,10,ROUNDUP(H28*4/60/5,0)*5)</f>
        <v>10</v>
      </c>
      <c r="N36" s="151"/>
      <c r="O36" s="151"/>
      <c r="P36" s="151"/>
      <c r="Q36" s="151"/>
      <c r="R36" s="153"/>
      <c r="S36" s="153"/>
      <c r="T36" s="151">
        <f t="shared" si="5"/>
        <v>160</v>
      </c>
      <c r="U36" s="153">
        <f t="shared" si="6"/>
        <v>228.75265680142152</v>
      </c>
      <c r="V36" s="153">
        <f>SUM(T36:U36)</f>
        <v>388.75265680142149</v>
      </c>
      <c r="W36" s="153"/>
      <c r="X36" s="153"/>
      <c r="Y36" s="153"/>
      <c r="Z36" s="145"/>
      <c r="AA36" s="145"/>
      <c r="AB36" s="145"/>
    </row>
    <row r="37" spans="2:28" ht="17.100000000000001" customHeight="1">
      <c r="B37" s="145">
        <f>'Flowchart (Sparrow28,F14)'!C51</f>
        <v>37</v>
      </c>
      <c r="C37" s="145" t="str">
        <f>'Flowchart (Sparrow28,F14)'!E51</f>
        <v>CNC</v>
      </c>
      <c r="D37" s="145" t="str">
        <f>'Flowchart (Sparrow28,F14)'!F51</f>
        <v>Polishing1-2</v>
      </c>
      <c r="E37" s="145" t="str">
        <f>'Flowchart (Sparrow28,F14)'!G51</f>
        <v>相机孔特征抛光+BP&amp;3D Profile(粗抛)</v>
      </c>
      <c r="F37" s="146">
        <f>'Flowchart (Sparrow28,F14)'!P51</f>
        <v>0.99</v>
      </c>
      <c r="G37" s="147">
        <f>'Flowchart (Sparrow28,F14)'!S51</f>
        <v>27450.318816170584</v>
      </c>
      <c r="H37" s="145">
        <f>'Flowchart (Sparrow28,F14)'!O51</f>
        <v>55</v>
      </c>
      <c r="I37" s="145">
        <f>'Flowchart (Sparrow28,F14)'!T51</f>
        <v>21</v>
      </c>
      <c r="J37" s="148">
        <f t="shared" si="0"/>
        <v>27490.909090909092</v>
      </c>
      <c r="K37" s="149">
        <f t="shared" si="1"/>
        <v>0.99852350191096695</v>
      </c>
      <c r="L37" s="150">
        <v>8</v>
      </c>
      <c r="M37" s="151">
        <f>+IF(H37*4/60&lt;10,10,ROUNDUP(H29*4/60/5,0)*5)</f>
        <v>10</v>
      </c>
      <c r="N37" s="151"/>
      <c r="O37" s="151"/>
      <c r="P37" s="151"/>
      <c r="Q37" s="151"/>
      <c r="R37" s="153"/>
      <c r="S37" s="154"/>
      <c r="T37" s="151">
        <f t="shared" si="5"/>
        <v>168</v>
      </c>
      <c r="U37" s="153">
        <f t="shared" si="6"/>
        <v>228.75265680142152</v>
      </c>
      <c r="V37" s="153">
        <f>SUM(T37:U37)</f>
        <v>396.75265680142149</v>
      </c>
      <c r="W37" s="153"/>
      <c r="X37" s="153"/>
      <c r="Y37" s="153"/>
      <c r="Z37" s="145"/>
      <c r="AA37" s="145"/>
      <c r="AB37" s="145"/>
    </row>
    <row r="38" spans="2:28" ht="17.100000000000001" customHeight="1">
      <c r="B38" s="145">
        <f>'Flowchart (Sparrow28,F14)'!C53</f>
        <v>39</v>
      </c>
      <c r="C38" s="145" t="str">
        <f>'Flowchart (Sparrow28,F14)'!E53</f>
        <v>CNC</v>
      </c>
      <c r="D38" s="145" t="str">
        <f>'Flowchart (Sparrow28,F14)'!F53</f>
        <v>Remove3</v>
      </c>
      <c r="E38" s="145" t="str">
        <f>'Flowchart (Sparrow28,F14)'!G53</f>
        <v>拆CNC3 Loop2</v>
      </c>
      <c r="F38" s="146">
        <f>'Flowchart (Sparrow28,F14)'!P53</f>
        <v>1</v>
      </c>
      <c r="G38" s="147">
        <f>'Flowchart (Sparrow28,F14)'!S53</f>
        <v>27175.815628008877</v>
      </c>
      <c r="H38" s="145">
        <f>'Flowchart (Sparrow28,F14)'!O53</f>
        <v>8</v>
      </c>
      <c r="I38" s="145">
        <f>'Flowchart (Sparrow28,F14)'!T53</f>
        <v>4</v>
      </c>
      <c r="J38" s="148">
        <f t="shared" si="0"/>
        <v>36000</v>
      </c>
      <c r="K38" s="149">
        <f t="shared" si="1"/>
        <v>0.75488376744469099</v>
      </c>
      <c r="L38" s="150">
        <v>4</v>
      </c>
      <c r="M38" s="151">
        <f>+IF(H38*4/60&lt;10,10,ROUNDUP(H30*4/60/5,0)*5)</f>
        <v>10</v>
      </c>
      <c r="N38" s="151"/>
      <c r="O38" s="151"/>
      <c r="P38" s="151"/>
      <c r="Q38" s="151"/>
      <c r="R38" s="153"/>
      <c r="S38" s="154"/>
      <c r="T38" s="151">
        <f t="shared" si="5"/>
        <v>16</v>
      </c>
      <c r="U38" s="153">
        <f t="shared" si="6"/>
        <v>226.46513023340731</v>
      </c>
      <c r="V38" s="153">
        <f t="shared" ref="V38" si="8">SUM(T38:U38)</f>
        <v>242.46513023340731</v>
      </c>
      <c r="W38" s="153"/>
      <c r="X38" s="153"/>
      <c r="Y38" s="153"/>
      <c r="Z38" s="145"/>
      <c r="AA38" s="145"/>
      <c r="AB38" s="145"/>
    </row>
    <row r="39" spans="2:28" ht="17.100000000000001" customHeight="1">
      <c r="B39" s="145">
        <f>'Flowchart (Sparrow28,F14)'!C54</f>
        <v>40</v>
      </c>
      <c r="C39" s="145" t="str">
        <f>'Flowchart (Sparrow28,F14)'!E54</f>
        <v>CNC</v>
      </c>
      <c r="D39" s="145" t="str">
        <f>'Flowchart (Sparrow28,F14)'!F54</f>
        <v>loop2清洗</v>
      </c>
      <c r="E39" s="145" t="str">
        <f>'Flowchart (Sparrow28,F14)'!G54</f>
        <v>loop2清洗</v>
      </c>
      <c r="F39" s="146">
        <f>'Flowchart (Sparrow28,F14)'!P54</f>
        <v>1</v>
      </c>
      <c r="G39" s="147">
        <f>'Flowchart (Sparrow28,F14)'!S54</f>
        <v>27175.815628008877</v>
      </c>
      <c r="H39" s="145">
        <f>'Flowchart (Sparrow28,F14)'!O54</f>
        <v>1.58</v>
      </c>
      <c r="I39" s="145">
        <f>'Flowchart (Sparrow28,F14)'!T54</f>
        <v>1</v>
      </c>
      <c r="J39" s="148">
        <f t="shared" si="0"/>
        <v>45569.620253164554</v>
      </c>
      <c r="K39" s="149">
        <f t="shared" si="1"/>
        <v>0.59635817628130594</v>
      </c>
      <c r="L39" s="150">
        <v>9</v>
      </c>
      <c r="M39" s="151">
        <f>+IF(H39*4/60&lt;10,10,ROUNDUP(H39*4/60/5,0)*5)</f>
        <v>10</v>
      </c>
      <c r="N39" s="145"/>
      <c r="O39" s="145"/>
      <c r="P39" s="145"/>
      <c r="Q39" s="153"/>
      <c r="R39" s="153"/>
      <c r="S39" s="153"/>
      <c r="T39" s="153">
        <f>$G39/20/60*60</f>
        <v>1358.7907814004438</v>
      </c>
      <c r="U39" s="153">
        <f>$G39/20/60*$M39</f>
        <v>226.46513023340731</v>
      </c>
      <c r="V39" s="153">
        <f t="shared" ref="V39" si="9">SUM(T39:U39)</f>
        <v>1585.2559116338512</v>
      </c>
      <c r="W39" s="153"/>
      <c r="X39" s="153"/>
      <c r="Y39" s="153"/>
      <c r="Z39" s="145"/>
      <c r="AA39" s="145"/>
      <c r="AB39" s="145"/>
    </row>
    <row r="40" spans="2:28" ht="17.100000000000001" customHeight="1">
      <c r="B40" s="145">
        <f>'Flowchart (Sparrow28,F14)'!C55</f>
        <v>41</v>
      </c>
      <c r="C40" s="145" t="str">
        <f>'Flowchart (Sparrow28,F14)'!E55</f>
        <v>CNC</v>
      </c>
      <c r="D40" s="145" t="str">
        <f>'Flowchart (Sparrow28,F14)'!F55</f>
        <v>清洗5(抛光后)</v>
      </c>
      <c r="E40" s="145" t="str">
        <f>'Flowchart (Sparrow28,F14)'!G55</f>
        <v>抛光后清洗</v>
      </c>
      <c r="F40" s="146">
        <f>'Flowchart (Sparrow28,F14)'!P55</f>
        <v>1</v>
      </c>
      <c r="G40" s="147">
        <f>'Flowchart (Sparrow28,F14)'!S55</f>
        <v>27175.815628008877</v>
      </c>
      <c r="H40" s="145">
        <f>'Flowchart (Sparrow28,F14)'!O55</f>
        <v>1.68</v>
      </c>
      <c r="I40" s="145">
        <f>'Flowchart (Sparrow28,F14)'!T55</f>
        <v>1</v>
      </c>
      <c r="J40" s="148">
        <f t="shared" si="0"/>
        <v>42857.142857142862</v>
      </c>
      <c r="K40" s="149">
        <f t="shared" si="1"/>
        <v>0.63410236465354042</v>
      </c>
      <c r="L40" s="150"/>
      <c r="M40" s="151"/>
      <c r="N40" s="151"/>
      <c r="O40" s="151"/>
      <c r="P40" s="151"/>
      <c r="Q40" s="151"/>
      <c r="R40" s="153"/>
      <c r="S40" s="154"/>
      <c r="T40" s="153"/>
      <c r="U40" s="153"/>
      <c r="V40" s="153"/>
      <c r="W40" s="145"/>
      <c r="X40" s="145"/>
      <c r="Y40" s="145"/>
      <c r="Z40" s="145"/>
      <c r="AA40" s="145"/>
      <c r="AB40" s="145"/>
    </row>
    <row r="41" spans="2:28" ht="17.100000000000001" customHeight="1">
      <c r="B41" s="145">
        <f>'Flowchart (Sparrow28,F14)'!C56</f>
        <v>42</v>
      </c>
      <c r="C41" s="145" t="str">
        <f>'Flowchart (Sparrow28,F14)'!E56</f>
        <v>CNC</v>
      </c>
      <c r="D41" s="145" t="str">
        <f>'Flowchart (Sparrow28,F14)'!F56</f>
        <v>Protection Film1</v>
      </c>
      <c r="E41" s="145" t="str">
        <f>'Flowchart (Sparrow28,F14)'!G56</f>
        <v>贴膜保护外观</v>
      </c>
      <c r="F41" s="146">
        <f>'Flowchart (Sparrow28,F14)'!P56</f>
        <v>1</v>
      </c>
      <c r="G41" s="147">
        <f>'Flowchart (Sparrow28,F14)'!S56</f>
        <v>27175.815628008877</v>
      </c>
      <c r="H41" s="145">
        <f>'Flowchart (Sparrow28,F14)'!O56</f>
        <v>16</v>
      </c>
      <c r="I41" s="145">
        <f>'Flowchart (Sparrow28,F14)'!T56</f>
        <v>7</v>
      </c>
      <c r="J41" s="148">
        <f t="shared" si="0"/>
        <v>31500</v>
      </c>
      <c r="K41" s="149">
        <f t="shared" si="1"/>
        <v>0.8627243056510755</v>
      </c>
      <c r="L41" s="150"/>
      <c r="M41" s="151"/>
      <c r="N41" s="151"/>
      <c r="O41" s="151"/>
      <c r="P41" s="151"/>
      <c r="Q41" s="151"/>
      <c r="R41" s="151"/>
      <c r="S41" s="151"/>
      <c r="T41" s="151"/>
      <c r="U41" s="153"/>
      <c r="V41" s="154"/>
      <c r="W41" s="151"/>
      <c r="X41" s="153"/>
      <c r="Y41" s="153"/>
      <c r="Z41" s="145"/>
      <c r="AA41" s="145"/>
      <c r="AB41" s="145"/>
    </row>
    <row r="42" spans="2:28" ht="17.100000000000001" customHeight="1">
      <c r="B42" s="145">
        <f>'Flowchart (Sparrow28,F14)'!C58</f>
        <v>44</v>
      </c>
      <c r="C42" s="145" t="str">
        <f>'Flowchart (Sparrow28,F14)'!E58</f>
        <v>CNC</v>
      </c>
      <c r="D42" s="145" t="str">
        <f>'Flowchart (Sparrow28,F14)'!F58</f>
        <v>Assembly4</v>
      </c>
      <c r="E42" s="145" t="str">
        <f>'Flowchart (Sparrow28,F14)'!G58</f>
        <v>组装CNC4 Loop3</v>
      </c>
      <c r="F42" s="146">
        <f>'Flowchart (Sparrow28,F14)'!P58</f>
        <v>1</v>
      </c>
      <c r="G42" s="147">
        <f>'Flowchart (Sparrow28,F14)'!S58</f>
        <v>27175.815628008877</v>
      </c>
      <c r="H42" s="145">
        <f>'Flowchart (Sparrow28,F14)'!O58</f>
        <v>7</v>
      </c>
      <c r="I42" s="145">
        <f>'Flowchart (Sparrow28,F14)'!T58</f>
        <v>3</v>
      </c>
      <c r="J42" s="148">
        <f t="shared" si="0"/>
        <v>30857.142857142859</v>
      </c>
      <c r="K42" s="149">
        <f t="shared" si="1"/>
        <v>0.8806977286854728</v>
      </c>
      <c r="L42" s="150">
        <v>5</v>
      </c>
      <c r="M42" s="151">
        <f>+IF(H42*4/60&lt;10,10,ROUNDUP(H42*4/60/5,0)*5)</f>
        <v>10</v>
      </c>
      <c r="N42" s="151"/>
      <c r="O42" s="151"/>
      <c r="P42" s="151"/>
      <c r="Q42" s="151"/>
      <c r="R42" s="151"/>
      <c r="S42" s="151"/>
      <c r="T42" s="151"/>
      <c r="U42" s="153"/>
      <c r="V42" s="154"/>
      <c r="W42" s="151">
        <f>$L42*$I42</f>
        <v>15</v>
      </c>
      <c r="X42" s="153">
        <f>$G42/20/60*$M42</f>
        <v>226.46513023340731</v>
      </c>
      <c r="Y42" s="153">
        <f t="shared" ref="Y42:Y44" si="10">SUM(W42:X42)</f>
        <v>241.46513023340731</v>
      </c>
      <c r="Z42" s="145"/>
      <c r="AA42" s="145"/>
      <c r="AB42" s="145"/>
    </row>
    <row r="43" spans="2:28" ht="17.100000000000001" customHeight="1">
      <c r="B43" s="145">
        <f>'Flowchart (Sparrow28,F14)'!C59</f>
        <v>45</v>
      </c>
      <c r="C43" s="145" t="str">
        <f>'Flowchart (Sparrow28,F14)'!E59</f>
        <v>CNC</v>
      </c>
      <c r="D43" s="145" t="str">
        <f>'Flowchart (Sparrow28,F14)'!F59</f>
        <v>CNC4-1</v>
      </c>
      <c r="E43" s="145" t="str">
        <f>'Flowchart (Sparrow28,F14)'!G59</f>
        <v>CG/RT/SIM/Ringer/VB/HB holes/Logo    
         step/inner cavity</v>
      </c>
      <c r="F43" s="146">
        <f>'Flowchart (Sparrow28,F14)'!P59</f>
        <v>1</v>
      </c>
      <c r="G43" s="147">
        <f>'Flowchart (Sparrow28,F14)'!S59</f>
        <v>27175.815628008877</v>
      </c>
      <c r="H43" s="145">
        <f>'Flowchart (Sparrow28,F14)'!O59</f>
        <v>745</v>
      </c>
      <c r="I43" s="321">
        <v>282</v>
      </c>
      <c r="J43" s="148">
        <f t="shared" si="0"/>
        <v>27253.691275167785</v>
      </c>
      <c r="K43" s="149">
        <f t="shared" si="1"/>
        <v>0.99714256515300503</v>
      </c>
      <c r="L43" s="150">
        <v>1</v>
      </c>
      <c r="M43" s="151">
        <f>+IF(H43*4/60&lt;10,10,ROUNDUP(H43*4/60/5,0)*5)</f>
        <v>50</v>
      </c>
      <c r="N43" s="151"/>
      <c r="O43" s="151"/>
      <c r="P43" s="151"/>
      <c r="Q43" s="151"/>
      <c r="R43" s="151"/>
      <c r="S43" s="151"/>
      <c r="T43" s="151"/>
      <c r="U43" s="153"/>
      <c r="V43" s="154"/>
      <c r="W43" s="151">
        <f>$L43*$I43</f>
        <v>282</v>
      </c>
      <c r="X43" s="153">
        <f>$G43/20/60*$M43</f>
        <v>1132.3256511670365</v>
      </c>
      <c r="Y43" s="153">
        <f t="shared" si="10"/>
        <v>1414.3256511670365</v>
      </c>
      <c r="Z43" s="145"/>
      <c r="AA43" s="145"/>
      <c r="AB43" s="145"/>
    </row>
    <row r="44" spans="2:28" ht="17.100000000000001" customHeight="1">
      <c r="B44" s="145">
        <f>'Flowchart (Sparrow28,F14)'!C60</f>
        <v>46</v>
      </c>
      <c r="C44" s="145" t="str">
        <f>'Flowchart (Sparrow28,F14)'!E60</f>
        <v>CNC</v>
      </c>
      <c r="D44" s="145" t="str">
        <f>'Flowchart (Sparrow28,F14)'!F60</f>
        <v>CNC4-2</v>
      </c>
      <c r="E44" s="145" t="str">
        <f>'Flowchart (Sparrow28,F14)'!G60</f>
        <v>IO/Dock  hole/VRT/T-groove</v>
      </c>
      <c r="F44" s="146">
        <f>'Flowchart (Sparrow28,F14)'!P60</f>
        <v>0.996</v>
      </c>
      <c r="G44" s="147">
        <f>'Flowchart (Sparrow28,F14)'!S60</f>
        <v>27175.815628008877</v>
      </c>
      <c r="H44" s="145">
        <f>'Flowchart (Sparrow28,F14)'!O60</f>
        <v>220</v>
      </c>
      <c r="I44" s="145">
        <f>'Flowchart (Sparrow28,F14)'!T60</f>
        <v>84</v>
      </c>
      <c r="J44" s="148">
        <f t="shared" si="0"/>
        <v>27490.909090909092</v>
      </c>
      <c r="K44" s="149">
        <f t="shared" si="1"/>
        <v>0.98853826689185731</v>
      </c>
      <c r="L44" s="286">
        <v>1</v>
      </c>
      <c r="M44" s="151">
        <f>+IF(H44*4/60&lt;10,10,ROUNDUP(H44*4/60/5,0)*5)</f>
        <v>15</v>
      </c>
      <c r="N44" s="287"/>
      <c r="O44" s="287"/>
      <c r="P44" s="287"/>
      <c r="Q44" s="287"/>
      <c r="R44" s="287"/>
      <c r="S44" s="287"/>
      <c r="T44" s="287"/>
      <c r="U44" s="288"/>
      <c r="V44" s="289"/>
      <c r="W44" s="151">
        <f>$L44*$I44</f>
        <v>84</v>
      </c>
      <c r="X44" s="153">
        <f>$G44/20/60*$M44</f>
        <v>339.69769535011096</v>
      </c>
      <c r="Y44" s="153">
        <f t="shared" si="10"/>
        <v>423.69769535011096</v>
      </c>
      <c r="Z44" s="285"/>
      <c r="AA44" s="285"/>
      <c r="AB44" s="285"/>
    </row>
    <row r="45" spans="2:28" s="152" customFormat="1" ht="17.100000000000001" customHeight="1">
      <c r="B45" s="145">
        <f>'Flowchart (Sparrow28,F14)'!C61</f>
        <v>47</v>
      </c>
      <c r="C45" s="145" t="str">
        <f>'Flowchart (Sparrow28,F14)'!E61</f>
        <v>CNC</v>
      </c>
      <c r="D45" s="145" t="str">
        <f>'Flowchart (Sparrow28,F14)'!F61</f>
        <v>Remove4</v>
      </c>
      <c r="E45" s="145" t="str">
        <f>'Flowchart (Sparrow28,F14)'!G61</f>
        <v>拆CNC4 Loop3</v>
      </c>
      <c r="F45" s="146">
        <f>'Flowchart (Sparrow28,F14)'!P61</f>
        <v>1</v>
      </c>
      <c r="G45" s="147">
        <f>'Flowchart (Sparrow28,F14)'!S61</f>
        <v>27067.11236549684</v>
      </c>
      <c r="H45" s="145">
        <f>'Flowchart (Sparrow28,F14)'!O61</f>
        <v>7</v>
      </c>
      <c r="I45" s="145">
        <f>'Flowchart (Sparrow28,F14)'!T61</f>
        <v>3</v>
      </c>
      <c r="J45" s="148">
        <f t="shared" si="0"/>
        <v>30857.142857142859</v>
      </c>
      <c r="K45" s="149">
        <f t="shared" si="1"/>
        <v>0.87717493777073086</v>
      </c>
      <c r="L45" s="150">
        <v>4</v>
      </c>
      <c r="M45" s="151">
        <f>+IF(H45*4/60&lt;10,10,ROUNDUP(H45*4/60/5,0)*5)</f>
        <v>10</v>
      </c>
      <c r="N45" s="151"/>
      <c r="O45" s="151"/>
      <c r="P45" s="151"/>
      <c r="Q45" s="151"/>
      <c r="R45" s="151"/>
      <c r="S45" s="151"/>
      <c r="T45" s="151"/>
      <c r="U45" s="153"/>
      <c r="V45" s="154"/>
      <c r="W45" s="151">
        <f>$L45*$I45</f>
        <v>12</v>
      </c>
      <c r="X45" s="153">
        <f>$G45/20/60*$M45</f>
        <v>225.55926971247368</v>
      </c>
      <c r="Y45" s="153">
        <f>SUM(W45:X45)</f>
        <v>237.55926971247368</v>
      </c>
      <c r="Z45" s="151"/>
      <c r="AA45" s="151"/>
      <c r="AB45" s="151"/>
    </row>
    <row r="46" spans="2:28" s="152" customFormat="1" ht="17.100000000000001" customHeight="1">
      <c r="B46" s="145">
        <f>'Flowchart (Sparrow28,F14)'!C62</f>
        <v>48</v>
      </c>
      <c r="C46" s="145" t="str">
        <f>'Flowchart (Sparrow28,F14)'!E62</f>
        <v>CNC</v>
      </c>
      <c r="D46" s="145" t="str">
        <f>'Flowchart (Sparrow28,F14)'!F62</f>
        <v>loop3清洗</v>
      </c>
      <c r="E46" s="145" t="str">
        <f>'Flowchart (Sparrow28,F14)'!G62</f>
        <v>loop3清洗</v>
      </c>
      <c r="F46" s="146">
        <f>'Flowchart (Sparrow28,F14)'!P62</f>
        <v>1</v>
      </c>
      <c r="G46" s="147">
        <f>'Flowchart (Sparrow28,F14)'!S62</f>
        <v>27067.11236549684</v>
      </c>
      <c r="H46" s="145">
        <f>'Flowchart (Sparrow28,F14)'!O62</f>
        <v>1.55</v>
      </c>
      <c r="I46" s="145">
        <f>'Flowchart (Sparrow28,F14)'!T62</f>
        <v>1</v>
      </c>
      <c r="J46" s="148">
        <f t="shared" si="0"/>
        <v>46451.612903225803</v>
      </c>
      <c r="K46" s="149">
        <f t="shared" si="1"/>
        <v>0.58269478009055697</v>
      </c>
      <c r="L46" s="150">
        <v>8</v>
      </c>
      <c r="M46" s="151">
        <f>+IF(H46*4/60&lt;10,10,ROUNDUP(H46*4/60/5,0)*5)</f>
        <v>10</v>
      </c>
      <c r="N46" s="151"/>
      <c r="O46" s="151"/>
      <c r="P46" s="151"/>
      <c r="Q46" s="151"/>
      <c r="R46" s="151"/>
      <c r="S46" s="151"/>
      <c r="T46" s="151"/>
      <c r="U46" s="153"/>
      <c r="V46" s="154"/>
      <c r="W46" s="153">
        <f>$G46/20/60*30</f>
        <v>676.67780913742104</v>
      </c>
      <c r="X46" s="153">
        <f>$G46/20/60*$M46</f>
        <v>225.55926971247368</v>
      </c>
      <c r="Y46" s="153">
        <f t="shared" ref="Y46" si="11">SUM(W46:X46)</f>
        <v>902.23707884989471</v>
      </c>
      <c r="Z46" s="151"/>
      <c r="AA46" s="151"/>
      <c r="AB46" s="151"/>
    </row>
    <row r="47" spans="2:28" s="152" customFormat="1" ht="17.100000000000001" customHeight="1">
      <c r="B47" s="145">
        <f>'Flowchart (Sparrow28,F14)'!C63</f>
        <v>49</v>
      </c>
      <c r="C47" s="145" t="str">
        <f>'Flowchart (Sparrow28,F14)'!E63</f>
        <v>CNC</v>
      </c>
      <c r="D47" s="145" t="str">
        <f>'Flowchart (Sparrow28,F14)'!F63</f>
        <v>清洗6(CNC4后)</v>
      </c>
      <c r="E47" s="145" t="str">
        <f>'Flowchart (Sparrow28,F14)'!G63</f>
        <v>CNC4后清洗</v>
      </c>
      <c r="F47" s="146">
        <f>'Flowchart (Sparrow28,F14)'!P63</f>
        <v>1</v>
      </c>
      <c r="G47" s="147">
        <f>'Flowchart (Sparrow28,F14)'!S63</f>
        <v>27067.11236549684</v>
      </c>
      <c r="H47" s="145">
        <f>'Flowchart (Sparrow28,F14)'!O63</f>
        <v>1.28</v>
      </c>
      <c r="I47" s="145">
        <f>'Flowchart (Sparrow28,F14)'!T63</f>
        <v>1</v>
      </c>
      <c r="J47" s="148">
        <f t="shared" si="0"/>
        <v>56250</v>
      </c>
      <c r="K47" s="149">
        <f t="shared" si="1"/>
        <v>0.48119310871994381</v>
      </c>
      <c r="L47" s="150"/>
      <c r="M47" s="151"/>
      <c r="N47" s="151"/>
      <c r="O47" s="151"/>
      <c r="P47" s="151"/>
      <c r="Q47" s="151"/>
      <c r="R47" s="151"/>
      <c r="S47" s="151"/>
      <c r="T47" s="151"/>
      <c r="U47" s="153"/>
      <c r="V47" s="154"/>
      <c r="W47" s="151"/>
      <c r="X47" s="153"/>
      <c r="Y47" s="153"/>
      <c r="Z47" s="151"/>
      <c r="AA47" s="151"/>
      <c r="AB47" s="151"/>
    </row>
    <row r="48" spans="2:28" s="152" customFormat="1" ht="17.100000000000001" customHeight="1">
      <c r="B48" s="145">
        <f>'Flowchart (Sparrow28,F14)'!C64</f>
        <v>50</v>
      </c>
      <c r="C48" s="145" t="str">
        <f>'Flowchart (Sparrow28,F14)'!E64</f>
        <v>CNC</v>
      </c>
      <c r="D48" s="145" t="str">
        <f>'Flowchart (Sparrow28,F14)'!F64</f>
        <v>修毛刺3</v>
      </c>
      <c r="E48" s="145" t="str">
        <f>'Flowchart (Sparrow28,F14)'!G64</f>
        <v>机械手去毛刺</v>
      </c>
      <c r="F48" s="146">
        <f>'Flowchart (Sparrow28,F14)'!P64</f>
        <v>1</v>
      </c>
      <c r="G48" s="147">
        <f>'Flowchart (Sparrow28,F14)'!S64</f>
        <v>27067.11236549684</v>
      </c>
      <c r="H48" s="145">
        <f>'Flowchart (Sparrow28,F14)'!O64</f>
        <v>41</v>
      </c>
      <c r="I48" s="145">
        <f>'Flowchart (Sparrow28,F14)'!T64</f>
        <v>16</v>
      </c>
      <c r="J48" s="148">
        <f t="shared" si="0"/>
        <v>28097.560975609755</v>
      </c>
      <c r="K48" s="149">
        <f t="shared" si="1"/>
        <v>0.96332604773035635</v>
      </c>
      <c r="L48" s="150"/>
      <c r="M48" s="151"/>
      <c r="N48" s="151"/>
      <c r="O48" s="151"/>
      <c r="P48" s="151"/>
      <c r="Q48" s="151"/>
      <c r="R48" s="151"/>
      <c r="S48" s="151"/>
      <c r="T48" s="151"/>
      <c r="U48" s="153"/>
      <c r="V48" s="154"/>
      <c r="W48" s="151"/>
      <c r="X48" s="153"/>
      <c r="Y48" s="153"/>
      <c r="Z48" s="151"/>
      <c r="AA48" s="151"/>
      <c r="AB48" s="151"/>
    </row>
    <row r="49" spans="2:28" s="152" customFormat="1" ht="17.100000000000001" customHeight="1">
      <c r="B49" s="145">
        <f>'Flowchart (Sparrow28,F14)'!C65</f>
        <v>51</v>
      </c>
      <c r="C49" s="145" t="str">
        <f>'Flowchart (Sparrow28,F14)'!E65</f>
        <v>CNC</v>
      </c>
      <c r="D49" s="145" t="str">
        <f>'Flowchart (Sparrow28,F14)'!F65</f>
        <v>毛刺3后检修</v>
      </c>
      <c r="E49" s="145" t="str">
        <f>'Flowchart (Sparrow28,F14)'!G65</f>
        <v>毛刺后检修</v>
      </c>
      <c r="F49" s="146">
        <f>'Flowchart (Sparrow28,F14)'!P65</f>
        <v>1</v>
      </c>
      <c r="G49" s="147">
        <f>'Flowchart (Sparrow28,F14)'!S65</f>
        <v>27067.11236549684</v>
      </c>
      <c r="H49" s="145">
        <f>'Flowchart (Sparrow28,F14)'!O65</f>
        <v>15</v>
      </c>
      <c r="I49" s="145">
        <f>'Flowchart (Sparrow28,F14)'!T65</f>
        <v>6</v>
      </c>
      <c r="J49" s="148">
        <f t="shared" si="0"/>
        <v>28800</v>
      </c>
      <c r="K49" s="149">
        <f t="shared" si="1"/>
        <v>0.93983029046864031</v>
      </c>
      <c r="L49" s="150"/>
      <c r="M49" s="151"/>
      <c r="N49" s="151"/>
      <c r="O49" s="151"/>
      <c r="P49" s="151"/>
      <c r="Q49" s="151"/>
      <c r="R49" s="151"/>
      <c r="S49" s="151"/>
      <c r="T49" s="151"/>
      <c r="U49" s="153"/>
      <c r="V49" s="154"/>
      <c r="W49" s="153"/>
      <c r="X49" s="153"/>
      <c r="Y49" s="153"/>
      <c r="Z49" s="151"/>
      <c r="AA49" s="151"/>
      <c r="AB49" s="151"/>
    </row>
    <row r="50" spans="2:28" s="152" customFormat="1" ht="17.100000000000001" customHeight="1">
      <c r="B50" s="145" t="e">
        <f>'Flowchart (Sparrow28,F14)'!#REF!</f>
        <v>#REF!</v>
      </c>
      <c r="C50" s="145" t="e">
        <f>'Flowchart (Sparrow28,F14)'!#REF!</f>
        <v>#REF!</v>
      </c>
      <c r="D50" s="145" t="e">
        <f>'Flowchart (Sparrow28,F14)'!#REF!</f>
        <v>#REF!</v>
      </c>
      <c r="E50" s="145" t="e">
        <f>'Flowchart (Sparrow28,F14)'!#REF!</f>
        <v>#REF!</v>
      </c>
      <c r="F50" s="146" t="e">
        <f>'Flowchart (Sparrow28,F14)'!#REF!</f>
        <v>#REF!</v>
      </c>
      <c r="G50" s="147" t="e">
        <f>'Flowchart (Sparrow28,F14)'!#REF!</f>
        <v>#REF!</v>
      </c>
      <c r="H50" s="145" t="e">
        <f>'Flowchart (Sparrow28,F14)'!#REF!</f>
        <v>#REF!</v>
      </c>
      <c r="I50" s="145" t="e">
        <f>'Flowchart (Sparrow28,F14)'!#REF!</f>
        <v>#REF!</v>
      </c>
      <c r="J50" s="148" t="e">
        <f t="shared" si="0"/>
        <v>#REF!</v>
      </c>
      <c r="K50" s="149" t="e">
        <f t="shared" si="1"/>
        <v>#REF!</v>
      </c>
      <c r="L50" s="150"/>
      <c r="M50" s="151"/>
      <c r="N50" s="151"/>
      <c r="O50" s="151"/>
      <c r="P50" s="151"/>
      <c r="Q50" s="151"/>
      <c r="R50" s="153"/>
      <c r="S50" s="154"/>
      <c r="T50" s="151"/>
      <c r="U50" s="153"/>
      <c r="V50" s="155"/>
      <c r="W50" s="151"/>
      <c r="X50" s="151"/>
      <c r="Y50" s="151"/>
      <c r="Z50" s="151"/>
      <c r="AA50" s="151"/>
      <c r="AB50" s="151"/>
    </row>
    <row r="51" spans="2:28" s="152" customFormat="1" ht="17.100000000000001" customHeight="1">
      <c r="B51" s="145" t="e">
        <f>'Flowchart (Sparrow28,F14)'!#REF!</f>
        <v>#REF!</v>
      </c>
      <c r="C51" s="145" t="e">
        <f>'Flowchart (Sparrow28,F14)'!#REF!</f>
        <v>#REF!</v>
      </c>
      <c r="D51" s="145" t="e">
        <f>'Flowchart (Sparrow28,F14)'!#REF!</f>
        <v>#REF!</v>
      </c>
      <c r="E51" s="145" t="e">
        <f>'Flowchart (Sparrow28,F14)'!#REF!</f>
        <v>#REF!</v>
      </c>
      <c r="F51" s="146" t="e">
        <f>'Flowchart (Sparrow28,F14)'!#REF!</f>
        <v>#REF!</v>
      </c>
      <c r="G51" s="147" t="e">
        <f>'Flowchart (Sparrow28,F14)'!#REF!</f>
        <v>#REF!</v>
      </c>
      <c r="H51" s="145" t="e">
        <f>'Flowchart (Sparrow28,F14)'!#REF!</f>
        <v>#REF!</v>
      </c>
      <c r="I51" s="145" t="e">
        <f>'Flowchart (Sparrow28,F14)'!#REF!</f>
        <v>#REF!</v>
      </c>
      <c r="J51" s="148" t="e">
        <f t="shared" si="0"/>
        <v>#REF!</v>
      </c>
      <c r="K51" s="149" t="e">
        <f t="shared" si="1"/>
        <v>#REF!</v>
      </c>
      <c r="L51" s="150"/>
      <c r="M51" s="151"/>
      <c r="N51" s="151"/>
      <c r="O51" s="151"/>
      <c r="P51" s="151"/>
      <c r="Q51" s="151"/>
      <c r="R51" s="151"/>
      <c r="S51" s="151"/>
      <c r="T51" s="151"/>
      <c r="U51" s="153"/>
      <c r="V51" s="155"/>
      <c r="W51" s="153"/>
      <c r="X51" s="153"/>
      <c r="Y51" s="153"/>
      <c r="Z51" s="151"/>
      <c r="AA51" s="151"/>
      <c r="AB51" s="151"/>
    </row>
    <row r="52" spans="2:28" s="152" customFormat="1" ht="17.100000000000001" customHeight="1">
      <c r="B52" s="145">
        <f>'Flowchart (Sparrow28,F14)'!C66</f>
        <v>52</v>
      </c>
      <c r="C52" s="145" t="str">
        <f>'Flowchart (Sparrow28,F14)'!E66</f>
        <v>CNC</v>
      </c>
      <c r="D52" s="145" t="str">
        <f>'Flowchart (Sparrow28,F14)'!F66</f>
        <v>Stamping Logo</v>
      </c>
      <c r="E52" s="145" t="str">
        <f>'Flowchart (Sparrow28,F14)'!G66</f>
        <v>冲压Logo及去毛刺</v>
      </c>
      <c r="F52" s="146">
        <f>'Flowchart (Sparrow28,F14)'!P66</f>
        <v>0.99950000000000006</v>
      </c>
      <c r="G52" s="147">
        <f>'Flowchart (Sparrow28,F14)'!S66</f>
        <v>27067.11236549684</v>
      </c>
      <c r="H52" s="145">
        <f>'Flowchart (Sparrow28,F14)'!O66</f>
        <v>9</v>
      </c>
      <c r="I52" s="145">
        <f>'Flowchart (Sparrow28,F14)'!T66</f>
        <v>4</v>
      </c>
      <c r="J52" s="148">
        <f t="shared" si="0"/>
        <v>32000</v>
      </c>
      <c r="K52" s="149">
        <f t="shared" si="1"/>
        <v>0.84584726142177624</v>
      </c>
      <c r="L52" s="150"/>
      <c r="M52" s="151"/>
      <c r="N52" s="151"/>
      <c r="O52" s="151"/>
      <c r="P52" s="151"/>
      <c r="Q52" s="151"/>
      <c r="R52" s="151"/>
      <c r="S52" s="151"/>
      <c r="T52" s="151"/>
      <c r="U52" s="153"/>
      <c r="V52" s="154"/>
      <c r="W52" s="153"/>
      <c r="X52" s="153"/>
      <c r="Y52" s="153"/>
      <c r="Z52" s="151"/>
      <c r="AA52" s="151"/>
      <c r="AB52" s="151"/>
    </row>
    <row r="53" spans="2:28" s="152" customFormat="1" ht="17.100000000000001" customHeight="1">
      <c r="B53" s="145">
        <f>'Flowchart (Sparrow28,F14)'!C67</f>
        <v>53</v>
      </c>
      <c r="C53" s="145" t="str">
        <f>'Flowchart (Sparrow28,F14)'!E67</f>
        <v>CNC</v>
      </c>
      <c r="D53" s="145" t="str">
        <f>'Flowchart (Sparrow28,F14)'!F67</f>
        <v>Remove film1</v>
      </c>
      <c r="E53" s="145" t="str">
        <f>'Flowchart (Sparrow28,F14)'!G67</f>
        <v>撕膜</v>
      </c>
      <c r="F53" s="146">
        <f>'Flowchart (Sparrow28,F14)'!P67</f>
        <v>1</v>
      </c>
      <c r="G53" s="147">
        <f>'Flowchart (Sparrow28,F14)'!S67</f>
        <v>27053.578809314091</v>
      </c>
      <c r="H53" s="145">
        <f>'Flowchart (Sparrow28,F14)'!O67</f>
        <v>25</v>
      </c>
      <c r="I53" s="145">
        <f>'Flowchart (Sparrow28,F14)'!T67</f>
        <v>10</v>
      </c>
      <c r="J53" s="148">
        <f t="shared" si="0"/>
        <v>28800</v>
      </c>
      <c r="K53" s="149">
        <f t="shared" si="1"/>
        <v>0.93936037532340588</v>
      </c>
      <c r="L53" s="150"/>
      <c r="M53" s="151"/>
      <c r="N53" s="151"/>
      <c r="O53" s="151"/>
      <c r="P53" s="151"/>
      <c r="Q53" s="151"/>
      <c r="R53" s="151"/>
      <c r="S53" s="151"/>
      <c r="T53" s="154"/>
      <c r="U53" s="153"/>
      <c r="V53" s="154"/>
      <c r="W53" s="153"/>
      <c r="X53" s="153"/>
      <c r="Y53" s="153"/>
      <c r="Z53" s="151"/>
      <c r="AA53" s="151"/>
      <c r="AB53" s="151"/>
    </row>
    <row r="54" spans="2:28" s="152" customFormat="1" ht="17.100000000000001" customHeight="1">
      <c r="B54" s="145">
        <f>'Flowchart (Sparrow28,F14)'!C68</f>
        <v>54</v>
      </c>
      <c r="C54" s="145" t="str">
        <f>'Flowchart (Sparrow28,F14)'!E68</f>
        <v>CNC</v>
      </c>
      <c r="D54" s="145" t="str">
        <f>'Flowchart (Sparrow28,F14)'!F68</f>
        <v>清洗8(撕膜后)</v>
      </c>
      <c r="E54" s="145" t="str">
        <f>'Flowchart (Sparrow28,F14)'!G68</f>
        <v>撕膜后清洗</v>
      </c>
      <c r="F54" s="146">
        <f>'Flowchart (Sparrow28,F14)'!P68</f>
        <v>1</v>
      </c>
      <c r="G54" s="147">
        <f>'Flowchart (Sparrow28,F14)'!S68</f>
        <v>27053.578809314091</v>
      </c>
      <c r="H54" s="145">
        <f>'Flowchart (Sparrow28,F14)'!O68</f>
        <v>1.68</v>
      </c>
      <c r="I54" s="145">
        <f>'Flowchart (Sparrow28,F14)'!T68</f>
        <v>1</v>
      </c>
      <c r="J54" s="148">
        <f t="shared" si="0"/>
        <v>42857.142857142862</v>
      </c>
      <c r="K54" s="149">
        <f t="shared" si="1"/>
        <v>0.63125017221732871</v>
      </c>
      <c r="L54" s="150"/>
      <c r="M54" s="151"/>
      <c r="N54" s="151"/>
      <c r="O54" s="151"/>
      <c r="P54" s="151"/>
      <c r="Q54" s="151"/>
      <c r="R54" s="151"/>
      <c r="S54" s="151"/>
      <c r="T54" s="151"/>
      <c r="U54" s="153"/>
      <c r="V54" s="154"/>
      <c r="W54" s="153"/>
      <c r="X54" s="153"/>
      <c r="Y54" s="153"/>
      <c r="Z54" s="151"/>
      <c r="AA54" s="151"/>
      <c r="AB54" s="151"/>
    </row>
    <row r="55" spans="2:28" s="152" customFormat="1" ht="17.100000000000001" customHeight="1">
      <c r="B55" s="145">
        <f>'Flowchart (Sparrow28,F14)'!C69</f>
        <v>55</v>
      </c>
      <c r="C55" s="145" t="str">
        <f>'Flowchart (Sparrow28,F14)'!E69</f>
        <v>CNC</v>
      </c>
      <c r="D55" s="145" t="str">
        <f>'Flowchart (Sparrow28,F14)'!F69</f>
        <v>Sandblasting</v>
      </c>
      <c r="E55" s="145" t="str">
        <f>'Flowchart (Sparrow28,F14)'!G69</f>
        <v>BP&amp;3D profile&amp;去毛刺</v>
      </c>
      <c r="F55" s="146">
        <f>'Flowchart (Sparrow28,F14)'!P69</f>
        <v>0.999</v>
      </c>
      <c r="G55" s="147">
        <f>'Flowchart (Sparrow28,F14)'!S69</f>
        <v>27053.578809314091</v>
      </c>
      <c r="H55" s="145">
        <f>'Flowchart (Sparrow28,F14)'!O69</f>
        <v>26</v>
      </c>
      <c r="I55" s="145">
        <f>'Flowchart (Sparrow28,F14)'!T69</f>
        <v>10</v>
      </c>
      <c r="J55" s="148">
        <f t="shared" si="0"/>
        <v>27692.307692307691</v>
      </c>
      <c r="K55" s="149">
        <f t="shared" si="1"/>
        <v>0.97693479033634223</v>
      </c>
      <c r="L55" s="150"/>
      <c r="M55" s="151"/>
      <c r="N55" s="151"/>
      <c r="O55" s="151"/>
      <c r="P55" s="151"/>
      <c r="Q55" s="151"/>
      <c r="R55" s="151"/>
      <c r="S55" s="151"/>
      <c r="T55" s="151"/>
      <c r="U55" s="153"/>
      <c r="V55" s="154"/>
      <c r="W55" s="153"/>
      <c r="X55" s="153"/>
      <c r="Y55" s="153"/>
      <c r="Z55" s="151"/>
      <c r="AA55" s="151"/>
      <c r="AB55" s="151"/>
    </row>
    <row r="56" spans="2:28" s="152" customFormat="1" ht="17.100000000000001" customHeight="1">
      <c r="B56" s="145">
        <f>'Flowchart (Sparrow28,F14)'!C70</f>
        <v>56</v>
      </c>
      <c r="C56" s="145" t="str">
        <f>'Flowchart (Sparrow28,F14)'!E70</f>
        <v>CNC</v>
      </c>
      <c r="D56" s="145" t="str">
        <f>'Flowchart (Sparrow28,F14)'!F70</f>
        <v>清洗9(喷砂后)</v>
      </c>
      <c r="E56" s="145" t="str">
        <f>'Flowchart (Sparrow28,F14)'!G70</f>
        <v>喷砂后清洗</v>
      </c>
      <c r="F56" s="146">
        <f>'Flowchart (Sparrow28,F14)'!P70</f>
        <v>1</v>
      </c>
      <c r="G56" s="147">
        <f>'Flowchart (Sparrow28,F14)'!S70</f>
        <v>27026.525230504776</v>
      </c>
      <c r="H56" s="145">
        <f>'Flowchart (Sparrow28,F14)'!O70</f>
        <v>2.99</v>
      </c>
      <c r="I56" s="145">
        <f>'Flowchart (Sparrow28,F14)'!T70</f>
        <v>2</v>
      </c>
      <c r="J56" s="148">
        <f t="shared" si="0"/>
        <v>48160.535117056854</v>
      </c>
      <c r="K56" s="149">
        <f t="shared" si="1"/>
        <v>0.56117576693895332</v>
      </c>
      <c r="L56" s="150"/>
      <c r="M56" s="151"/>
      <c r="N56" s="145"/>
      <c r="O56" s="145"/>
      <c r="P56" s="145"/>
      <c r="Q56" s="145"/>
      <c r="R56" s="145"/>
      <c r="S56" s="145"/>
      <c r="T56" s="151"/>
      <c r="U56" s="153"/>
      <c r="V56" s="154"/>
      <c r="W56" s="145"/>
      <c r="X56" s="145"/>
      <c r="Y56" s="145"/>
      <c r="Z56" s="151"/>
      <c r="AA56" s="153"/>
      <c r="AB56" s="153"/>
    </row>
    <row r="57" spans="2:28" s="152" customFormat="1" ht="17.100000000000001" customHeight="1">
      <c r="B57" s="145">
        <f>'Flowchart (Sparrow28,F14)'!C72</f>
        <v>58</v>
      </c>
      <c r="C57" s="145" t="str">
        <f>'Flowchart (Sparrow28,F14)'!E72</f>
        <v>CNC</v>
      </c>
      <c r="D57" s="145" t="str">
        <f>'Flowchart (Sparrow28,F14)'!F72</f>
        <v>Protection Film2</v>
      </c>
      <c r="E57" s="145" t="str">
        <f>'Flowchart (Sparrow28,F14)'!G72</f>
        <v>贴膜遮蔽保护</v>
      </c>
      <c r="F57" s="146">
        <f>'Flowchart (Sparrow28,F14)'!P72</f>
        <v>1</v>
      </c>
      <c r="G57" s="147">
        <f>'Flowchart (Sparrow28,F14)'!S72</f>
        <v>27026.525230504776</v>
      </c>
      <c r="H57" s="145">
        <f>'Flowchart (Sparrow28,F14)'!O72</f>
        <v>16</v>
      </c>
      <c r="I57" s="145">
        <f>'Flowchart (Sparrow28,F14)'!T72</f>
        <v>7</v>
      </c>
      <c r="J57" s="148">
        <f t="shared" si="0"/>
        <v>31500</v>
      </c>
      <c r="K57" s="149">
        <f t="shared" si="1"/>
        <v>0.85798492795253256</v>
      </c>
      <c r="L57" s="150"/>
      <c r="M57" s="151"/>
      <c r="N57" s="145"/>
      <c r="O57" s="145"/>
      <c r="P57" s="145"/>
      <c r="Q57" s="145"/>
      <c r="R57" s="145"/>
      <c r="S57" s="145"/>
      <c r="T57" s="151"/>
      <c r="U57" s="153"/>
      <c r="V57" s="154"/>
      <c r="W57" s="145"/>
      <c r="X57" s="145"/>
      <c r="Y57" s="145"/>
      <c r="Z57" s="151"/>
      <c r="AA57" s="153"/>
      <c r="AB57" s="153"/>
    </row>
    <row r="58" spans="2:28" ht="17.100000000000001" customHeight="1">
      <c r="B58" s="145">
        <f>'Flowchart (Sparrow28,F14)'!C73</f>
        <v>59</v>
      </c>
      <c r="C58" s="145" t="str">
        <f>'Flowchart (Sparrow28,F14)'!E73</f>
        <v>CNC</v>
      </c>
      <c r="D58" s="145" t="str">
        <f>'Flowchart (Sparrow28,F14)'!F73</f>
        <v>Assembly5</v>
      </c>
      <c r="E58" s="145" t="str">
        <f>'Flowchart (Sparrow28,F14)'!G73</f>
        <v>组装CNC5 Loop4</v>
      </c>
      <c r="F58" s="146">
        <f>'Flowchart (Sparrow28,F14)'!P73</f>
        <v>1</v>
      </c>
      <c r="G58" s="147">
        <f>'Flowchart (Sparrow28,F14)'!S73</f>
        <v>27026.525230504776</v>
      </c>
      <c r="H58" s="145">
        <f>'Flowchart (Sparrow28,F14)'!O73</f>
        <v>7</v>
      </c>
      <c r="I58" s="145">
        <f>'Flowchart (Sparrow28,F14)'!T73</f>
        <v>3</v>
      </c>
      <c r="J58" s="148">
        <f t="shared" si="0"/>
        <v>30857.142857142859</v>
      </c>
      <c r="K58" s="149">
        <f t="shared" si="1"/>
        <v>0.87585961395154366</v>
      </c>
      <c r="L58" s="150">
        <v>5</v>
      </c>
      <c r="M58" s="151">
        <f>+IF(H58*4/60&lt;10,10,ROUNDUP(H58*4/60/5,0)*5)</f>
        <v>10</v>
      </c>
      <c r="N58" s="145"/>
      <c r="O58" s="145"/>
      <c r="P58" s="145"/>
      <c r="Q58" s="145"/>
      <c r="R58" s="145"/>
      <c r="S58" s="145"/>
      <c r="T58" s="151"/>
      <c r="U58" s="153"/>
      <c r="V58" s="154"/>
      <c r="W58" s="145"/>
      <c r="X58" s="145"/>
      <c r="Y58" s="145"/>
      <c r="Z58" s="151">
        <f>$L58*$I58</f>
        <v>15</v>
      </c>
      <c r="AA58" s="153">
        <f>$G58/20/60*$M58</f>
        <v>225.22104358753981</v>
      </c>
      <c r="AB58" s="153">
        <f t="shared" ref="AB58:AB60" si="12">SUM(Z58:AA58)</f>
        <v>240.22104358753981</v>
      </c>
    </row>
    <row r="59" spans="2:28" ht="17.100000000000001" customHeight="1">
      <c r="B59" s="145">
        <f>'Flowchart (Sparrow28,F14)'!C74</f>
        <v>60</v>
      </c>
      <c r="C59" s="145" t="str">
        <f>'Flowchart (Sparrow28,F14)'!E74</f>
        <v>CNC</v>
      </c>
      <c r="D59" s="145" t="str">
        <f>'Flowchart (Sparrow28,F14)'!F74</f>
        <v>CNC5</v>
      </c>
      <c r="E59" s="145" t="str">
        <f>'Flowchart (Sparrow28,F14)'!G74</f>
        <v>VB&amp;HB Scoop/SPK/MIC/LED holes/T-groove</v>
      </c>
      <c r="F59" s="146">
        <f>'Flowchart (Sparrow28,F14)'!P74</f>
        <v>0.998</v>
      </c>
      <c r="G59" s="147">
        <f>'Flowchart (Sparrow28,F14)'!S74</f>
        <v>27026.525230504776</v>
      </c>
      <c r="H59" s="145">
        <f>'Flowchart (Sparrow28,F14)'!O74</f>
        <v>310</v>
      </c>
      <c r="I59" s="145">
        <v>153</v>
      </c>
      <c r="J59" s="148">
        <f t="shared" si="0"/>
        <v>35535.483870967742</v>
      </c>
      <c r="K59" s="149">
        <f t="shared" si="1"/>
        <v>0.7605503650559623</v>
      </c>
      <c r="L59" s="150">
        <v>1</v>
      </c>
      <c r="M59" s="151">
        <f>+IF(H59*4/60&lt;10,10,ROUNDUP(H59*4/60/5,0)*5)</f>
        <v>25</v>
      </c>
      <c r="N59" s="145"/>
      <c r="O59" s="145"/>
      <c r="P59" s="145"/>
      <c r="Q59" s="145"/>
      <c r="R59" s="145"/>
      <c r="S59" s="145"/>
      <c r="T59" s="151"/>
      <c r="U59" s="153"/>
      <c r="V59" s="154"/>
      <c r="W59" s="145"/>
      <c r="X59" s="145"/>
      <c r="Y59" s="145"/>
      <c r="Z59" s="151">
        <f>$L59*$I59</f>
        <v>153</v>
      </c>
      <c r="AA59" s="153">
        <f>$G59/20/60*$M59</f>
        <v>563.05260896884954</v>
      </c>
      <c r="AB59" s="153">
        <f t="shared" si="12"/>
        <v>716.05260896884954</v>
      </c>
    </row>
    <row r="60" spans="2:28" ht="17.100000000000001" customHeight="1">
      <c r="B60" s="145">
        <f>'Flowchart (Sparrow28,F14)'!C75</f>
        <v>61</v>
      </c>
      <c r="C60" s="145" t="str">
        <f>'Flowchart (Sparrow28,F14)'!E75</f>
        <v>CNC</v>
      </c>
      <c r="D60" s="145" t="str">
        <f>'Flowchart (Sparrow28,F14)'!F75</f>
        <v>Remove5</v>
      </c>
      <c r="E60" s="145" t="str">
        <f>'Flowchart (Sparrow28,F14)'!G75</f>
        <v>拆 CNC5 Loop4</v>
      </c>
      <c r="F60" s="146">
        <f>'Flowchart (Sparrow28,F14)'!P75</f>
        <v>1</v>
      </c>
      <c r="G60" s="147">
        <f>'Flowchart (Sparrow28,F14)'!S75</f>
        <v>26972.472180043766</v>
      </c>
      <c r="H60" s="145">
        <f>'Flowchart (Sparrow28,F14)'!O75</f>
        <v>7</v>
      </c>
      <c r="I60" s="145">
        <f>'Flowchart (Sparrow28,F14)'!T75</f>
        <v>3</v>
      </c>
      <c r="J60" s="148">
        <f t="shared" si="0"/>
        <v>30857.142857142859</v>
      </c>
      <c r="K60" s="149">
        <f t="shared" si="1"/>
        <v>0.87410789472364048</v>
      </c>
      <c r="L60" s="150">
        <v>4</v>
      </c>
      <c r="M60" s="151">
        <f>+IF(H60*4/60&lt;10,10,ROUNDUP(H60*4/60/5,0)*5)</f>
        <v>10</v>
      </c>
      <c r="N60" s="145"/>
      <c r="O60" s="145"/>
      <c r="P60" s="145"/>
      <c r="Q60" s="145"/>
      <c r="R60" s="145"/>
      <c r="S60" s="145"/>
      <c r="T60" s="151"/>
      <c r="U60" s="153"/>
      <c r="V60" s="154"/>
      <c r="W60" s="145"/>
      <c r="X60" s="145"/>
      <c r="Y60" s="145"/>
      <c r="Z60" s="151">
        <f>$L60*$I60</f>
        <v>12</v>
      </c>
      <c r="AA60" s="153">
        <f>$G60/20/60*$M60</f>
        <v>224.77060150036471</v>
      </c>
      <c r="AB60" s="153">
        <f t="shared" si="12"/>
        <v>236.77060150036471</v>
      </c>
    </row>
    <row r="61" spans="2:28" ht="17.100000000000001" customHeight="1">
      <c r="B61" s="145">
        <f>'Flowchart (Sparrow28,F14)'!C76</f>
        <v>62</v>
      </c>
      <c r="C61" s="145" t="str">
        <f>'Flowchart (Sparrow28,F14)'!E76</f>
        <v>CNC</v>
      </c>
      <c r="D61" s="145" t="str">
        <f>'Flowchart (Sparrow28,F14)'!F76</f>
        <v>loop4清洗</v>
      </c>
      <c r="E61" s="145" t="str">
        <f>'Flowchart (Sparrow28,F14)'!G76</f>
        <v>loop4清洗</v>
      </c>
      <c r="F61" s="146">
        <f>'Flowchart (Sparrow28,F14)'!P76</f>
        <v>1</v>
      </c>
      <c r="G61" s="147">
        <f>'Flowchart (Sparrow28,F14)'!S76</f>
        <v>26972.472180043766</v>
      </c>
      <c r="H61" s="145">
        <f>'Flowchart (Sparrow28,F14)'!O76</f>
        <v>1.55</v>
      </c>
      <c r="I61" s="145">
        <f>'Flowchart (Sparrow28,F14)'!T76</f>
        <v>1</v>
      </c>
      <c r="J61" s="148">
        <f t="shared" si="0"/>
        <v>46451.612903225803</v>
      </c>
      <c r="K61" s="149">
        <f t="shared" si="1"/>
        <v>0.58065738720927551</v>
      </c>
      <c r="L61" s="150">
        <v>8</v>
      </c>
      <c r="M61" s="151">
        <f>+IF(H61*4/60&lt;10,10,ROUNDUP(H61*4/60/5,0)*5)</f>
        <v>10</v>
      </c>
      <c r="N61" s="145"/>
      <c r="O61" s="145"/>
      <c r="P61" s="145"/>
      <c r="Q61" s="145"/>
      <c r="R61" s="145"/>
      <c r="S61" s="145"/>
      <c r="T61" s="151"/>
      <c r="U61" s="153"/>
      <c r="V61" s="154"/>
      <c r="W61" s="145"/>
      <c r="X61" s="145"/>
      <c r="Y61" s="145"/>
      <c r="Z61" s="153">
        <f>$G61/20/60*30</f>
        <v>674.31180450109412</v>
      </c>
      <c r="AA61" s="153">
        <f>$G61/20/60*$M61</f>
        <v>224.77060150036471</v>
      </c>
      <c r="AB61" s="153">
        <f t="shared" ref="AB61" si="13">SUM(Z61:AA61)</f>
        <v>899.08240600145882</v>
      </c>
    </row>
    <row r="62" spans="2:28" ht="17.100000000000001" customHeight="1">
      <c r="B62" s="145">
        <f>'Flowchart (Sparrow28,F14)'!C77</f>
        <v>63</v>
      </c>
      <c r="C62" s="145" t="str">
        <f>'Flowchart (Sparrow28,F14)'!E77</f>
        <v>CNC</v>
      </c>
      <c r="D62" s="145" t="str">
        <f>'Flowchart (Sparrow28,F14)'!F77</f>
        <v>清洗10(CNC5后)</v>
      </c>
      <c r="E62" s="145" t="str">
        <f>'Flowchart (Sparrow28,F14)'!G77</f>
        <v>CNC5后清洗</v>
      </c>
      <c r="F62" s="146">
        <f>'Flowchart (Sparrow28,F14)'!P77</f>
        <v>1</v>
      </c>
      <c r="G62" s="147">
        <f>'Flowchart (Sparrow28,F14)'!S77</f>
        <v>26972.472180043766</v>
      </c>
      <c r="H62" s="145">
        <f>'Flowchart (Sparrow28,F14)'!O77</f>
        <v>1.28</v>
      </c>
      <c r="I62" s="145">
        <f>'Flowchart (Sparrow28,F14)'!T77</f>
        <v>1</v>
      </c>
      <c r="J62" s="148">
        <f t="shared" si="0"/>
        <v>56250</v>
      </c>
      <c r="K62" s="149">
        <f t="shared" si="1"/>
        <v>0.47951061653411137</v>
      </c>
      <c r="L62" s="150"/>
      <c r="M62" s="145"/>
      <c r="N62" s="145"/>
      <c r="O62" s="145"/>
      <c r="P62" s="145"/>
      <c r="Q62" s="145"/>
      <c r="R62" s="145"/>
      <c r="S62" s="145"/>
      <c r="T62" s="151"/>
      <c r="U62" s="153"/>
      <c r="V62" s="154"/>
      <c r="W62" s="145"/>
      <c r="X62" s="145"/>
      <c r="Y62" s="145"/>
      <c r="Z62" s="145"/>
      <c r="AA62" s="145"/>
      <c r="AB62" s="145"/>
    </row>
    <row r="63" spans="2:28" ht="17.100000000000001" customHeight="1">
      <c r="B63" s="145">
        <f>'Flowchart (Sparrow28,F14)'!C78</f>
        <v>64</v>
      </c>
      <c r="C63" s="145" t="str">
        <f>'Flowchart (Sparrow28,F14)'!E78</f>
        <v>CNC</v>
      </c>
      <c r="D63" s="145" t="str">
        <f>'Flowchart (Sparrow28,F14)'!F78</f>
        <v>Remove film2</v>
      </c>
      <c r="E63" s="145" t="str">
        <f>'Flowchart (Sparrow28,F14)'!G78</f>
        <v>撕膜</v>
      </c>
      <c r="F63" s="146">
        <f>'Flowchart (Sparrow28,F14)'!P78</f>
        <v>1</v>
      </c>
      <c r="G63" s="147">
        <f>'Flowchart (Sparrow28,F14)'!S78</f>
        <v>26972.472180043766</v>
      </c>
      <c r="H63" s="145">
        <f>'Flowchart (Sparrow28,F14)'!O78</f>
        <v>25</v>
      </c>
      <c r="I63" s="145">
        <f>'Flowchart (Sparrow28,F14)'!T78</f>
        <v>10</v>
      </c>
      <c r="J63" s="148">
        <f t="shared" si="0"/>
        <v>28800</v>
      </c>
      <c r="K63" s="149">
        <f t="shared" si="1"/>
        <v>0.93654417291818626</v>
      </c>
      <c r="L63" s="150"/>
      <c r="M63" s="145"/>
      <c r="N63" s="145"/>
      <c r="O63" s="145"/>
      <c r="P63" s="145"/>
      <c r="Q63" s="145"/>
      <c r="R63" s="145"/>
      <c r="S63" s="145"/>
      <c r="T63" s="151"/>
      <c r="U63" s="153"/>
      <c r="V63" s="154"/>
      <c r="W63" s="145"/>
      <c r="X63" s="145"/>
      <c r="Y63" s="145"/>
      <c r="Z63" s="145"/>
      <c r="AA63" s="145"/>
      <c r="AB63" s="145"/>
    </row>
    <row r="64" spans="2:28" ht="17.100000000000001" customHeight="1">
      <c r="B64" s="145">
        <f>'Flowchart (Sparrow28,F14)'!C79</f>
        <v>65</v>
      </c>
      <c r="C64" s="145" t="str">
        <f>'Flowchart (Sparrow28,F14)'!E79</f>
        <v>CNC</v>
      </c>
      <c r="D64" s="145" t="str">
        <f>'Flowchart (Sparrow28,F14)'!F79</f>
        <v>清洗11(撕膜后)</v>
      </c>
      <c r="E64" s="145" t="str">
        <f>'Flowchart (Sparrow28,F14)'!G79</f>
        <v>撕膜后清洗</v>
      </c>
      <c r="F64" s="146">
        <f>'Flowchart (Sparrow28,F14)'!P79</f>
        <v>1</v>
      </c>
      <c r="G64" s="147">
        <f>'Flowchart (Sparrow28,F14)'!S79</f>
        <v>26972.472180043766</v>
      </c>
      <c r="H64" s="145">
        <f>'Flowchart (Sparrow28,F14)'!O79</f>
        <v>3.93</v>
      </c>
      <c r="I64" s="145">
        <f>'Flowchart (Sparrow28,F14)'!T79</f>
        <v>2</v>
      </c>
      <c r="J64" s="148">
        <f t="shared" si="0"/>
        <v>36641.221374045803</v>
      </c>
      <c r="K64" s="149">
        <f t="shared" si="1"/>
        <v>0.73612371991369441</v>
      </c>
      <c r="L64" s="150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</row>
    <row r="65" spans="2:28" ht="17.100000000000001" customHeight="1">
      <c r="B65" s="145">
        <f>'Flowchart (Sparrow28,F14)'!C81</f>
        <v>67</v>
      </c>
      <c r="C65" s="145" t="str">
        <f>'Flowchart (Sparrow28,F14)'!E81</f>
        <v>阳极</v>
      </c>
      <c r="D65" s="145" t="str">
        <f>'Flowchart (Sparrow28,F14)'!F81</f>
        <v>上挂</v>
      </c>
      <c r="E65" s="145" t="str">
        <f>'Flowchart (Sparrow28,F14)'!G81</f>
        <v>上阳极挂具</v>
      </c>
      <c r="F65" s="146">
        <f>'Flowchart (Sparrow28,F14)'!P81</f>
        <v>1</v>
      </c>
      <c r="G65" s="147">
        <f>'Flowchart (Sparrow28,F14)'!S81</f>
        <v>26972.472180043766</v>
      </c>
      <c r="H65" s="145">
        <f>'Flowchart (Sparrow28,F14)'!O81</f>
        <v>1</v>
      </c>
      <c r="I65" s="145">
        <f>'Flowchart (Sparrow28,F14)'!T81</f>
        <v>0.4</v>
      </c>
      <c r="J65" s="148">
        <f t="shared" si="0"/>
        <v>28800</v>
      </c>
      <c r="K65" s="149">
        <f t="shared" si="1"/>
        <v>0.93654417291818626</v>
      </c>
      <c r="L65" s="150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</row>
    <row r="66" spans="2:28" ht="17.100000000000001" customHeight="1">
      <c r="B66" s="145">
        <f>'Flowchart (Sparrow28,F14)'!C82</f>
        <v>68</v>
      </c>
      <c r="C66" s="145" t="str">
        <f>'Flowchart (Sparrow28,F14)'!E82</f>
        <v>阳极</v>
      </c>
      <c r="D66" s="145" t="str">
        <f>'Flowchart (Sparrow28,F14)'!F82</f>
        <v>Anodizing1</v>
      </c>
      <c r="E66" s="145" t="str">
        <f>'Flowchart (Sparrow28,F14)'!G82</f>
        <v>表面氧化</v>
      </c>
      <c r="F66" s="146">
        <f>'Flowchart (Sparrow28,F14)'!P82</f>
        <v>0.97</v>
      </c>
      <c r="G66" s="147">
        <f>'Flowchart (Sparrow28,F14)'!S82</f>
        <v>26972.472180043766</v>
      </c>
      <c r="H66" s="145">
        <f>'Flowchart (Sparrow28,F14)'!O82</f>
        <v>0.6</v>
      </c>
      <c r="I66" s="145">
        <f>'Flowchart (Sparrow28,F14)'!T82</f>
        <v>1</v>
      </c>
      <c r="J66" s="148">
        <f t="shared" si="0"/>
        <v>120000</v>
      </c>
      <c r="K66" s="149">
        <f t="shared" si="1"/>
        <v>0.22477060150036471</v>
      </c>
      <c r="L66" s="150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</row>
    <row r="67" spans="2:28" ht="17.100000000000001" customHeight="1">
      <c r="B67" s="145">
        <f>'Flowchart (Sparrow28,F14)'!C83</f>
        <v>69</v>
      </c>
      <c r="C67" s="145" t="str">
        <f>'Flowchart (Sparrow28,F14)'!E83</f>
        <v>阳极</v>
      </c>
      <c r="D67" s="145" t="str">
        <f>'Flowchart (Sparrow28,F14)'!F83</f>
        <v>下挂</v>
      </c>
      <c r="E67" s="145" t="str">
        <f>'Flowchart (Sparrow28,F14)'!G83</f>
        <v>下阳极挂具</v>
      </c>
      <c r="F67" s="146">
        <f>'Flowchart (Sparrow28,F14)'!P83</f>
        <v>1</v>
      </c>
      <c r="G67" s="147">
        <f>'Flowchart (Sparrow28,F14)'!S83</f>
        <v>26163.298014642452</v>
      </c>
      <c r="H67" s="145">
        <f>'Flowchart (Sparrow28,F14)'!O83</f>
        <v>2</v>
      </c>
      <c r="I67" s="145">
        <f>'Flowchart (Sparrow28,F14)'!T83</f>
        <v>0.79999999999999993</v>
      </c>
      <c r="J67" s="148">
        <f t="shared" si="0"/>
        <v>28799.999999999996</v>
      </c>
      <c r="K67" s="149">
        <f t="shared" si="1"/>
        <v>0.9084478477306408</v>
      </c>
      <c r="L67" s="150"/>
      <c r="M67" s="151"/>
      <c r="N67" s="145"/>
      <c r="O67" s="145"/>
      <c r="P67" s="145"/>
      <c r="Q67" s="145"/>
      <c r="R67" s="145"/>
      <c r="S67" s="145"/>
      <c r="T67" s="151"/>
      <c r="U67" s="153"/>
      <c r="V67" s="154"/>
      <c r="W67" s="145"/>
      <c r="X67" s="145"/>
      <c r="Y67" s="145"/>
      <c r="Z67" s="151"/>
      <c r="AA67" s="153"/>
      <c r="AB67" s="153"/>
    </row>
    <row r="68" spans="2:28" ht="17.100000000000001" customHeight="1">
      <c r="B68" s="145">
        <f>'Flowchart (Sparrow28,F14)'!C85</f>
        <v>71</v>
      </c>
      <c r="C68" s="145" t="str">
        <f>'Flowchart (Sparrow28,F14)'!E85</f>
        <v>阳极</v>
      </c>
      <c r="D68" s="145" t="str">
        <f>'Flowchart (Sparrow28,F14)'!F85</f>
        <v>IPQC1</v>
      </c>
      <c r="E68" s="145" t="str">
        <f>'Flowchart (Sparrow28,F14)'!G85</f>
        <v>阳极后外观全检</v>
      </c>
      <c r="F68" s="146">
        <f>'Flowchart (Sparrow28,F14)'!P85</f>
        <v>1</v>
      </c>
      <c r="G68" s="147">
        <f>'Flowchart (Sparrow28,F14)'!S85</f>
        <v>26163.298014642452</v>
      </c>
      <c r="H68" s="145">
        <f>'Flowchart (Sparrow28,F14)'!O85</f>
        <v>2.2000000000000002</v>
      </c>
      <c r="I68" s="145">
        <f>'Flowchart (Sparrow28,F14)'!T85</f>
        <v>0.79999999999999993</v>
      </c>
      <c r="J68" s="148">
        <f t="shared" si="0"/>
        <v>26181.818181818177</v>
      </c>
      <c r="K68" s="149">
        <f t="shared" si="1"/>
        <v>0.99929263250370504</v>
      </c>
      <c r="L68" s="150"/>
      <c r="M68" s="151"/>
      <c r="N68" s="145"/>
      <c r="O68" s="145"/>
      <c r="P68" s="145"/>
      <c r="Q68" s="145"/>
      <c r="R68" s="145"/>
      <c r="S68" s="145"/>
      <c r="T68" s="151"/>
      <c r="U68" s="153"/>
      <c r="V68" s="154"/>
      <c r="W68" s="145"/>
      <c r="X68" s="145"/>
      <c r="Y68" s="145"/>
      <c r="Z68" s="151"/>
      <c r="AA68" s="153"/>
      <c r="AB68" s="153"/>
    </row>
    <row r="69" spans="2:28" ht="17.100000000000001" customHeight="1">
      <c r="B69" s="145">
        <f>'Flowchart (Sparrow28,F14)'!C88</f>
        <v>74</v>
      </c>
      <c r="C69" s="145" t="str">
        <f>'Flowchart (Sparrow28,F14)'!E88</f>
        <v>阳极</v>
      </c>
      <c r="D69" s="145" t="str">
        <f>'Flowchart (Sparrow28,F14)'!F88</f>
        <v>下清洗治具</v>
      </c>
      <c r="E69" s="145" t="str">
        <f>'Flowchart (Sparrow28,F14)'!G88</f>
        <v>下內撑清洗籃</v>
      </c>
      <c r="F69" s="146">
        <f>'Flowchart (Sparrow28,F14)'!P88</f>
        <v>1</v>
      </c>
      <c r="G69" s="147">
        <f>'Flowchart (Sparrow28,F14)'!S88</f>
        <v>26163.298014642452</v>
      </c>
      <c r="H69" s="145">
        <f>'Flowchart (Sparrow28,F14)'!O88</f>
        <v>6</v>
      </c>
      <c r="I69" s="145">
        <f>'Flowchart (Sparrow28,F14)'!T88</f>
        <v>3</v>
      </c>
      <c r="J69" s="148">
        <f t="shared" si="0"/>
        <v>36000</v>
      </c>
      <c r="K69" s="149">
        <f t="shared" si="1"/>
        <v>0.72675827818451255</v>
      </c>
      <c r="L69" s="150"/>
      <c r="M69" s="151"/>
      <c r="N69" s="145"/>
      <c r="O69" s="145"/>
      <c r="P69" s="145"/>
      <c r="Q69" s="145"/>
      <c r="R69" s="145"/>
      <c r="S69" s="145"/>
      <c r="T69" s="151"/>
      <c r="U69" s="153"/>
      <c r="V69" s="154"/>
      <c r="W69" s="145"/>
      <c r="X69" s="145"/>
      <c r="Y69" s="145"/>
      <c r="Z69" s="151"/>
      <c r="AA69" s="153"/>
      <c r="AB69" s="153"/>
    </row>
    <row r="70" spans="2:28" ht="17.100000000000001" customHeight="1">
      <c r="B70" s="145">
        <f>'Flowchart (Sparrow28,F14)'!C89</f>
        <v>75</v>
      </c>
      <c r="C70" s="145" t="str">
        <f>'Flowchart (Sparrow28,F14)'!E89</f>
        <v>阳极</v>
      </c>
      <c r="D70" s="145" t="str">
        <f>'Flowchart (Sparrow28,F14)'!F89</f>
        <v>上治具</v>
      </c>
      <c r="E70" s="145" t="str">
        <f>'Flowchart (Sparrow28,F14)'!G89</f>
        <v>上內腔遮蔽治具</v>
      </c>
      <c r="F70" s="146">
        <f>'Flowchart (Sparrow28,F14)'!P89</f>
        <v>1</v>
      </c>
      <c r="G70" s="147">
        <f>'Flowchart (Sparrow28,F14)'!S89</f>
        <v>26163.298014642452</v>
      </c>
      <c r="H70" s="145">
        <f>'Flowchart (Sparrow28,F14)'!O89</f>
        <v>3</v>
      </c>
      <c r="I70" s="145">
        <f>'Flowchart (Sparrow28,F14)'!T89</f>
        <v>2</v>
      </c>
      <c r="J70" s="148">
        <f t="shared" ref="J70:J113" si="14">I70*3600*20/H70</f>
        <v>48000</v>
      </c>
      <c r="K70" s="149">
        <f t="shared" ref="K70:K113" si="15">G70/J70</f>
        <v>0.54506870863838441</v>
      </c>
      <c r="L70" s="150"/>
      <c r="M70" s="151"/>
      <c r="N70" s="145"/>
      <c r="O70" s="145"/>
      <c r="P70" s="145"/>
      <c r="Q70" s="145"/>
      <c r="R70" s="145"/>
      <c r="S70" s="145"/>
      <c r="T70" s="151"/>
      <c r="U70" s="153"/>
      <c r="V70" s="154"/>
      <c r="W70" s="145"/>
      <c r="X70" s="145"/>
      <c r="Y70" s="145"/>
      <c r="Z70" s="153"/>
      <c r="AA70" s="153"/>
      <c r="AB70" s="153"/>
    </row>
    <row r="71" spans="2:28" ht="17.100000000000001" customHeight="1">
      <c r="B71" s="145">
        <f>'Flowchart (Sparrow28,F14)'!C90</f>
        <v>76</v>
      </c>
      <c r="C71" s="145" t="str">
        <f>'Flowchart (Sparrow28,F14)'!E90</f>
        <v>阳极</v>
      </c>
      <c r="D71" s="145" t="str">
        <f>'Flowchart (Sparrow28,F14)'!F90</f>
        <v>上掛</v>
      </c>
      <c r="E71" s="145" t="str">
        <f>'Flowchart (Sparrow28,F14)'!G90</f>
        <v>上Oleo Coating掛具</v>
      </c>
      <c r="F71" s="146">
        <f>'Flowchart (Sparrow28,F14)'!P90</f>
        <v>1</v>
      </c>
      <c r="G71" s="147">
        <f>'Flowchart (Sparrow28,F14)'!S90</f>
        <v>26163.298014642452</v>
      </c>
      <c r="H71" s="145">
        <f>'Flowchart (Sparrow28,F14)'!O90</f>
        <v>3</v>
      </c>
      <c r="I71" s="145">
        <f>'Flowchart (Sparrow28,F14)'!T90</f>
        <v>2</v>
      </c>
      <c r="J71" s="148">
        <f t="shared" si="14"/>
        <v>48000</v>
      </c>
      <c r="K71" s="149">
        <f t="shared" si="15"/>
        <v>0.54506870863838441</v>
      </c>
      <c r="L71" s="150"/>
      <c r="M71" s="151"/>
      <c r="N71" s="145"/>
      <c r="O71" s="145"/>
      <c r="P71" s="145"/>
      <c r="Q71" s="145"/>
      <c r="R71" s="145"/>
      <c r="S71" s="145"/>
      <c r="T71" s="151"/>
      <c r="U71" s="153"/>
      <c r="V71" s="154"/>
      <c r="W71" s="153"/>
      <c r="X71" s="153"/>
      <c r="Y71" s="153"/>
      <c r="Z71" s="151"/>
      <c r="AA71" s="153"/>
      <c r="AB71" s="153"/>
    </row>
    <row r="72" spans="2:28" ht="17.100000000000001" customHeight="1">
      <c r="B72" s="145">
        <f>'Flowchart (Sparrow28,F14)'!C91</f>
        <v>77</v>
      </c>
      <c r="C72" s="145" t="str">
        <f>'Flowchart (Sparrow28,F14)'!E91</f>
        <v>阳极</v>
      </c>
      <c r="D72" s="145" t="str">
        <f>'Flowchart (Sparrow28,F14)'!F91</f>
        <v>Oleo Coating</v>
      </c>
      <c r="E72" s="145" t="str">
        <f>'Flowchart (Sparrow28,F14)'!G91</f>
        <v>BP防指纹镀膜工站</v>
      </c>
      <c r="F72" s="146">
        <f>'Flowchart (Sparrow28,F14)'!P91</f>
        <v>0.999</v>
      </c>
      <c r="G72" s="147">
        <f>'Flowchart (Sparrow28,F14)'!S91</f>
        <v>26163.298014642452</v>
      </c>
      <c r="H72" s="145">
        <f>'Flowchart (Sparrow28,F14)'!O91</f>
        <v>23</v>
      </c>
      <c r="I72" s="145">
        <f>'Flowchart (Sparrow28,F14)'!T91</f>
        <v>9</v>
      </c>
      <c r="J72" s="148">
        <f t="shared" si="14"/>
        <v>28173.91304347826</v>
      </c>
      <c r="K72" s="149">
        <f t="shared" si="15"/>
        <v>0.92863557768021054</v>
      </c>
      <c r="L72" s="150"/>
      <c r="M72" s="151"/>
      <c r="N72" s="145"/>
      <c r="O72" s="145"/>
      <c r="P72" s="145"/>
      <c r="Q72" s="145"/>
      <c r="R72" s="145"/>
      <c r="S72" s="145"/>
      <c r="T72" s="151"/>
      <c r="U72" s="153"/>
      <c r="V72" s="154"/>
      <c r="W72" s="153"/>
      <c r="X72" s="153"/>
      <c r="Y72" s="153"/>
      <c r="Z72" s="151"/>
      <c r="AA72" s="153"/>
      <c r="AB72" s="153"/>
    </row>
    <row r="73" spans="2:28" ht="17.100000000000001" customHeight="1">
      <c r="B73" s="145">
        <f>'Flowchart (Sparrow28,F14)'!C92</f>
        <v>78</v>
      </c>
      <c r="C73" s="145" t="str">
        <f>'Flowchart (Sparrow28,F14)'!E92</f>
        <v>阳极</v>
      </c>
      <c r="D73" s="145" t="str">
        <f>'Flowchart (Sparrow28,F14)'!F92</f>
        <v>烘烤</v>
      </c>
      <c r="E73" s="145" t="str">
        <f>'Flowchart (Sparrow28,F14)'!G92</f>
        <v>固化BP防指纹镀膜</v>
      </c>
      <c r="F73" s="146">
        <f>'Flowchart (Sparrow28,F14)'!P92</f>
        <v>1</v>
      </c>
      <c r="G73" s="147">
        <f>'Flowchart (Sparrow28,F14)'!S92</f>
        <v>26137.13471662781</v>
      </c>
      <c r="H73" s="145">
        <f>'Flowchart (Sparrow28,F14)'!O92</f>
        <v>9</v>
      </c>
      <c r="I73" s="145">
        <f>'Flowchart (Sparrow28,F14)'!T92</f>
        <v>4</v>
      </c>
      <c r="J73" s="148">
        <f t="shared" si="14"/>
        <v>32000</v>
      </c>
      <c r="K73" s="149">
        <f t="shared" si="15"/>
        <v>0.81678545989461904</v>
      </c>
      <c r="L73" s="150"/>
      <c r="M73" s="151"/>
      <c r="N73" s="145"/>
      <c r="O73" s="145"/>
      <c r="P73" s="145"/>
      <c r="Q73" s="145"/>
      <c r="R73" s="145"/>
      <c r="S73" s="145"/>
      <c r="T73" s="151"/>
      <c r="U73" s="153"/>
      <c r="V73" s="154"/>
      <c r="W73" s="153"/>
      <c r="X73" s="153"/>
      <c r="Y73" s="153"/>
      <c r="Z73" s="151"/>
      <c r="AA73" s="153"/>
      <c r="AB73" s="153"/>
    </row>
    <row r="74" spans="2:28" ht="17.100000000000001" customHeight="1">
      <c r="B74" s="145">
        <f>'Flowchart (Sparrow28,F14)'!C93</f>
        <v>79</v>
      </c>
      <c r="C74" s="145" t="str">
        <f>'Flowchart (Sparrow28,F14)'!E93</f>
        <v>阳极</v>
      </c>
      <c r="D74" s="145" t="str">
        <f>'Flowchart (Sparrow28,F14)'!F93</f>
        <v>下掛</v>
      </c>
      <c r="E74" s="145" t="str">
        <f>'Flowchart (Sparrow28,F14)'!G93</f>
        <v>下Oleo Coating掛具</v>
      </c>
      <c r="F74" s="146">
        <f>'Flowchart (Sparrow28,F14)'!P93</f>
        <v>1</v>
      </c>
      <c r="G74" s="147">
        <f>'Flowchart (Sparrow28,F14)'!S93</f>
        <v>26137.13471662781</v>
      </c>
      <c r="H74" s="145">
        <f>'Flowchart (Sparrow28,F14)'!O93</f>
        <v>3</v>
      </c>
      <c r="I74" s="145">
        <f>'Flowchart (Sparrow28,F14)'!T93</f>
        <v>2</v>
      </c>
      <c r="J74" s="148">
        <f t="shared" si="14"/>
        <v>48000</v>
      </c>
      <c r="K74" s="149">
        <f t="shared" si="15"/>
        <v>0.54452363992974606</v>
      </c>
      <c r="L74" s="150"/>
      <c r="M74" s="145"/>
      <c r="N74" s="145"/>
      <c r="O74" s="145"/>
      <c r="P74" s="145"/>
      <c r="Q74" s="145"/>
      <c r="R74" s="145"/>
      <c r="S74" s="145"/>
      <c r="T74" s="151"/>
      <c r="U74" s="153"/>
      <c r="V74" s="154"/>
      <c r="W74" s="145"/>
      <c r="X74" s="145"/>
      <c r="Y74" s="145"/>
      <c r="Z74" s="145"/>
      <c r="AA74" s="145"/>
      <c r="AB74" s="145"/>
    </row>
    <row r="75" spans="2:28" ht="17.100000000000001" customHeight="1">
      <c r="B75" s="145">
        <f>'Flowchart (Sparrow28,F14)'!C94</f>
        <v>80</v>
      </c>
      <c r="C75" s="145" t="str">
        <f>'Flowchart (Sparrow28,F14)'!E94</f>
        <v>阳极</v>
      </c>
      <c r="D75" s="145" t="str">
        <f>'Flowchart (Sparrow28,F14)'!F94</f>
        <v>下治具</v>
      </c>
      <c r="E75" s="145" t="str">
        <f>'Flowchart (Sparrow28,F14)'!G94</f>
        <v>下內腔遮蔽治具</v>
      </c>
      <c r="F75" s="146">
        <f>'Flowchart (Sparrow28,F14)'!P94</f>
        <v>1</v>
      </c>
      <c r="G75" s="147">
        <f>'Flowchart (Sparrow28,F14)'!S94</f>
        <v>26137.13471662781</v>
      </c>
      <c r="H75" s="145">
        <f>'Flowchart (Sparrow28,F14)'!O94</f>
        <v>3</v>
      </c>
      <c r="I75" s="145">
        <f>'Flowchart (Sparrow28,F14)'!T94</f>
        <v>2</v>
      </c>
      <c r="J75" s="148">
        <f t="shared" si="14"/>
        <v>48000</v>
      </c>
      <c r="K75" s="149">
        <f t="shared" si="15"/>
        <v>0.54452363992974606</v>
      </c>
      <c r="L75" s="150"/>
      <c r="M75" s="151"/>
      <c r="N75" s="145"/>
      <c r="O75" s="145"/>
      <c r="P75" s="145"/>
      <c r="Q75" s="145"/>
      <c r="R75" s="145"/>
      <c r="S75" s="145"/>
      <c r="T75" s="151"/>
      <c r="U75" s="153"/>
      <c r="V75" s="154"/>
      <c r="W75" s="153"/>
      <c r="X75" s="153"/>
      <c r="Y75" s="153"/>
      <c r="Z75" s="145"/>
      <c r="AA75" s="145"/>
      <c r="AB75" s="145"/>
    </row>
    <row r="76" spans="2:28" ht="17.100000000000001" customHeight="1">
      <c r="B76" s="145">
        <f>'Flowchart (Sparrow28,F14)'!C95</f>
        <v>81</v>
      </c>
      <c r="C76" s="145" t="str">
        <f>'Flowchart (Sparrow28,F14)'!E95</f>
        <v>阳极</v>
      </c>
      <c r="D76" s="145" t="str">
        <f>'Flowchart (Sparrow28,F14)'!F95</f>
        <v>胶带测试及酒精擦拭</v>
      </c>
      <c r="E76" s="145" t="str">
        <f>'Flowchart (Sparrow28,F14)'!G95</f>
        <v>胶带测试及酒精擦拭</v>
      </c>
      <c r="F76" s="146">
        <f>'Flowchart (Sparrow28,F14)'!P95</f>
        <v>1</v>
      </c>
      <c r="G76" s="147">
        <f>'Flowchart (Sparrow28,F14)'!S95</f>
        <v>26137.13471662781</v>
      </c>
      <c r="H76" s="145">
        <f>'Flowchart (Sparrow28,F14)'!O95</f>
        <v>19</v>
      </c>
      <c r="I76" s="145">
        <f>'Flowchart (Sparrow28,F14)'!T95</f>
        <v>7</v>
      </c>
      <c r="J76" s="148">
        <f t="shared" si="14"/>
        <v>26526.315789473683</v>
      </c>
      <c r="K76" s="149">
        <f t="shared" si="15"/>
        <v>0.98532849130144529</v>
      </c>
      <c r="L76" s="150"/>
      <c r="M76" s="151"/>
      <c r="N76" s="145"/>
      <c r="O76" s="145"/>
      <c r="P76" s="145"/>
      <c r="Q76" s="145"/>
      <c r="R76" s="145"/>
      <c r="S76" s="145"/>
      <c r="T76" s="151"/>
      <c r="U76" s="153"/>
      <c r="V76" s="154"/>
      <c r="W76" s="153"/>
      <c r="X76" s="153"/>
      <c r="Y76" s="153"/>
      <c r="Z76" s="145"/>
      <c r="AA76" s="145"/>
      <c r="AB76" s="145"/>
    </row>
    <row r="77" spans="2:28" ht="17.100000000000001" customHeight="1">
      <c r="B77" s="145">
        <f>'Flowchart (Sparrow28,F14)'!C96</f>
        <v>82</v>
      </c>
      <c r="C77" s="145" t="str">
        <f>'Flowchart (Sparrow28,F14)'!E96</f>
        <v>阳极</v>
      </c>
      <c r="D77" s="145" t="str">
        <f>'Flowchart (Sparrow28,F14)'!F96</f>
        <v>IPQC2</v>
      </c>
      <c r="E77" s="145" t="str">
        <f>'Flowchart (Sparrow28,F14)'!G96</f>
        <v>Oleo Coating后外观全检</v>
      </c>
      <c r="F77" s="146">
        <f>'Flowchart (Sparrow28,F14)'!P96</f>
        <v>1</v>
      </c>
      <c r="G77" s="147">
        <f>'Flowchart (Sparrow28,F14)'!S96</f>
        <v>26137.13471662781</v>
      </c>
      <c r="H77" s="145">
        <f>'Flowchart (Sparrow28,F14)'!O96</f>
        <v>2.5</v>
      </c>
      <c r="I77" s="145">
        <f>'Flowchart (Sparrow28,F14)'!T96</f>
        <v>1</v>
      </c>
      <c r="J77" s="148">
        <f t="shared" si="14"/>
        <v>28800</v>
      </c>
      <c r="K77" s="149">
        <f t="shared" si="15"/>
        <v>0.9075393998829101</v>
      </c>
      <c r="L77" s="150"/>
      <c r="M77" s="151"/>
      <c r="N77" s="145"/>
      <c r="O77" s="145"/>
      <c r="P77" s="145"/>
      <c r="Q77" s="145"/>
      <c r="R77" s="145"/>
      <c r="S77" s="145"/>
      <c r="T77" s="151"/>
      <c r="U77" s="153"/>
      <c r="V77" s="154"/>
      <c r="W77" s="153"/>
      <c r="X77" s="153"/>
      <c r="Y77" s="153"/>
      <c r="Z77" s="145"/>
      <c r="AA77" s="145"/>
      <c r="AB77" s="145"/>
    </row>
    <row r="78" spans="2:28" ht="17.100000000000001" customHeight="1">
      <c r="B78" s="145">
        <f>'Flowchart (Sparrow28,F14)'!C97</f>
        <v>83</v>
      </c>
      <c r="C78" s="145" t="str">
        <f>'Flowchart (Sparrow28,F14)'!E97</f>
        <v>阳极</v>
      </c>
      <c r="D78" s="145" t="str">
        <f>'Flowchart (Sparrow28,F14)'!F97</f>
        <v>UMP2</v>
      </c>
      <c r="E78" s="145" t="str">
        <f>'Flowchart (Sparrow28,F14)'!G97</f>
        <v>UMP2</v>
      </c>
      <c r="F78" s="146">
        <f>'Flowchart (Sparrow28,F14)'!P97</f>
        <v>0.97</v>
      </c>
      <c r="G78" s="147">
        <f>'Flowchart (Sparrow28,F14)'!S97</f>
        <v>26137.13471662781</v>
      </c>
      <c r="H78" s="145">
        <f>'Flowchart (Sparrow28,F14)'!O97</f>
        <v>2.2999999999999998</v>
      </c>
      <c r="I78" s="145">
        <f>'Flowchart (Sparrow28,F14)'!T97</f>
        <v>1</v>
      </c>
      <c r="J78" s="148">
        <f t="shared" si="14"/>
        <v>31304.34782608696</v>
      </c>
      <c r="K78" s="149">
        <f t="shared" si="15"/>
        <v>0.83493624789227716</v>
      </c>
      <c r="L78" s="150"/>
      <c r="M78" s="145"/>
      <c r="N78" s="145"/>
      <c r="O78" s="145"/>
      <c r="P78" s="145"/>
      <c r="Q78" s="145"/>
      <c r="R78" s="145"/>
      <c r="S78" s="145"/>
      <c r="T78" s="151"/>
      <c r="U78" s="153"/>
      <c r="V78" s="154"/>
      <c r="W78" s="145"/>
      <c r="X78" s="145"/>
      <c r="Y78" s="145"/>
      <c r="Z78" s="145"/>
      <c r="AA78" s="145"/>
      <c r="AB78" s="145"/>
    </row>
    <row r="79" spans="2:28" ht="17.100000000000001" customHeight="1">
      <c r="B79" s="145">
        <f>'Flowchart (Sparrow28,F14)'!C98</f>
        <v>84</v>
      </c>
      <c r="C79" s="145" t="str">
        <f>'Flowchart (Sparrow28,F14)'!E98</f>
        <v>组装</v>
      </c>
      <c r="D79" s="145" t="str">
        <f>'Flowchart (Sparrow28,F14)'!F98</f>
        <v>Protection Film3</v>
      </c>
      <c r="E79" s="145" t="str">
        <f>'Flowchart (Sparrow28,F14)'!G98</f>
        <v>贴膜保护外观</v>
      </c>
      <c r="F79" s="146">
        <f>'Flowchart (Sparrow28,F14)'!P98</f>
        <v>1</v>
      </c>
      <c r="G79" s="147">
        <f>'Flowchart (Sparrow28,F14)'!S98</f>
        <v>25353.020675128973</v>
      </c>
      <c r="H79" s="145">
        <f>'Flowchart (Sparrow28,F14)'!O98</f>
        <v>12</v>
      </c>
      <c r="I79" s="145">
        <f>'Flowchart (Sparrow28,F14)'!T98</f>
        <v>5</v>
      </c>
      <c r="J79" s="148">
        <f t="shared" si="14"/>
        <v>30000</v>
      </c>
      <c r="K79" s="149">
        <f t="shared" si="15"/>
        <v>0.84510068917096581</v>
      </c>
      <c r="L79" s="150"/>
      <c r="M79" s="145"/>
      <c r="N79" s="145"/>
      <c r="O79" s="145"/>
      <c r="P79" s="145"/>
      <c r="Q79" s="145"/>
      <c r="R79" s="145"/>
      <c r="S79" s="145"/>
      <c r="T79" s="151"/>
      <c r="U79" s="153"/>
      <c r="V79" s="154"/>
      <c r="W79" s="145"/>
      <c r="X79" s="145"/>
      <c r="Y79" s="145"/>
      <c r="Z79" s="151"/>
      <c r="AA79" s="153"/>
      <c r="AB79" s="153"/>
    </row>
    <row r="80" spans="2:28" ht="17.100000000000001" customHeight="1">
      <c r="B80" s="145" t="e">
        <f>'Flowchart (Sparrow28,F14)'!#REF!</f>
        <v>#REF!</v>
      </c>
      <c r="C80" s="145" t="e">
        <f>'Flowchart (Sparrow28,F14)'!#REF!</f>
        <v>#REF!</v>
      </c>
      <c r="D80" s="145" t="e">
        <f>'Flowchart (Sparrow28,F14)'!#REF!</f>
        <v>#REF!</v>
      </c>
      <c r="E80" s="145" t="e">
        <f>'Flowchart (Sparrow28,F14)'!#REF!</f>
        <v>#REF!</v>
      </c>
      <c r="F80" s="146" t="e">
        <f>'Flowchart (Sparrow28,F14)'!#REF!</f>
        <v>#REF!</v>
      </c>
      <c r="G80" s="147" t="e">
        <f>'Flowchart (Sparrow28,F14)'!#REF!</f>
        <v>#REF!</v>
      </c>
      <c r="H80" s="145" t="e">
        <f>'Flowchart (Sparrow28,F14)'!#REF!</f>
        <v>#REF!</v>
      </c>
      <c r="I80" s="145" t="e">
        <f>'Flowchart (Sparrow28,F14)'!#REF!</f>
        <v>#REF!</v>
      </c>
      <c r="J80" s="148" t="e">
        <f t="shared" si="14"/>
        <v>#REF!</v>
      </c>
      <c r="K80" s="149" t="e">
        <f t="shared" si="15"/>
        <v>#REF!</v>
      </c>
      <c r="L80" s="150"/>
      <c r="M80" s="145"/>
      <c r="N80" s="145"/>
      <c r="O80" s="145"/>
      <c r="P80" s="145"/>
      <c r="Q80" s="145"/>
      <c r="R80" s="145"/>
      <c r="S80" s="145"/>
      <c r="T80" s="151"/>
      <c r="U80" s="153"/>
      <c r="V80" s="154"/>
      <c r="W80" s="145"/>
      <c r="X80" s="145"/>
      <c r="Y80" s="145"/>
      <c r="Z80" s="151"/>
      <c r="AA80" s="153"/>
      <c r="AB80" s="153"/>
    </row>
    <row r="81" spans="2:28" ht="17.100000000000001" customHeight="1">
      <c r="B81" s="145">
        <f>'Flowchart (Sparrow28,F14)'!C102</f>
        <v>88</v>
      </c>
      <c r="C81" s="145" t="str">
        <f>'Flowchart (Sparrow28,F14)'!E102</f>
        <v>组装</v>
      </c>
      <c r="D81" s="145" t="str">
        <f>'Flowchart (Sparrow28,F14)'!F102</f>
        <v>组装遮蔽治具</v>
      </c>
      <c r="E81" s="145" t="str">
        <f>'Flowchart (Sparrow28,F14)'!G102</f>
        <v>组装pu coating治具</v>
      </c>
      <c r="F81" s="146">
        <f>'Flowchart (Sparrow28,F14)'!P102</f>
        <v>1</v>
      </c>
      <c r="G81" s="147">
        <f>'Flowchart (Sparrow28,F14)'!S102</f>
        <v>25353.020675128973</v>
      </c>
      <c r="H81" s="145">
        <f>'Flowchart (Sparrow28,F14)'!O102</f>
        <v>15</v>
      </c>
      <c r="I81" s="145">
        <f>'Flowchart (Sparrow28,F14)'!T102</f>
        <v>6</v>
      </c>
      <c r="J81" s="148">
        <f t="shared" si="14"/>
        <v>28800</v>
      </c>
      <c r="K81" s="149">
        <f t="shared" si="15"/>
        <v>0.88031321788642269</v>
      </c>
      <c r="L81" s="150"/>
      <c r="M81" s="145"/>
      <c r="N81" s="145"/>
      <c r="O81" s="145"/>
      <c r="P81" s="145"/>
      <c r="Q81" s="145"/>
      <c r="R81" s="145"/>
      <c r="S81" s="145"/>
      <c r="T81" s="151"/>
      <c r="U81" s="153"/>
      <c r="V81" s="154"/>
      <c r="W81" s="145"/>
      <c r="X81" s="145"/>
      <c r="Y81" s="145"/>
      <c r="Z81" s="151"/>
      <c r="AA81" s="153"/>
      <c r="AB81" s="153"/>
    </row>
    <row r="82" spans="2:28" ht="17.100000000000001" customHeight="1">
      <c r="B82" s="145">
        <f>'Flowchart (Sparrow28,F14)'!C103</f>
        <v>89</v>
      </c>
      <c r="C82" s="145" t="str">
        <f>'Flowchart (Sparrow28,F14)'!E103</f>
        <v>组装</v>
      </c>
      <c r="D82" s="145" t="str">
        <f>'Flowchart (Sparrow28,F14)'!F103</f>
        <v>PU Coating</v>
      </c>
      <c r="E82" s="145" t="str">
        <f>'Flowchart (Sparrow28,F14)'!G103</f>
        <v>PU Coating</v>
      </c>
      <c r="F82" s="146">
        <f>'Flowchart (Sparrow28,F14)'!P103</f>
        <v>0.999</v>
      </c>
      <c r="G82" s="147">
        <f>'Flowchart (Sparrow28,F14)'!S103</f>
        <v>25353.020675128973</v>
      </c>
      <c r="H82" s="145">
        <f>'Flowchart (Sparrow28,F14)'!O103</f>
        <v>3</v>
      </c>
      <c r="I82" s="145">
        <f>'Flowchart (Sparrow28,F14)'!T103</f>
        <v>2</v>
      </c>
      <c r="J82" s="148">
        <f t="shared" si="14"/>
        <v>48000</v>
      </c>
      <c r="K82" s="149">
        <f t="shared" si="15"/>
        <v>0.52818793073185366</v>
      </c>
      <c r="L82" s="150"/>
      <c r="M82" s="145"/>
      <c r="N82" s="145"/>
      <c r="O82" s="145"/>
      <c r="P82" s="145"/>
      <c r="Q82" s="145"/>
      <c r="R82" s="145"/>
      <c r="S82" s="145"/>
      <c r="T82" s="151"/>
      <c r="U82" s="153"/>
      <c r="V82" s="154"/>
      <c r="W82" s="145"/>
      <c r="X82" s="145"/>
      <c r="Y82" s="145"/>
      <c r="Z82" s="145"/>
      <c r="AA82" s="145"/>
      <c r="AB82" s="145"/>
    </row>
    <row r="83" spans="2:28" ht="17.100000000000001" customHeight="1">
      <c r="B83" s="145">
        <f>'Flowchart (Sparrow28,F14)'!C104</f>
        <v>90</v>
      </c>
      <c r="C83" s="145" t="str">
        <f>'Flowchart (Sparrow28,F14)'!E104</f>
        <v>组装</v>
      </c>
      <c r="D83" s="145" t="str">
        <f>'Flowchart (Sparrow28,F14)'!F104</f>
        <v>拆遮蔽治具</v>
      </c>
      <c r="E83" s="145" t="str">
        <f>'Flowchart (Sparrow28,F14)'!G104</f>
        <v>拆pu coating治具</v>
      </c>
      <c r="F83" s="146">
        <f>'Flowchart (Sparrow28,F14)'!P104</f>
        <v>1</v>
      </c>
      <c r="G83" s="147">
        <f>'Flowchart (Sparrow28,F14)'!S104</f>
        <v>25327.667654453846</v>
      </c>
      <c r="H83" s="145">
        <f>'Flowchart (Sparrow28,F14)'!O104</f>
        <v>10</v>
      </c>
      <c r="I83" s="145">
        <f>'Flowchart (Sparrow28,F14)'!T104</f>
        <v>4</v>
      </c>
      <c r="J83" s="148">
        <f t="shared" si="14"/>
        <v>28800</v>
      </c>
      <c r="K83" s="149">
        <f t="shared" si="15"/>
        <v>0.8794329046685363</v>
      </c>
      <c r="L83" s="150"/>
      <c r="M83" s="145"/>
      <c r="N83" s="145"/>
      <c r="O83" s="145"/>
      <c r="P83" s="145"/>
      <c r="Q83" s="145"/>
      <c r="R83" s="145"/>
      <c r="S83" s="145"/>
      <c r="T83" s="151"/>
      <c r="U83" s="153"/>
      <c r="V83" s="154"/>
      <c r="W83" s="145"/>
      <c r="X83" s="145"/>
      <c r="Y83" s="145"/>
      <c r="Z83" s="145"/>
      <c r="AA83" s="145"/>
      <c r="AB83" s="145"/>
    </row>
    <row r="84" spans="2:28" ht="17.100000000000001" customHeight="1">
      <c r="B84" s="145" t="e">
        <f>'Flowchart (Sparrow28,F14)'!#REF!</f>
        <v>#REF!</v>
      </c>
      <c r="C84" s="145" t="e">
        <f>'Flowchart (Sparrow28,F14)'!#REF!</f>
        <v>#REF!</v>
      </c>
      <c r="D84" s="145" t="e">
        <f>'Flowchart (Sparrow28,F14)'!#REF!</f>
        <v>#REF!</v>
      </c>
      <c r="E84" s="145" t="e">
        <f>'Flowchart (Sparrow28,F14)'!#REF!</f>
        <v>#REF!</v>
      </c>
      <c r="F84" s="146" t="e">
        <f>'Flowchart (Sparrow28,F14)'!#REF!</f>
        <v>#REF!</v>
      </c>
      <c r="G84" s="147" t="e">
        <f>'Flowchart (Sparrow28,F14)'!#REF!</f>
        <v>#REF!</v>
      </c>
      <c r="H84" s="145" t="e">
        <f>'Flowchart (Sparrow28,F14)'!#REF!</f>
        <v>#REF!</v>
      </c>
      <c r="I84" s="145" t="e">
        <f>'Flowchart (Sparrow28,F14)'!#REF!</f>
        <v>#REF!</v>
      </c>
      <c r="J84" s="148" t="e">
        <f t="shared" si="14"/>
        <v>#REF!</v>
      </c>
      <c r="K84" s="149" t="e">
        <f t="shared" si="15"/>
        <v>#REF!</v>
      </c>
      <c r="L84" s="150"/>
      <c r="M84" s="145"/>
      <c r="N84" s="145"/>
      <c r="O84" s="145"/>
      <c r="P84" s="145"/>
      <c r="Q84" s="145"/>
      <c r="R84" s="145"/>
      <c r="S84" s="145"/>
      <c r="T84" s="151"/>
      <c r="U84" s="153"/>
      <c r="V84" s="154"/>
      <c r="W84" s="145"/>
      <c r="X84" s="145"/>
      <c r="Y84" s="145"/>
      <c r="Z84" s="145"/>
      <c r="AA84" s="145"/>
      <c r="AB84" s="145"/>
    </row>
    <row r="85" spans="2:28" ht="17.100000000000001" customHeight="1">
      <c r="B85" s="145" t="e">
        <f>'Flowchart (Sparrow28,F14)'!#REF!</f>
        <v>#REF!</v>
      </c>
      <c r="C85" s="145" t="e">
        <f>'Flowchart (Sparrow28,F14)'!#REF!</f>
        <v>#REF!</v>
      </c>
      <c r="D85" s="145" t="e">
        <f>'Flowchart (Sparrow28,F14)'!#REF!</f>
        <v>#REF!</v>
      </c>
      <c r="E85" s="145" t="e">
        <f>'Flowchart (Sparrow28,F14)'!#REF!</f>
        <v>#REF!</v>
      </c>
      <c r="F85" s="146" t="e">
        <f>'Flowchart (Sparrow28,F14)'!#REF!</f>
        <v>#REF!</v>
      </c>
      <c r="G85" s="147" t="e">
        <f>'Flowchart (Sparrow28,F14)'!#REF!</f>
        <v>#REF!</v>
      </c>
      <c r="H85" s="145" t="e">
        <f>'Flowchart (Sparrow28,F14)'!#REF!</f>
        <v>#REF!</v>
      </c>
      <c r="I85" s="145" t="e">
        <f>'Flowchart (Sparrow28,F14)'!#REF!</f>
        <v>#REF!</v>
      </c>
      <c r="J85" s="148" t="e">
        <f t="shared" si="14"/>
        <v>#REF!</v>
      </c>
      <c r="K85" s="149" t="e">
        <f t="shared" si="15"/>
        <v>#REF!</v>
      </c>
      <c r="L85" s="150"/>
      <c r="M85" s="145"/>
      <c r="N85" s="145"/>
      <c r="O85" s="145"/>
      <c r="P85" s="145"/>
      <c r="Q85" s="145"/>
      <c r="R85" s="145"/>
      <c r="S85" s="145"/>
      <c r="T85" s="151"/>
      <c r="U85" s="153"/>
      <c r="V85" s="154"/>
      <c r="W85" s="145"/>
      <c r="X85" s="145"/>
      <c r="Y85" s="145"/>
      <c r="Z85" s="145"/>
      <c r="AA85" s="145"/>
      <c r="AB85" s="145"/>
    </row>
    <row r="86" spans="2:28" ht="17.100000000000001" customHeight="1">
      <c r="B86" s="145" t="e">
        <f>'Flowchart (Sparrow28,F14)'!#REF!</f>
        <v>#REF!</v>
      </c>
      <c r="C86" s="145" t="e">
        <f>'Flowchart (Sparrow28,F14)'!#REF!</f>
        <v>#REF!</v>
      </c>
      <c r="D86" s="145" t="e">
        <f>'Flowchart (Sparrow28,F14)'!#REF!</f>
        <v>#REF!</v>
      </c>
      <c r="E86" s="145" t="e">
        <f>'Flowchart (Sparrow28,F14)'!#REF!</f>
        <v>#REF!</v>
      </c>
      <c r="F86" s="146" t="e">
        <f>'Flowchart (Sparrow28,F14)'!#REF!</f>
        <v>#REF!</v>
      </c>
      <c r="G86" s="147" t="e">
        <f>'Flowchart (Sparrow28,F14)'!#REF!</f>
        <v>#REF!</v>
      </c>
      <c r="H86" s="145" t="e">
        <f>'Flowchart (Sparrow28,F14)'!#REF!</f>
        <v>#REF!</v>
      </c>
      <c r="I86" s="145" t="e">
        <f>'Flowchart (Sparrow28,F14)'!#REF!</f>
        <v>#REF!</v>
      </c>
      <c r="J86" s="148" t="e">
        <f t="shared" si="14"/>
        <v>#REF!</v>
      </c>
      <c r="K86" s="149" t="e">
        <f t="shared" si="15"/>
        <v>#REF!</v>
      </c>
      <c r="L86" s="150"/>
      <c r="M86" s="145"/>
      <c r="N86" s="145"/>
      <c r="O86" s="145"/>
      <c r="P86" s="145"/>
      <c r="Q86" s="145"/>
      <c r="R86" s="145"/>
      <c r="S86" s="145"/>
      <c r="T86" s="151"/>
      <c r="U86" s="153"/>
      <c r="V86" s="154"/>
      <c r="W86" s="145"/>
      <c r="X86" s="145"/>
      <c r="Y86" s="145"/>
      <c r="Z86" s="145"/>
      <c r="AA86" s="145"/>
      <c r="AB86" s="145"/>
    </row>
    <row r="87" spans="2:28" ht="17.100000000000001" customHeight="1">
      <c r="B87" s="145" t="e">
        <f>'Flowchart (Sparrow28,F14)'!#REF!</f>
        <v>#REF!</v>
      </c>
      <c r="C87" s="145" t="e">
        <f>'Flowchart (Sparrow28,F14)'!#REF!</f>
        <v>#REF!</v>
      </c>
      <c r="D87" s="145" t="e">
        <f>'Flowchart (Sparrow28,F14)'!#REF!</f>
        <v>#REF!</v>
      </c>
      <c r="E87" s="145" t="e">
        <f>'Flowchart (Sparrow28,F14)'!#REF!</f>
        <v>#REF!</v>
      </c>
      <c r="F87" s="146" t="e">
        <f>'Flowchart (Sparrow28,F14)'!#REF!</f>
        <v>#REF!</v>
      </c>
      <c r="G87" s="147" t="e">
        <f>'Flowchart (Sparrow28,F14)'!#REF!</f>
        <v>#REF!</v>
      </c>
      <c r="H87" s="145" t="e">
        <f>'Flowchart (Sparrow28,F14)'!#REF!</f>
        <v>#REF!</v>
      </c>
      <c r="I87" s="145" t="e">
        <f>'Flowchart (Sparrow28,F14)'!#REF!</f>
        <v>#REF!</v>
      </c>
      <c r="J87" s="148" t="e">
        <f t="shared" si="14"/>
        <v>#REF!</v>
      </c>
      <c r="K87" s="149" t="e">
        <f t="shared" si="15"/>
        <v>#REF!</v>
      </c>
      <c r="L87" s="150"/>
      <c r="M87" s="145"/>
      <c r="N87" s="145"/>
      <c r="O87" s="145"/>
      <c r="P87" s="145"/>
      <c r="Q87" s="145"/>
      <c r="R87" s="145"/>
      <c r="S87" s="145"/>
      <c r="T87" s="151"/>
      <c r="U87" s="153"/>
      <c r="V87" s="154"/>
      <c r="W87" s="145"/>
      <c r="X87" s="145"/>
      <c r="Y87" s="145"/>
      <c r="Z87" s="145"/>
      <c r="AA87" s="145"/>
      <c r="AB87" s="145"/>
    </row>
    <row r="88" spans="2:28" ht="17.100000000000001" customHeight="1">
      <c r="B88" s="145">
        <f>'Flowchart (Sparrow28,F14)'!C114</f>
        <v>100</v>
      </c>
      <c r="C88" s="145" t="str">
        <f>'Flowchart (Sparrow28,F14)'!E114</f>
        <v>组装</v>
      </c>
      <c r="D88" s="145" t="str">
        <f>'Flowchart (Sparrow28,F14)'!F114</f>
        <v>Snap组装</v>
      </c>
      <c r="E88" s="145" t="str">
        <f>'Flowchart (Sparrow28,F14)'!G114</f>
        <v>Snap组装</v>
      </c>
      <c r="F88" s="146">
        <f>'Flowchart (Sparrow28,F14)'!P114</f>
        <v>1</v>
      </c>
      <c r="G88" s="147">
        <f>'Flowchart (Sparrow28,F14)'!S114</f>
        <v>25302.33998679939</v>
      </c>
      <c r="H88" s="145">
        <f>'Flowchart (Sparrow28,F14)'!O114</f>
        <v>8</v>
      </c>
      <c r="I88" s="145">
        <f>'Flowchart (Sparrow28,F14)'!T114</f>
        <v>3</v>
      </c>
      <c r="J88" s="148">
        <f t="shared" si="14"/>
        <v>27000</v>
      </c>
      <c r="K88" s="149">
        <f t="shared" si="15"/>
        <v>0.93712370321479221</v>
      </c>
      <c r="L88" s="150"/>
      <c r="M88" s="145"/>
      <c r="N88" s="145"/>
      <c r="O88" s="145"/>
      <c r="P88" s="145"/>
      <c r="Q88" s="145"/>
      <c r="R88" s="145"/>
      <c r="S88" s="145"/>
      <c r="T88" s="151"/>
      <c r="U88" s="153"/>
      <c r="V88" s="154"/>
      <c r="W88" s="145"/>
      <c r="X88" s="145"/>
      <c r="Y88" s="145"/>
      <c r="Z88" s="145"/>
      <c r="AA88" s="145"/>
      <c r="AB88" s="145"/>
    </row>
    <row r="89" spans="2:28" ht="17.100000000000001" customHeight="1">
      <c r="B89" s="145">
        <f>'Flowchart (Sparrow28,F14)'!C115</f>
        <v>101</v>
      </c>
      <c r="C89" s="145" t="str">
        <f>'Flowchart (Sparrow28,F14)'!E115</f>
        <v>组装</v>
      </c>
      <c r="D89" s="145" t="str">
        <f>'Flowchart (Sparrow28,F14)'!F115</f>
        <v>Assy  E75 trim</v>
      </c>
      <c r="E89" s="145" t="str">
        <f>'Flowchart (Sparrow28,F14)'!G115</f>
        <v>组装 E75  trim自动组装</v>
      </c>
      <c r="F89" s="146">
        <f>'Flowchart (Sparrow28,F14)'!P115</f>
        <v>0.998</v>
      </c>
      <c r="G89" s="147">
        <f>'Flowchart (Sparrow28,F14)'!S115</f>
        <v>25302.33998679939</v>
      </c>
      <c r="H89" s="145">
        <f>'Flowchart (Sparrow28,F14)'!O115</f>
        <v>10</v>
      </c>
      <c r="I89" s="145">
        <f>'Flowchart (Sparrow28,F14)'!T115</f>
        <v>4</v>
      </c>
      <c r="J89" s="148">
        <f t="shared" si="14"/>
        <v>28800</v>
      </c>
      <c r="K89" s="149">
        <f t="shared" si="15"/>
        <v>0.87855347176386767</v>
      </c>
      <c r="L89" s="150"/>
      <c r="M89" s="145"/>
      <c r="N89" s="145"/>
      <c r="O89" s="145"/>
      <c r="P89" s="145"/>
      <c r="Q89" s="145"/>
      <c r="R89" s="145"/>
      <c r="S89" s="145"/>
      <c r="T89" s="151"/>
      <c r="U89" s="153"/>
      <c r="V89" s="154"/>
      <c r="W89" s="145"/>
      <c r="X89" s="145"/>
      <c r="Y89" s="145"/>
      <c r="Z89" s="145"/>
      <c r="AA89" s="145"/>
      <c r="AB89" s="145"/>
    </row>
    <row r="90" spans="2:28" ht="17.100000000000001" customHeight="1">
      <c r="B90" s="145">
        <f>'Flowchart (Sparrow28,F14)'!C116</f>
        <v>102</v>
      </c>
      <c r="C90" s="145" t="str">
        <f>'Flowchart (Sparrow28,F14)'!E116</f>
        <v>组装</v>
      </c>
      <c r="D90" s="145" t="str">
        <f>'Flowchart (Sparrow28,F14)'!F116</f>
        <v>静置</v>
      </c>
      <c r="E90" s="145" t="str">
        <f>'Flowchart (Sparrow28,F14)'!G116</f>
        <v>静置1小时</v>
      </c>
      <c r="F90" s="146">
        <f>'Flowchart (Sparrow28,F14)'!P116</f>
        <v>1</v>
      </c>
      <c r="G90" s="147">
        <f>'Flowchart (Sparrow28,F14)'!S116</f>
        <v>25251.735306825791</v>
      </c>
      <c r="H90" s="145">
        <f>'Flowchart (Sparrow28,F14)'!O116</f>
        <v>0</v>
      </c>
      <c r="I90" s="145" t="str">
        <f>'Flowchart (Sparrow28,F14)'!T116</f>
        <v/>
      </c>
      <c r="J90" s="148" t="e">
        <f t="shared" si="14"/>
        <v>#VALUE!</v>
      </c>
      <c r="K90" s="149" t="e">
        <f t="shared" si="15"/>
        <v>#VALUE!</v>
      </c>
      <c r="L90" s="150"/>
      <c r="M90" s="151"/>
      <c r="N90" s="145"/>
      <c r="O90" s="145"/>
      <c r="P90" s="145"/>
      <c r="Q90" s="145"/>
      <c r="R90" s="145"/>
      <c r="S90" s="145"/>
      <c r="T90" s="151"/>
      <c r="U90" s="153"/>
      <c r="V90" s="154"/>
      <c r="W90" s="145"/>
      <c r="X90" s="145"/>
      <c r="Y90" s="145"/>
      <c r="Z90" s="151"/>
      <c r="AA90" s="153"/>
      <c r="AB90" s="153"/>
    </row>
    <row r="91" spans="2:28" ht="17.100000000000001" customHeight="1">
      <c r="B91" s="145">
        <f>'Flowchart (Sparrow28,F14)'!C117</f>
        <v>103</v>
      </c>
      <c r="C91" s="145" t="str">
        <f>'Flowchart (Sparrow28,F14)'!E117</f>
        <v>组装</v>
      </c>
      <c r="D91" s="145" t="str">
        <f>'Flowchart (Sparrow28,F14)'!F117</f>
        <v>Assy LED</v>
      </c>
      <c r="E91" s="145" t="str">
        <f>'Flowchart (Sparrow28,F14)'!G117</f>
        <v>组装LED自动组装</v>
      </c>
      <c r="F91" s="146">
        <f>'Flowchart (Sparrow28,F14)'!P117</f>
        <v>0.998</v>
      </c>
      <c r="G91" s="147">
        <f>'Flowchart (Sparrow28,F14)'!S117</f>
        <v>25251.735306825791</v>
      </c>
      <c r="H91" s="145">
        <f>'Flowchart (Sparrow28,F14)'!O117</f>
        <v>10</v>
      </c>
      <c r="I91" s="145">
        <f>'Flowchart (Sparrow28,F14)'!T117</f>
        <v>4</v>
      </c>
      <c r="J91" s="148">
        <f t="shared" si="14"/>
        <v>28800</v>
      </c>
      <c r="K91" s="149">
        <f t="shared" si="15"/>
        <v>0.87679636482033996</v>
      </c>
      <c r="L91" s="150"/>
      <c r="M91" s="151"/>
      <c r="N91" s="145"/>
      <c r="O91" s="145"/>
      <c r="P91" s="145"/>
      <c r="Q91" s="145"/>
      <c r="R91" s="145"/>
      <c r="S91" s="145"/>
      <c r="T91" s="151"/>
      <c r="U91" s="153"/>
      <c r="V91" s="154"/>
      <c r="W91" s="145"/>
      <c r="X91" s="145"/>
      <c r="Y91" s="145"/>
      <c r="Z91" s="151"/>
      <c r="AA91" s="153"/>
      <c r="AB91" s="153"/>
    </row>
    <row r="92" spans="2:28" ht="17.100000000000001" customHeight="1">
      <c r="B92" s="145">
        <f>'Flowchart (Sparrow28,F14)'!C118</f>
        <v>104</v>
      </c>
      <c r="C92" s="145" t="str">
        <f>'Flowchart (Sparrow28,F14)'!E118</f>
        <v>组装</v>
      </c>
      <c r="D92" s="145" t="str">
        <f>'Flowchart (Sparrow28,F14)'!F118</f>
        <v>静置</v>
      </c>
      <c r="E92" s="145" t="str">
        <f>'Flowchart (Sparrow28,F14)'!G118</f>
        <v>静置1小时</v>
      </c>
      <c r="F92" s="146">
        <f>'Flowchart (Sparrow28,F14)'!P118</f>
        <v>1</v>
      </c>
      <c r="G92" s="147">
        <f>'Flowchart (Sparrow28,F14)'!S118</f>
        <v>25201.23183621214</v>
      </c>
      <c r="H92" s="145">
        <f>'Flowchart (Sparrow28,F14)'!O118</f>
        <v>0</v>
      </c>
      <c r="I92" s="145" t="str">
        <f>'Flowchart (Sparrow28,F14)'!T118</f>
        <v/>
      </c>
      <c r="J92" s="148" t="e">
        <f t="shared" si="14"/>
        <v>#VALUE!</v>
      </c>
      <c r="K92" s="149" t="e">
        <f t="shared" si="15"/>
        <v>#VALUE!</v>
      </c>
      <c r="L92" s="150"/>
      <c r="M92" s="151"/>
      <c r="N92" s="145"/>
      <c r="O92" s="145"/>
      <c r="P92" s="145"/>
      <c r="Q92" s="145"/>
      <c r="R92" s="145"/>
      <c r="S92" s="145"/>
      <c r="T92" s="151"/>
      <c r="U92" s="153"/>
      <c r="V92" s="154"/>
      <c r="W92" s="145"/>
      <c r="X92" s="145"/>
      <c r="Y92" s="145"/>
      <c r="Z92" s="151"/>
      <c r="AA92" s="153"/>
      <c r="AB92" s="153"/>
    </row>
    <row r="93" spans="2:28" ht="17.100000000000001" customHeight="1">
      <c r="B93" s="145">
        <f>'Flowchart (Sparrow28,F14)'!C119</f>
        <v>105</v>
      </c>
      <c r="C93" s="145" t="str">
        <f>'Flowchart (Sparrow28,F14)'!E119</f>
        <v>组装</v>
      </c>
      <c r="D93" s="145" t="str">
        <f>'Flowchart (Sparrow28,F14)'!F119</f>
        <v>Assy turret O-ring</v>
      </c>
      <c r="E93" s="145" t="str">
        <f>'Flowchart (Sparrow28,F14)'!G119</f>
        <v>组装炮台 O-ring自动组装</v>
      </c>
      <c r="F93" s="146">
        <f>'Flowchart (Sparrow28,F14)'!P119</f>
        <v>1</v>
      </c>
      <c r="G93" s="147">
        <f>'Flowchart (Sparrow28,F14)'!S119</f>
        <v>25201.23183621214</v>
      </c>
      <c r="H93" s="145">
        <f>'Flowchart (Sparrow28,F14)'!O119</f>
        <v>0.6</v>
      </c>
      <c r="I93" s="145">
        <f>'Flowchart (Sparrow28,F14)'!T119</f>
        <v>1</v>
      </c>
      <c r="J93" s="148">
        <f t="shared" si="14"/>
        <v>120000</v>
      </c>
      <c r="K93" s="149">
        <f t="shared" si="15"/>
        <v>0.21001026530176783</v>
      </c>
      <c r="L93" s="150"/>
      <c r="M93" s="151"/>
      <c r="N93" s="145"/>
      <c r="O93" s="145"/>
      <c r="P93" s="145"/>
      <c r="Q93" s="145"/>
      <c r="R93" s="145"/>
      <c r="S93" s="145"/>
      <c r="T93" s="151"/>
      <c r="U93" s="153"/>
      <c r="V93" s="154"/>
      <c r="W93" s="145"/>
      <c r="X93" s="145"/>
      <c r="Y93" s="145"/>
      <c r="Z93" s="151"/>
      <c r="AA93" s="153"/>
      <c r="AB93" s="153"/>
    </row>
    <row r="94" spans="2:28" ht="17.100000000000001" customHeight="1">
      <c r="B94" s="145">
        <f>'Flowchart (Sparrow28,F14)'!C120</f>
        <v>106</v>
      </c>
      <c r="C94" s="145" t="str">
        <f>'Flowchart (Sparrow28,F14)'!E120</f>
        <v>组装</v>
      </c>
      <c r="D94" s="145" t="str">
        <f>'Flowchart (Sparrow28,F14)'!F120</f>
        <v xml:space="preserve"> turret   贴膜</v>
      </c>
      <c r="E94" s="145" t="str">
        <f>'Flowchart (Sparrow28,F14)'!G120</f>
        <v xml:space="preserve"> turret   贴膜</v>
      </c>
      <c r="F94" s="146">
        <f>'Flowchart (Sparrow28,F14)'!P120</f>
        <v>1</v>
      </c>
      <c r="G94" s="147">
        <f>'Flowchart (Sparrow28,F14)'!S120</f>
        <v>25201.23183621214</v>
      </c>
      <c r="H94" s="145">
        <f>'Flowchart (Sparrow28,F14)'!O120</f>
        <v>10</v>
      </c>
      <c r="I94" s="145">
        <f>'Flowchart (Sparrow28,F14)'!T120</f>
        <v>4</v>
      </c>
      <c r="J94" s="148">
        <f t="shared" si="14"/>
        <v>28800</v>
      </c>
      <c r="K94" s="149">
        <f t="shared" si="15"/>
        <v>0.87504277209069936</v>
      </c>
      <c r="L94" s="150"/>
      <c r="M94" s="151"/>
      <c r="N94" s="145"/>
      <c r="O94" s="145"/>
      <c r="P94" s="145"/>
      <c r="Q94" s="145"/>
      <c r="R94" s="145"/>
      <c r="S94" s="145"/>
      <c r="T94" s="151"/>
      <c r="U94" s="153"/>
      <c r="V94" s="154"/>
      <c r="W94" s="145"/>
      <c r="X94" s="145"/>
      <c r="Y94" s="145"/>
      <c r="Z94" s="151"/>
      <c r="AA94" s="153"/>
      <c r="AB94" s="153"/>
    </row>
    <row r="95" spans="2:28" ht="17.100000000000001" customHeight="1">
      <c r="B95" s="145">
        <f>'Flowchart (Sparrow28,F14)'!C121</f>
        <v>107</v>
      </c>
      <c r="C95" s="145" t="str">
        <f>'Flowchart (Sparrow28,F14)'!E121</f>
        <v>组装</v>
      </c>
      <c r="D95" s="145" t="str">
        <f>'Flowchart (Sparrow28,F14)'!F121</f>
        <v>镭焊</v>
      </c>
      <c r="E95" s="145" t="str">
        <f>'Flowchart (Sparrow28,F14)'!G121</f>
        <v>镭焊Camera弹片及炮台自动组装</v>
      </c>
      <c r="F95" s="146">
        <f>'Flowchart (Sparrow28,F14)'!P121</f>
        <v>0.997</v>
      </c>
      <c r="G95" s="147">
        <f>'Flowchart (Sparrow28,F14)'!S121</f>
        <v>25201.23183621214</v>
      </c>
      <c r="H95" s="145">
        <f>'Flowchart (Sparrow28,F14)'!O121</f>
        <v>8</v>
      </c>
      <c r="I95" s="145">
        <f>'Flowchart (Sparrow28,F14)'!T121</f>
        <v>3</v>
      </c>
      <c r="J95" s="148">
        <f t="shared" si="14"/>
        <v>27000</v>
      </c>
      <c r="K95" s="149">
        <f t="shared" si="15"/>
        <v>0.93337895689674599</v>
      </c>
      <c r="L95" s="150"/>
      <c r="M95" s="151"/>
      <c r="N95" s="145"/>
      <c r="O95" s="145"/>
      <c r="P95" s="145"/>
      <c r="Q95" s="145"/>
      <c r="R95" s="145"/>
      <c r="S95" s="145"/>
      <c r="T95" s="151"/>
      <c r="U95" s="153"/>
      <c r="V95" s="154"/>
      <c r="W95" s="145"/>
      <c r="X95" s="145"/>
      <c r="Y95" s="145"/>
      <c r="Z95" s="151"/>
      <c r="AA95" s="153"/>
      <c r="AB95" s="153"/>
    </row>
    <row r="96" spans="2:28" ht="17.100000000000001" customHeight="1">
      <c r="B96" s="145">
        <f>'Flowchart (Sparrow28,F14)'!C122</f>
        <v>108</v>
      </c>
      <c r="C96" s="145" t="str">
        <f>'Flowchart (Sparrow28,F14)'!E122</f>
        <v>组装</v>
      </c>
      <c r="D96" s="145" t="str">
        <f>'Flowchart (Sparrow28,F14)'!F122</f>
        <v>Logo分Bin</v>
      </c>
      <c r="E96" s="145" t="str">
        <f>'Flowchart (Sparrow28,F14)'!G122</f>
        <v>Logo小件IPI半自动分Bin</v>
      </c>
      <c r="F96" s="146">
        <f>'Flowchart (Sparrow28,F14)'!P122</f>
        <v>1</v>
      </c>
      <c r="G96" s="147">
        <f>'Flowchart (Sparrow28,F14)'!S122</f>
        <v>25125.628140703506</v>
      </c>
      <c r="H96" s="145">
        <f>'Flowchart (Sparrow28,F14)'!O122</f>
        <v>2.6</v>
      </c>
      <c r="I96" s="145">
        <f>'Flowchart (Sparrow28,F14)'!T122</f>
        <v>1</v>
      </c>
      <c r="J96" s="148">
        <f t="shared" si="14"/>
        <v>27692.307692307691</v>
      </c>
      <c r="K96" s="149">
        <f t="shared" si="15"/>
        <v>0.90731434952540435</v>
      </c>
      <c r="L96" s="150"/>
      <c r="M96" s="151"/>
      <c r="N96" s="145"/>
      <c r="O96" s="145"/>
      <c r="P96" s="145"/>
      <c r="Q96" s="145"/>
      <c r="R96" s="145"/>
      <c r="S96" s="145"/>
      <c r="T96" s="151"/>
      <c r="U96" s="153"/>
      <c r="V96" s="154"/>
      <c r="W96" s="145"/>
      <c r="X96" s="145"/>
      <c r="Y96" s="145"/>
      <c r="Z96" s="151"/>
      <c r="AA96" s="153"/>
      <c r="AB96" s="153"/>
    </row>
    <row r="97" spans="2:28" ht="17.100000000000001" customHeight="1">
      <c r="B97" s="145">
        <f>'Flowchart (Sparrow28,F14)'!C123</f>
        <v>109</v>
      </c>
      <c r="C97" s="145" t="str">
        <f>'Flowchart (Sparrow28,F14)'!E123</f>
        <v>组装</v>
      </c>
      <c r="D97" s="145" t="str">
        <f>'Flowchart (Sparrow28,F14)'!F123</f>
        <v>Logo镭雕</v>
      </c>
      <c r="E97" s="145" t="str">
        <f>'Flowchart (Sparrow28,F14)'!G123</f>
        <v>Logo Bin别镭雕</v>
      </c>
      <c r="F97" s="146">
        <f>'Flowchart (Sparrow28,F14)'!P123</f>
        <v>1</v>
      </c>
      <c r="G97" s="147">
        <f>'Flowchart (Sparrow28,F14)'!S123</f>
        <v>25125.628140703506</v>
      </c>
      <c r="H97" s="145">
        <f>'Flowchart (Sparrow28,F14)'!O123</f>
        <v>2</v>
      </c>
      <c r="I97" s="145">
        <f>'Flowchart (Sparrow28,F14)'!T123</f>
        <v>1</v>
      </c>
      <c r="J97" s="148">
        <f t="shared" si="14"/>
        <v>36000</v>
      </c>
      <c r="K97" s="149">
        <f t="shared" si="15"/>
        <v>0.69793411501954183</v>
      </c>
      <c r="L97" s="150"/>
      <c r="M97" s="151"/>
      <c r="N97" s="145"/>
      <c r="O97" s="145"/>
      <c r="P97" s="145"/>
      <c r="Q97" s="145"/>
      <c r="R97" s="145"/>
      <c r="S97" s="145"/>
      <c r="T97" s="151"/>
      <c r="U97" s="153"/>
      <c r="V97" s="154"/>
      <c r="W97" s="145"/>
      <c r="X97" s="145"/>
      <c r="Y97" s="145"/>
      <c r="Z97" s="151"/>
      <c r="AA97" s="153"/>
      <c r="AB97" s="153"/>
    </row>
    <row r="98" spans="2:28" ht="17.100000000000001" customHeight="1">
      <c r="B98" s="145">
        <f>'Flowchart (Sparrow28,F14)'!C124</f>
        <v>110</v>
      </c>
      <c r="C98" s="145" t="str">
        <f>'Flowchart (Sparrow28,F14)'!E124</f>
        <v>组装</v>
      </c>
      <c r="D98" s="145" t="str">
        <f>'Flowchart (Sparrow28,F14)'!F124</f>
        <v>Housing分Bin</v>
      </c>
      <c r="E98" s="145" t="str">
        <f>'Flowchart (Sparrow28,F14)'!G124</f>
        <v>Housing  IPI半自动 分Bin</v>
      </c>
      <c r="F98" s="146">
        <f>'Flowchart (Sparrow28,F14)'!P124</f>
        <v>1</v>
      </c>
      <c r="G98" s="147">
        <f>'Flowchart (Sparrow28,F14)'!S124</f>
        <v>25125.628140703506</v>
      </c>
      <c r="H98" s="145">
        <f>'Flowchart (Sparrow28,F14)'!O124</f>
        <v>2.6</v>
      </c>
      <c r="I98" s="145">
        <f>'Flowchart (Sparrow28,F14)'!T124</f>
        <v>1</v>
      </c>
      <c r="J98" s="148">
        <f t="shared" si="14"/>
        <v>27692.307692307691</v>
      </c>
      <c r="K98" s="149">
        <f t="shared" si="15"/>
        <v>0.90731434952540435</v>
      </c>
      <c r="L98" s="150"/>
      <c r="M98" s="151"/>
      <c r="N98" s="145"/>
      <c r="O98" s="145"/>
      <c r="P98" s="145"/>
      <c r="Q98" s="145"/>
      <c r="R98" s="145"/>
      <c r="S98" s="145"/>
      <c r="T98" s="151"/>
      <c r="U98" s="153"/>
      <c r="V98" s="154"/>
      <c r="W98" s="145"/>
      <c r="X98" s="145"/>
      <c r="Y98" s="145"/>
      <c r="Z98" s="151"/>
      <c r="AA98" s="153"/>
      <c r="AB98" s="153"/>
    </row>
    <row r="99" spans="2:28" ht="17.100000000000001" customHeight="1">
      <c r="B99" s="145">
        <f>'Flowchart (Sparrow28,F14)'!C125</f>
        <v>111</v>
      </c>
      <c r="C99" s="145" t="str">
        <f>'Flowchart (Sparrow28,F14)'!E125</f>
        <v>组装</v>
      </c>
      <c r="D99" s="145" t="str">
        <f>'Flowchart (Sparrow28,F14)'!F125</f>
        <v>Assy Logo</v>
      </c>
      <c r="E99" s="145" t="str">
        <f>'Flowchart (Sparrow28,F14)'!G125</f>
        <v>Logo/HousingIPI半自动组装</v>
      </c>
      <c r="F99" s="146">
        <f>'Flowchart (Sparrow28,F14)'!P125</f>
        <v>0.995</v>
      </c>
      <c r="G99" s="147">
        <f>'Flowchart (Sparrow28,F14)'!S125</f>
        <v>25125.628140703506</v>
      </c>
      <c r="H99" s="145">
        <f>'Flowchart (Sparrow28,F14)'!O125</f>
        <v>13</v>
      </c>
      <c r="I99" s="145">
        <f>'Flowchart (Sparrow28,F14)'!T125</f>
        <v>5</v>
      </c>
      <c r="J99" s="148">
        <f t="shared" si="14"/>
        <v>27692.307692307691</v>
      </c>
      <c r="K99" s="149">
        <f t="shared" si="15"/>
        <v>0.90731434952540435</v>
      </c>
      <c r="L99" s="150"/>
      <c r="M99" s="151"/>
      <c r="N99" s="145"/>
      <c r="O99" s="145"/>
      <c r="P99" s="145"/>
      <c r="Q99" s="145"/>
      <c r="R99" s="145"/>
      <c r="S99" s="145"/>
      <c r="T99" s="151"/>
      <c r="U99" s="153"/>
      <c r="V99" s="154"/>
      <c r="W99" s="145"/>
      <c r="X99" s="145"/>
      <c r="Y99" s="145"/>
      <c r="Z99" s="151"/>
      <c r="AA99" s="153"/>
      <c r="AB99" s="153"/>
    </row>
    <row r="100" spans="2:28" ht="17.100000000000001" customHeight="1">
      <c r="B100" s="145">
        <f>'Flowchart (Sparrow28,F14)'!C126</f>
        <v>112</v>
      </c>
      <c r="C100" s="145" t="str">
        <f>'Flowchart (Sparrow28,F14)'!E126</f>
        <v>组装</v>
      </c>
      <c r="D100" s="145" t="str">
        <f>'Flowchart (Sparrow28,F14)'!F126</f>
        <v>Logo贴膜</v>
      </c>
      <c r="E100" s="145" t="str">
        <f>'Flowchart (Sparrow28,F14)'!G126</f>
        <v>贴Logo保护膜/除logo溢胶</v>
      </c>
      <c r="F100" s="146">
        <f>'Flowchart (Sparrow28,F14)'!P126</f>
        <v>1</v>
      </c>
      <c r="G100" s="147">
        <f>'Flowchart (Sparrow28,F14)'!S126</f>
        <v>24999.999999999989</v>
      </c>
      <c r="H100" s="145">
        <f>'Flowchart (Sparrow28,F14)'!O126</f>
        <v>15</v>
      </c>
      <c r="I100" s="145">
        <f>'Flowchart (Sparrow28,F14)'!T126</f>
        <v>6</v>
      </c>
      <c r="J100" s="148">
        <f t="shared" si="14"/>
        <v>28800</v>
      </c>
      <c r="K100" s="149">
        <f t="shared" si="15"/>
        <v>0.86805555555555514</v>
      </c>
      <c r="L100" s="150"/>
      <c r="M100" s="151"/>
      <c r="N100" s="145"/>
      <c r="O100" s="145"/>
      <c r="P100" s="145"/>
      <c r="Q100" s="145"/>
      <c r="R100" s="145"/>
      <c r="S100" s="145"/>
      <c r="T100" s="151"/>
      <c r="U100" s="153"/>
      <c r="V100" s="154"/>
      <c r="W100" s="145"/>
      <c r="X100" s="145"/>
      <c r="Y100" s="145"/>
      <c r="Z100" s="151"/>
      <c r="AA100" s="153"/>
      <c r="AB100" s="153"/>
    </row>
    <row r="101" spans="2:28" ht="17.100000000000001" customHeight="1">
      <c r="B101" s="145">
        <f>'Flowchart (Sparrow28,F14)'!C127</f>
        <v>113</v>
      </c>
      <c r="C101" s="145" t="str">
        <f>'Flowchart (Sparrow28,F14)'!E127</f>
        <v>组装</v>
      </c>
      <c r="D101" s="145" t="str">
        <f>'Flowchart (Sparrow28,F14)'!F127</f>
        <v>静置</v>
      </c>
      <c r="E101" s="145" t="str">
        <f>'Flowchart (Sparrow28,F14)'!G127</f>
        <v>静置4小时</v>
      </c>
      <c r="F101" s="146">
        <f>'Flowchart (Sparrow28,F14)'!P127</f>
        <v>1</v>
      </c>
      <c r="G101" s="147">
        <f>'Flowchart (Sparrow28,F14)'!S127</f>
        <v>24999.999999999989</v>
      </c>
      <c r="H101" s="145">
        <f>'Flowchart (Sparrow28,F14)'!O127</f>
        <v>0</v>
      </c>
      <c r="I101" s="145" t="str">
        <f>'Flowchart (Sparrow28,F14)'!T127</f>
        <v/>
      </c>
      <c r="J101" s="148" t="e">
        <f t="shared" si="14"/>
        <v>#VALUE!</v>
      </c>
      <c r="K101" s="149" t="e">
        <f t="shared" si="15"/>
        <v>#VALUE!</v>
      </c>
      <c r="L101" s="150"/>
      <c r="M101" s="151"/>
      <c r="N101" s="145"/>
      <c r="O101" s="145"/>
      <c r="P101" s="145"/>
      <c r="Q101" s="145"/>
      <c r="R101" s="145"/>
      <c r="S101" s="145"/>
      <c r="T101" s="151"/>
      <c r="U101" s="153"/>
      <c r="V101" s="154"/>
      <c r="W101" s="145"/>
      <c r="X101" s="145"/>
      <c r="Y101" s="145"/>
      <c r="Z101" s="151"/>
      <c r="AA101" s="153"/>
      <c r="AB101" s="153"/>
    </row>
    <row r="102" spans="2:28" ht="17.100000000000001" customHeight="1">
      <c r="B102" s="145">
        <f>'Flowchart (Sparrow28,F14)'!C130</f>
        <v>116</v>
      </c>
      <c r="C102" s="145" t="str">
        <f>'Flowchart (Sparrow28,F14)'!E130</f>
        <v>组装</v>
      </c>
      <c r="D102" s="145" t="str">
        <f>'Flowchart (Sparrow28,F14)'!F130</f>
        <v>除胶</v>
      </c>
      <c r="E102" s="145" t="str">
        <f>'Flowchart (Sparrow28,F14)'!G130</f>
        <v>修溢胶（组装点胶）</v>
      </c>
      <c r="F102" s="146">
        <f>'Flowchart (Sparrow28,F14)'!P130</f>
        <v>1</v>
      </c>
      <c r="G102" s="147">
        <f>'Flowchart (Sparrow28,F14)'!S130</f>
        <v>24999.999999999989</v>
      </c>
      <c r="H102" s="145">
        <f>'Flowchart (Sparrow28,F14)'!O130</f>
        <v>2</v>
      </c>
      <c r="I102" s="145">
        <f>'Flowchart (Sparrow28,F14)'!T130</f>
        <v>1</v>
      </c>
      <c r="J102" s="148">
        <f t="shared" si="14"/>
        <v>36000</v>
      </c>
      <c r="K102" s="149">
        <f t="shared" si="15"/>
        <v>0.69444444444444409</v>
      </c>
      <c r="L102" s="150"/>
      <c r="M102" s="151"/>
      <c r="N102" s="145"/>
      <c r="O102" s="145"/>
      <c r="P102" s="145"/>
      <c r="Q102" s="145"/>
      <c r="R102" s="145"/>
      <c r="S102" s="145"/>
      <c r="T102" s="151"/>
      <c r="U102" s="153"/>
      <c r="V102" s="154"/>
      <c r="W102" s="145"/>
      <c r="X102" s="145"/>
      <c r="Y102" s="145"/>
      <c r="Z102" s="151"/>
      <c r="AA102" s="153"/>
      <c r="AB102" s="153"/>
    </row>
    <row r="103" spans="2:28" ht="17.100000000000001" customHeight="1">
      <c r="B103" s="145" t="e">
        <f>'Flowchart (Sparrow28,F14)'!#REF!</f>
        <v>#REF!</v>
      </c>
      <c r="C103" s="145" t="e">
        <f>'Flowchart (Sparrow28,F14)'!#REF!</f>
        <v>#REF!</v>
      </c>
      <c r="D103" s="145" t="e">
        <f>'Flowchart (Sparrow28,F14)'!#REF!</f>
        <v>#REF!</v>
      </c>
      <c r="E103" s="145" t="e">
        <f>'Flowchart (Sparrow28,F14)'!#REF!</f>
        <v>#REF!</v>
      </c>
      <c r="F103" s="146" t="e">
        <f>'Flowchart (Sparrow28,F14)'!#REF!</f>
        <v>#REF!</v>
      </c>
      <c r="G103" s="147" t="e">
        <f>'Flowchart (Sparrow28,F14)'!#REF!</f>
        <v>#REF!</v>
      </c>
      <c r="H103" s="145" t="e">
        <f>'Flowchart (Sparrow28,F14)'!#REF!</f>
        <v>#REF!</v>
      </c>
      <c r="I103" s="145" t="e">
        <f>'Flowchart (Sparrow28,F14)'!#REF!</f>
        <v>#REF!</v>
      </c>
      <c r="J103" s="148" t="e">
        <f t="shared" si="14"/>
        <v>#REF!</v>
      </c>
      <c r="K103" s="149" t="e">
        <f t="shared" si="15"/>
        <v>#REF!</v>
      </c>
      <c r="L103" s="150"/>
      <c r="M103" s="151"/>
      <c r="N103" s="145"/>
      <c r="O103" s="145"/>
      <c r="P103" s="145"/>
      <c r="Q103" s="145"/>
      <c r="R103" s="145"/>
      <c r="S103" s="145"/>
      <c r="T103" s="151"/>
      <c r="U103" s="153"/>
      <c r="V103" s="154"/>
      <c r="W103" s="145"/>
      <c r="X103" s="145"/>
      <c r="Y103" s="145"/>
      <c r="Z103" s="151"/>
      <c r="AA103" s="153"/>
      <c r="AB103" s="153"/>
    </row>
    <row r="104" spans="2:28" ht="17.100000000000001" customHeight="1">
      <c r="B104" s="145" t="e">
        <f>'Flowchart (Sparrow28,F14)'!#REF!</f>
        <v>#REF!</v>
      </c>
      <c r="C104" s="145" t="e">
        <f>'Flowchart (Sparrow28,F14)'!#REF!</f>
        <v>#REF!</v>
      </c>
      <c r="D104" s="145" t="e">
        <f>'Flowchart (Sparrow28,F14)'!#REF!</f>
        <v>#REF!</v>
      </c>
      <c r="E104" s="145" t="e">
        <f>'Flowchart (Sparrow28,F14)'!#REF!</f>
        <v>#REF!</v>
      </c>
      <c r="F104" s="146" t="e">
        <f>'Flowchart (Sparrow28,F14)'!#REF!</f>
        <v>#REF!</v>
      </c>
      <c r="G104" s="147" t="e">
        <f>'Flowchart (Sparrow28,F14)'!#REF!</f>
        <v>#REF!</v>
      </c>
      <c r="H104" s="145" t="e">
        <f>'Flowchart (Sparrow28,F14)'!#REF!</f>
        <v>#REF!</v>
      </c>
      <c r="I104" s="145" t="e">
        <f>'Flowchart (Sparrow28,F14)'!#REF!</f>
        <v>#REF!</v>
      </c>
      <c r="J104" s="148" t="e">
        <f t="shared" si="14"/>
        <v>#REF!</v>
      </c>
      <c r="K104" s="149" t="e">
        <f t="shared" si="15"/>
        <v>#REF!</v>
      </c>
      <c r="L104" s="150"/>
      <c r="M104" s="151"/>
      <c r="N104" s="145"/>
      <c r="O104" s="145"/>
      <c r="P104" s="145"/>
      <c r="Q104" s="145"/>
      <c r="R104" s="145"/>
      <c r="S104" s="145"/>
      <c r="T104" s="151"/>
      <c r="U104" s="153"/>
      <c r="V104" s="154"/>
      <c r="W104" s="145"/>
      <c r="X104" s="145"/>
      <c r="Y104" s="145"/>
      <c r="Z104" s="151"/>
      <c r="AA104" s="153"/>
      <c r="AB104" s="153"/>
    </row>
    <row r="105" spans="2:28" ht="17.100000000000001" customHeight="1">
      <c r="B105" s="145" t="e">
        <f>'Flowchart (Sparrow28,F14)'!#REF!</f>
        <v>#REF!</v>
      </c>
      <c r="C105" s="145" t="e">
        <f>'Flowchart (Sparrow28,F14)'!#REF!</f>
        <v>#REF!</v>
      </c>
      <c r="D105" s="145" t="e">
        <f>'Flowchart (Sparrow28,F14)'!#REF!</f>
        <v>#REF!</v>
      </c>
      <c r="E105" s="145" t="e">
        <f>'Flowchart (Sparrow28,F14)'!#REF!</f>
        <v>#REF!</v>
      </c>
      <c r="F105" s="146" t="e">
        <f>'Flowchart (Sparrow28,F14)'!#REF!</f>
        <v>#REF!</v>
      </c>
      <c r="G105" s="147" t="e">
        <f>'Flowchart (Sparrow28,F14)'!#REF!</f>
        <v>#REF!</v>
      </c>
      <c r="H105" s="145" t="e">
        <f>'Flowchart (Sparrow28,F14)'!#REF!</f>
        <v>#REF!</v>
      </c>
      <c r="I105" s="145" t="e">
        <f>'Flowchart (Sparrow28,F14)'!#REF!</f>
        <v>#REF!</v>
      </c>
      <c r="J105" s="148" t="e">
        <f t="shared" si="14"/>
        <v>#REF!</v>
      </c>
      <c r="K105" s="149" t="e">
        <f t="shared" si="15"/>
        <v>#REF!</v>
      </c>
      <c r="L105" s="150"/>
      <c r="M105" s="151"/>
      <c r="N105" s="145"/>
      <c r="O105" s="145"/>
      <c r="P105" s="145"/>
      <c r="Q105" s="145"/>
      <c r="R105" s="145"/>
      <c r="S105" s="145"/>
      <c r="T105" s="151"/>
      <c r="U105" s="153"/>
      <c r="V105" s="154"/>
      <c r="W105" s="145"/>
      <c r="X105" s="145"/>
      <c r="Y105" s="145"/>
      <c r="Z105" s="151"/>
      <c r="AA105" s="153"/>
      <c r="AB105" s="153"/>
    </row>
    <row r="106" spans="2:28" ht="17.100000000000001" customHeight="1">
      <c r="B106" s="145">
        <f>'Flowchart (Sparrow28,F14)'!C132</f>
        <v>118</v>
      </c>
      <c r="C106" s="145" t="str">
        <f>'Flowchart (Sparrow28,F14)'!E132</f>
        <v>组装</v>
      </c>
      <c r="D106" s="145" t="str">
        <f>'Flowchart (Sparrow28,F14)'!F132</f>
        <v>Air test1（组装4小件）</v>
      </c>
      <c r="E106" s="145" t="str">
        <f>'Flowchart (Sparrow28,F14)'!G132</f>
        <v>A级面相关测试</v>
      </c>
      <c r="F106" s="146">
        <f>'Flowchart (Sparrow28,F14)'!P132</f>
        <v>1</v>
      </c>
      <c r="G106" s="147">
        <f>'Flowchart (Sparrow28,F14)'!S132</f>
        <v>24999.999999999989</v>
      </c>
      <c r="H106" s="145">
        <f>'Flowchart (Sparrow28,F14)'!O132</f>
        <v>10</v>
      </c>
      <c r="I106" s="145">
        <f>'Flowchart (Sparrow28,F14)'!T132</f>
        <v>4</v>
      </c>
      <c r="J106" s="148">
        <f t="shared" si="14"/>
        <v>28800</v>
      </c>
      <c r="K106" s="149">
        <f t="shared" si="15"/>
        <v>0.86805555555555514</v>
      </c>
      <c r="L106" s="150"/>
      <c r="M106" s="151"/>
      <c r="N106" s="145"/>
      <c r="O106" s="145"/>
      <c r="P106" s="145"/>
      <c r="Q106" s="145"/>
      <c r="R106" s="145"/>
      <c r="S106" s="145"/>
      <c r="T106" s="151"/>
      <c r="U106" s="153"/>
      <c r="V106" s="154"/>
      <c r="W106" s="145"/>
      <c r="X106" s="145"/>
      <c r="Y106" s="145"/>
      <c r="Z106" s="151"/>
      <c r="AA106" s="153"/>
      <c r="AB106" s="153"/>
    </row>
    <row r="107" spans="2:28" ht="17.100000000000001" customHeight="1">
      <c r="B107" s="145">
        <f>'Flowchart (Sparrow28,F14)'!C133</f>
        <v>119</v>
      </c>
      <c r="C107" s="145" t="str">
        <f>'Flowchart (Sparrow28,F14)'!E133</f>
        <v>组装</v>
      </c>
      <c r="D107" s="145" t="str">
        <f>'Flowchart (Sparrow28,F14)'!F133</f>
        <v>Air test2（Split）</v>
      </c>
      <c r="E107" s="145" t="str">
        <f>'Flowchart (Sparrow28,F14)'!G133</f>
        <v>A级面相关测试</v>
      </c>
      <c r="F107" s="146">
        <f>'Flowchart (Sparrow28,F14)'!P133</f>
        <v>1</v>
      </c>
      <c r="G107" s="147">
        <f>'Flowchart (Sparrow28,F14)'!S133</f>
        <v>24999.999999999989</v>
      </c>
      <c r="H107" s="145">
        <f>'Flowchart (Sparrow28,F14)'!O133</f>
        <v>10</v>
      </c>
      <c r="I107" s="145">
        <f>'Flowchart (Sparrow28,F14)'!T133</f>
        <v>4</v>
      </c>
      <c r="J107" s="148">
        <f t="shared" si="14"/>
        <v>28800</v>
      </c>
      <c r="K107" s="149">
        <f t="shared" si="15"/>
        <v>0.86805555555555514</v>
      </c>
      <c r="L107" s="150"/>
      <c r="M107" s="151"/>
      <c r="N107" s="145"/>
      <c r="O107" s="145"/>
      <c r="P107" s="145"/>
      <c r="Q107" s="145"/>
      <c r="R107" s="145"/>
      <c r="S107" s="145"/>
      <c r="T107" s="151"/>
      <c r="U107" s="153"/>
      <c r="V107" s="154"/>
      <c r="W107" s="145"/>
      <c r="X107" s="145"/>
      <c r="Y107" s="145"/>
      <c r="Z107" s="151"/>
      <c r="AA107" s="153"/>
      <c r="AB107" s="153"/>
    </row>
    <row r="108" spans="2:28" ht="17.100000000000001" customHeight="1">
      <c r="B108" s="145">
        <f>'Flowchart (Sparrow28,F14)'!C134</f>
        <v>120</v>
      </c>
      <c r="C108" s="145" t="str">
        <f>'Flowchart (Sparrow28,F14)'!E134</f>
        <v>组装</v>
      </c>
      <c r="D108" s="145" t="str">
        <f>'Flowchart (Sparrow28,F14)'!F134</f>
        <v>UPM3</v>
      </c>
      <c r="E108" s="145" t="str">
        <f>'Flowchart (Sparrow28,F14)'!G134</f>
        <v>UPM3</v>
      </c>
      <c r="F108" s="146">
        <f>'Flowchart (Sparrow28,F14)'!P134</f>
        <v>1</v>
      </c>
      <c r="G108" s="147">
        <f>'Flowchart (Sparrow28,F14)'!S134</f>
        <v>24999.999999999989</v>
      </c>
      <c r="H108" s="145">
        <f>'Flowchart (Sparrow28,F14)'!O134</f>
        <v>2</v>
      </c>
      <c r="I108" s="145">
        <f>'Flowchart (Sparrow28,F14)'!T134</f>
        <v>1</v>
      </c>
      <c r="J108" s="148">
        <f t="shared" si="14"/>
        <v>36000</v>
      </c>
      <c r="K108" s="149">
        <f t="shared" si="15"/>
        <v>0.69444444444444409</v>
      </c>
      <c r="L108" s="150"/>
      <c r="M108" s="151"/>
      <c r="N108" s="145"/>
      <c r="O108" s="145"/>
      <c r="P108" s="145"/>
      <c r="Q108" s="145"/>
      <c r="R108" s="145"/>
      <c r="S108" s="145"/>
      <c r="T108" s="151"/>
      <c r="U108" s="153"/>
      <c r="V108" s="154"/>
      <c r="W108" s="145"/>
      <c r="X108" s="145"/>
      <c r="Y108" s="145"/>
      <c r="Z108" s="151"/>
      <c r="AA108" s="153"/>
      <c r="AB108" s="153"/>
    </row>
    <row r="109" spans="2:28" ht="17.100000000000001" customHeight="1">
      <c r="B109" s="145">
        <f>'Flowchart (Sparrow28,F14)'!C135</f>
        <v>121</v>
      </c>
      <c r="C109" s="145" t="str">
        <f>'Flowchart (Sparrow28,F14)'!E135</f>
        <v>组装</v>
      </c>
      <c r="D109" s="145" t="str">
        <f>'Flowchart (Sparrow28,F14)'!F135</f>
        <v>ISRA</v>
      </c>
      <c r="E109" s="145" t="str">
        <f>'Flowchart (Sparrow28,F14)'!G135</f>
        <v>应力痕及橘皮测试</v>
      </c>
      <c r="F109" s="146">
        <f>'Flowchart (Sparrow28,F14)'!P135</f>
        <v>1</v>
      </c>
      <c r="G109" s="147">
        <f>'Flowchart (Sparrow28,F14)'!S135</f>
        <v>24999.999999999989</v>
      </c>
      <c r="H109" s="145">
        <f>'Flowchart (Sparrow28,F14)'!O135</f>
        <v>50</v>
      </c>
      <c r="I109" s="145">
        <f>'Flowchart (Sparrow28,F14)'!T135</f>
        <v>18</v>
      </c>
      <c r="J109" s="148">
        <f t="shared" si="14"/>
        <v>25920</v>
      </c>
      <c r="K109" s="149">
        <f t="shared" si="15"/>
        <v>0.96450617283950579</v>
      </c>
      <c r="L109" s="150"/>
      <c r="M109" s="151"/>
      <c r="N109" s="145"/>
      <c r="O109" s="145"/>
      <c r="P109" s="145"/>
      <c r="Q109" s="145"/>
      <c r="R109" s="145"/>
      <c r="S109" s="145"/>
      <c r="T109" s="151"/>
      <c r="U109" s="153"/>
      <c r="V109" s="154"/>
      <c r="W109" s="145"/>
      <c r="X109" s="145"/>
      <c r="Y109" s="145"/>
      <c r="Z109" s="151"/>
      <c r="AA109" s="153"/>
      <c r="AB109" s="153"/>
    </row>
    <row r="110" spans="2:28" ht="17.100000000000001" customHeight="1">
      <c r="B110" s="145">
        <f>'Flowchart (Sparrow28,F14)'!C136</f>
        <v>122</v>
      </c>
      <c r="C110" s="145" t="str">
        <f>'Flowchart (Sparrow28,F14)'!E136</f>
        <v>组装</v>
      </c>
      <c r="D110" s="145" t="str">
        <f>'Flowchart (Sparrow28,F14)'!F136</f>
        <v>Steam test</v>
      </c>
      <c r="E110" s="145" t="str">
        <f>'Flowchart (Sparrow28,F14)'!G136</f>
        <v>蒸汽测试</v>
      </c>
      <c r="F110" s="146">
        <f>'Flowchart (Sparrow28,F14)'!P136</f>
        <v>1</v>
      </c>
      <c r="G110" s="147">
        <f>'Flowchart (Sparrow28,F14)'!S136</f>
        <v>24999.999999999989</v>
      </c>
      <c r="H110" s="145">
        <f>'Flowchart (Sparrow28,F14)'!O136</f>
        <v>50</v>
      </c>
      <c r="I110" s="145">
        <f>'Flowchart (Sparrow28,F14)'!T136</f>
        <v>18</v>
      </c>
      <c r="J110" s="148">
        <f t="shared" si="14"/>
        <v>25920</v>
      </c>
      <c r="K110" s="149">
        <f t="shared" si="15"/>
        <v>0.96450617283950579</v>
      </c>
      <c r="L110" s="150"/>
      <c r="M110" s="151"/>
      <c r="N110" s="145"/>
      <c r="O110" s="145"/>
      <c r="P110" s="145"/>
      <c r="Q110" s="145"/>
      <c r="R110" s="145"/>
      <c r="S110" s="145"/>
      <c r="T110" s="151"/>
      <c r="U110" s="153"/>
      <c r="V110" s="154"/>
      <c r="W110" s="145"/>
      <c r="X110" s="145"/>
      <c r="Y110" s="145"/>
      <c r="Z110" s="151"/>
      <c r="AA110" s="153"/>
      <c r="AB110" s="153"/>
    </row>
    <row r="111" spans="2:28" ht="17.100000000000001" customHeight="1">
      <c r="B111" s="145" t="e">
        <f>'Flowchart (Sparrow28,F14)'!#REF!</f>
        <v>#REF!</v>
      </c>
      <c r="C111" s="145" t="e">
        <f>'Flowchart (Sparrow28,F14)'!#REF!</f>
        <v>#REF!</v>
      </c>
      <c r="D111" s="145" t="e">
        <f>'Flowchart (Sparrow28,F14)'!#REF!</f>
        <v>#REF!</v>
      </c>
      <c r="E111" s="145" t="e">
        <f>'Flowchart (Sparrow28,F14)'!#REF!</f>
        <v>#REF!</v>
      </c>
      <c r="F111" s="146" t="e">
        <f>'Flowchart (Sparrow28,F14)'!#REF!</f>
        <v>#REF!</v>
      </c>
      <c r="G111" s="147" t="e">
        <f>'Flowchart (Sparrow28,F14)'!#REF!</f>
        <v>#REF!</v>
      </c>
      <c r="H111" s="145" t="e">
        <f>'Flowchart (Sparrow28,F14)'!#REF!</f>
        <v>#REF!</v>
      </c>
      <c r="I111" s="145" t="e">
        <f>'Flowchart (Sparrow28,F14)'!#REF!</f>
        <v>#REF!</v>
      </c>
      <c r="J111" s="148" t="e">
        <f t="shared" si="14"/>
        <v>#REF!</v>
      </c>
      <c r="K111" s="149" t="e">
        <f t="shared" si="15"/>
        <v>#REF!</v>
      </c>
      <c r="L111" s="150"/>
      <c r="M111" s="151"/>
      <c r="N111" s="145"/>
      <c r="O111" s="145"/>
      <c r="P111" s="145"/>
      <c r="Q111" s="145"/>
      <c r="R111" s="145"/>
      <c r="S111" s="145"/>
      <c r="T111" s="151"/>
      <c r="U111" s="153"/>
      <c r="V111" s="154"/>
      <c r="W111" s="145"/>
      <c r="X111" s="145"/>
      <c r="Y111" s="145"/>
      <c r="Z111" s="151"/>
      <c r="AA111" s="153"/>
      <c r="AB111" s="153"/>
    </row>
    <row r="112" spans="2:28" ht="17.100000000000001" customHeight="1">
      <c r="B112" s="145">
        <f>'Flowchart (Sparrow28,F14)'!C137</f>
        <v>123</v>
      </c>
      <c r="C112" s="145" t="str">
        <f>'Flowchart (Sparrow28,F14)'!E137</f>
        <v>组装</v>
      </c>
      <c r="D112" s="145" t="str">
        <f>'Flowchart (Sparrow28,F14)'!F137</f>
        <v>OQC</v>
      </c>
      <c r="E112" s="145" t="str">
        <f>'Flowchart (Sparrow28,F14)'!G137</f>
        <v>小件检验&amp;出货检验</v>
      </c>
      <c r="F112" s="146">
        <f>'Flowchart (Sparrow28,F14)'!P137</f>
        <v>1</v>
      </c>
      <c r="G112" s="147">
        <f>'Flowchart (Sparrow28,F14)'!S137</f>
        <v>24999.999999999989</v>
      </c>
      <c r="H112" s="145">
        <f>'Flowchart (Sparrow28,F14)'!O137</f>
        <v>300</v>
      </c>
      <c r="I112" s="145">
        <f>'Flowchart (Sparrow28,F14)'!T137</f>
        <v>105</v>
      </c>
      <c r="J112" s="148">
        <f t="shared" si="14"/>
        <v>25200</v>
      </c>
      <c r="K112" s="149">
        <f t="shared" si="15"/>
        <v>0.99206349206349165</v>
      </c>
      <c r="L112" s="211"/>
      <c r="M112" s="212"/>
      <c r="N112" s="160"/>
      <c r="O112" s="160"/>
      <c r="P112" s="160"/>
      <c r="Q112" s="160"/>
      <c r="R112" s="160"/>
      <c r="S112" s="160"/>
      <c r="T112" s="212"/>
      <c r="U112" s="213"/>
      <c r="V112" s="214"/>
      <c r="W112" s="160"/>
      <c r="X112" s="160"/>
      <c r="Y112" s="160"/>
      <c r="Z112" s="212"/>
      <c r="AA112" s="213"/>
      <c r="AB112" s="213"/>
    </row>
    <row r="113" spans="2:28" ht="16.5" customHeight="1">
      <c r="B113" s="145">
        <f>'Flowchart (Sparrow28,F14)'!C138</f>
        <v>124</v>
      </c>
      <c r="C113" s="145" t="str">
        <f>'Flowchart (Sparrow28,F14)'!E138</f>
        <v>组装</v>
      </c>
      <c r="D113" s="145" t="str">
        <f>'Flowchart (Sparrow28,F14)'!F138</f>
        <v>包装</v>
      </c>
      <c r="E113" s="145" t="str">
        <f>'Flowchart (Sparrow28,F14)'!G138</f>
        <v>出货包装</v>
      </c>
      <c r="F113" s="146">
        <f>'Flowchart (Sparrow28,F14)'!P138</f>
        <v>1</v>
      </c>
      <c r="G113" s="147">
        <f>'Flowchart (Sparrow28,F14)'!S138</f>
        <v>24999.999999999989</v>
      </c>
      <c r="H113" s="145">
        <f>'Flowchart (Sparrow28,F14)'!O138</f>
        <v>10</v>
      </c>
      <c r="I113" s="145">
        <f>'Flowchart (Sparrow28,F14)'!T138</f>
        <v>4</v>
      </c>
      <c r="J113" s="148">
        <f t="shared" si="14"/>
        <v>28800</v>
      </c>
      <c r="K113" s="149">
        <f t="shared" si="15"/>
        <v>0.86805555555555514</v>
      </c>
      <c r="L113" s="211"/>
      <c r="M113" s="212"/>
      <c r="N113" s="160"/>
      <c r="O113" s="160"/>
      <c r="P113" s="160"/>
      <c r="Q113" s="160"/>
      <c r="R113" s="160"/>
      <c r="S113" s="160"/>
      <c r="T113" s="212"/>
      <c r="U113" s="213"/>
      <c r="V113" s="214"/>
      <c r="W113" s="160"/>
      <c r="X113" s="160"/>
      <c r="Y113" s="160"/>
      <c r="Z113" s="212"/>
      <c r="AA113" s="213"/>
      <c r="AB113" s="213"/>
    </row>
    <row r="114" spans="2:28" ht="16.5" customHeight="1">
      <c r="B114" s="538" t="s">
        <v>355</v>
      </c>
      <c r="C114" s="539"/>
      <c r="D114" s="540"/>
      <c r="E114" s="156"/>
      <c r="F114" s="157"/>
      <c r="G114" s="157"/>
      <c r="H114" s="158"/>
      <c r="I114" s="158"/>
      <c r="J114" s="158"/>
      <c r="K114" s="158"/>
      <c r="L114" s="159"/>
      <c r="M114" s="160" t="s">
        <v>356</v>
      </c>
      <c r="N114" s="160"/>
      <c r="O114" s="160"/>
      <c r="P114" s="161">
        <f>SUM(P1:P90)</f>
        <v>2338.2001844361066</v>
      </c>
      <c r="Q114" s="160"/>
      <c r="R114" s="160"/>
      <c r="S114" s="161">
        <f>SUM(S1:S90)</f>
        <v>2665.2251161877239</v>
      </c>
      <c r="T114" s="161"/>
      <c r="U114" s="161"/>
      <c r="V114" s="161">
        <f>SUM(V1:V90)</f>
        <v>3665.6122491495435</v>
      </c>
      <c r="W114" s="161"/>
      <c r="X114" s="161"/>
      <c r="Y114" s="161">
        <f>SUM(Y1:Y90)</f>
        <v>3219.2848253129232</v>
      </c>
      <c r="Z114" s="161"/>
      <c r="AA114" s="161"/>
      <c r="AB114" s="161">
        <f>SUM(AB1:AB90)</f>
        <v>2092.126660058213</v>
      </c>
    </row>
    <row r="115" spans="2:28" ht="16.5" customHeight="1">
      <c r="B115" s="541" t="s">
        <v>357</v>
      </c>
      <c r="C115" s="539"/>
      <c r="D115" s="540"/>
      <c r="E115" s="156"/>
      <c r="F115" s="157"/>
      <c r="G115" s="157"/>
      <c r="H115" s="158"/>
      <c r="I115" s="158"/>
      <c r="J115" s="158"/>
      <c r="K115" s="158"/>
      <c r="L115" s="159"/>
      <c r="M115" s="160" t="s">
        <v>356</v>
      </c>
      <c r="N115" s="161"/>
      <c r="O115" s="161"/>
      <c r="P115" s="161">
        <f>P114*0.1</f>
        <v>233.82001844361068</v>
      </c>
      <c r="Q115" s="161"/>
      <c r="R115" s="161"/>
      <c r="S115" s="161">
        <f t="shared" ref="S115" si="16">S114*0.1</f>
        <v>266.5225116187724</v>
      </c>
      <c r="T115" s="161"/>
      <c r="U115" s="161"/>
      <c r="V115" s="161">
        <f t="shared" ref="V115" si="17">V114*0.1</f>
        <v>366.56122491495438</v>
      </c>
      <c r="W115" s="161"/>
      <c r="X115" s="161"/>
      <c r="Y115" s="161">
        <f t="shared" ref="Y115" si="18">Y114*0.1</f>
        <v>321.92848253129233</v>
      </c>
      <c r="Z115" s="161"/>
      <c r="AA115" s="161"/>
      <c r="AB115" s="161">
        <f t="shared" ref="AB115" si="19">AB114*0.1</f>
        <v>209.21266600582132</v>
      </c>
    </row>
    <row r="116" spans="2:28" ht="16.5" customHeight="1">
      <c r="B116" s="541" t="s">
        <v>358</v>
      </c>
      <c r="C116" s="539"/>
      <c r="D116" s="540"/>
      <c r="E116" s="156"/>
      <c r="F116" s="157"/>
      <c r="G116" s="157"/>
      <c r="H116" s="158"/>
      <c r="I116" s="158"/>
      <c r="J116" s="158"/>
      <c r="K116" s="158"/>
      <c r="L116" s="162"/>
      <c r="M116" s="160" t="s">
        <v>356</v>
      </c>
      <c r="N116" s="161"/>
      <c r="O116" s="161"/>
      <c r="P116" s="163">
        <f>+P114+P115</f>
        <v>2572.0202028797171</v>
      </c>
      <c r="Q116" s="163"/>
      <c r="R116" s="163"/>
      <c r="S116" s="163">
        <f t="shared" ref="S116" si="20">+S114+S115</f>
        <v>2931.7476278064964</v>
      </c>
      <c r="T116" s="163"/>
      <c r="U116" s="163"/>
      <c r="V116" s="164">
        <f>+V114+V115</f>
        <v>4032.1734740644979</v>
      </c>
      <c r="W116" s="163"/>
      <c r="X116" s="163"/>
      <c r="Y116" s="163">
        <f t="shared" ref="Y116" si="21">+Y114+Y115</f>
        <v>3541.2133078442157</v>
      </c>
      <c r="Z116" s="163"/>
      <c r="AA116" s="163"/>
      <c r="AB116" s="163">
        <f t="shared" ref="AB116" si="22">+AB114+AB115</f>
        <v>2301.3393260640341</v>
      </c>
    </row>
    <row r="117" spans="2:28" ht="15">
      <c r="B117" s="541" t="s">
        <v>359</v>
      </c>
      <c r="C117" s="539"/>
      <c r="D117" s="540"/>
      <c r="E117" s="156"/>
      <c r="F117" s="157"/>
      <c r="G117" s="157"/>
      <c r="H117" s="165"/>
      <c r="I117" s="165"/>
      <c r="J117" s="165"/>
      <c r="K117" s="165"/>
      <c r="L117" s="162"/>
      <c r="M117" s="160" t="s">
        <v>356</v>
      </c>
      <c r="N117" s="166"/>
      <c r="O117" s="166"/>
      <c r="P117" s="167">
        <f>G5/P116</f>
        <v>10.763838755398536</v>
      </c>
      <c r="Q117" s="167"/>
      <c r="R117" s="167"/>
      <c r="S117" s="167">
        <f>G22/S116</f>
        <v>9.391279821059527</v>
      </c>
      <c r="T117" s="167"/>
      <c r="U117" s="167"/>
      <c r="V117" s="167">
        <f>G41/V116</f>
        <v>6.7397436650004057</v>
      </c>
      <c r="W117" s="167"/>
      <c r="X117" s="167"/>
      <c r="Y117" s="167">
        <f>J64/Y116</f>
        <v>10.347081124111069</v>
      </c>
      <c r="Z117" s="167"/>
      <c r="AA117" s="167"/>
      <c r="AB117" s="167">
        <f>G90/AB116</f>
        <v>10.972625818728641</v>
      </c>
    </row>
    <row r="118" spans="2:28" ht="12.75"/>
    <row r="119" spans="2:28" ht="16.5" customHeight="1">
      <c r="S119" s="122">
        <f>S116/8</f>
        <v>366.46845347581205</v>
      </c>
    </row>
    <row r="121" spans="2:28" ht="16.5" customHeight="1">
      <c r="B121" s="536" t="s">
        <v>360</v>
      </c>
      <c r="C121" s="536"/>
      <c r="D121" s="536"/>
      <c r="E121" s="536"/>
      <c r="F121" s="536"/>
      <c r="G121" s="536"/>
      <c r="H121" s="536"/>
      <c r="I121" s="536"/>
      <c r="J121" s="536"/>
    </row>
    <row r="122" spans="2:28" ht="16.5" customHeight="1">
      <c r="B122" s="536"/>
      <c r="C122" s="536"/>
      <c r="D122" s="536"/>
      <c r="E122" s="536"/>
      <c r="F122" s="536"/>
      <c r="G122" s="536"/>
      <c r="H122" s="536"/>
      <c r="I122" s="536"/>
      <c r="J122" s="536"/>
    </row>
    <row r="123" spans="2:28" ht="16.5" customHeight="1">
      <c r="B123" s="536"/>
      <c r="C123" s="536"/>
      <c r="D123" s="536"/>
      <c r="E123" s="536"/>
      <c r="F123" s="536"/>
      <c r="G123" s="536"/>
      <c r="H123" s="536"/>
      <c r="I123" s="536"/>
      <c r="J123" s="536"/>
    </row>
    <row r="124" spans="2:28" ht="16.5" customHeight="1">
      <c r="B124" s="536"/>
      <c r="C124" s="536"/>
      <c r="D124" s="536"/>
      <c r="E124" s="536"/>
      <c r="F124" s="536"/>
      <c r="G124" s="536"/>
      <c r="H124" s="536"/>
      <c r="I124" s="536"/>
      <c r="J124" s="536"/>
    </row>
    <row r="125" spans="2:28" ht="16.5" customHeight="1">
      <c r="B125" s="536"/>
      <c r="C125" s="536"/>
      <c r="D125" s="536"/>
      <c r="E125" s="536"/>
      <c r="F125" s="536"/>
      <c r="G125" s="536"/>
      <c r="H125" s="536"/>
      <c r="I125" s="536"/>
      <c r="J125" s="536"/>
    </row>
    <row r="126" spans="2:28" ht="16.5" customHeight="1">
      <c r="B126" s="536"/>
      <c r="C126" s="536"/>
      <c r="D126" s="536"/>
      <c r="E126" s="536"/>
      <c r="F126" s="536"/>
      <c r="G126" s="536"/>
      <c r="H126" s="536"/>
      <c r="I126" s="536"/>
      <c r="J126" s="536"/>
    </row>
    <row r="127" spans="2:28" ht="16.5" customHeight="1">
      <c r="B127" s="168"/>
      <c r="C127" s="169"/>
      <c r="D127" s="168"/>
      <c r="E127" s="169"/>
      <c r="F127" s="169"/>
      <c r="G127" s="168"/>
      <c r="H127" s="169"/>
      <c r="I127" s="168"/>
      <c r="J127" s="168"/>
    </row>
    <row r="128" spans="2:28" ht="16.5" customHeight="1">
      <c r="B128" s="168"/>
      <c r="C128" s="169"/>
      <c r="D128" s="168"/>
      <c r="E128" s="169"/>
      <c r="F128" s="169"/>
      <c r="G128" s="168"/>
      <c r="H128" s="169"/>
      <c r="I128" s="168"/>
      <c r="J128" s="168"/>
    </row>
    <row r="129" spans="2:10" ht="16.5" customHeight="1">
      <c r="B129" s="168"/>
      <c r="C129" s="169"/>
      <c r="D129" s="168"/>
      <c r="E129" s="169"/>
      <c r="F129" s="169"/>
      <c r="G129" s="168"/>
      <c r="H129" s="169"/>
      <c r="I129" s="168"/>
      <c r="J129" s="168"/>
    </row>
    <row r="130" spans="2:10" ht="16.5" customHeight="1">
      <c r="B130" s="170"/>
      <c r="C130" s="171"/>
      <c r="D130" s="170"/>
      <c r="G130" s="170"/>
      <c r="H130" s="171"/>
    </row>
    <row r="131" spans="2:10" ht="16.5" customHeight="1">
      <c r="B131" s="170"/>
      <c r="C131" s="171"/>
      <c r="D131" s="170"/>
      <c r="G131" s="170"/>
      <c r="H131" s="171"/>
    </row>
    <row r="132" spans="2:10" ht="16.5" customHeight="1">
      <c r="B132" s="170"/>
      <c r="C132" s="171"/>
      <c r="D132" s="170"/>
      <c r="G132" s="170"/>
      <c r="H132" s="171"/>
    </row>
    <row r="133" spans="2:10" ht="16.5" customHeight="1">
      <c r="B133" s="170"/>
      <c r="C133" s="171"/>
      <c r="D133" s="170"/>
      <c r="G133" s="170"/>
      <c r="H133" s="171"/>
    </row>
    <row r="134" spans="2:10" ht="16.5" customHeight="1">
      <c r="B134" s="170"/>
      <c r="C134" s="171"/>
      <c r="D134" s="170"/>
      <c r="G134" s="170"/>
      <c r="H134" s="171"/>
    </row>
  </sheetData>
  <autoFilter ref="A3:V118">
    <filterColumn colId="12"/>
  </autoFilter>
  <mergeCells count="23">
    <mergeCell ref="B121:J126"/>
    <mergeCell ref="W2:Y2"/>
    <mergeCell ref="Z2:AB2"/>
    <mergeCell ref="B114:D114"/>
    <mergeCell ref="B115:D115"/>
    <mergeCell ref="B116:D116"/>
    <mergeCell ref="B117:D117"/>
    <mergeCell ref="K2:K3"/>
    <mergeCell ref="L2:L3"/>
    <mergeCell ref="M2:M3"/>
    <mergeCell ref="N2:P2"/>
    <mergeCell ref="Q2:S2"/>
    <mergeCell ref="T2:V2"/>
    <mergeCell ref="B1:V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设备需求汇总</vt:lpstr>
      <vt:lpstr>制程(F14)</vt:lpstr>
      <vt:lpstr>Flowchart (Sparrow28,F14)</vt:lpstr>
      <vt:lpstr>设备需求</vt:lpstr>
      <vt:lpstr>自動化設備需求</vt:lpstr>
      <vt:lpstr>輔助設備需求 (SP28)</vt:lpstr>
      <vt:lpstr>治具需求 (SP28)</vt:lpstr>
      <vt:lpstr>治具需求</vt:lpstr>
      <vt:lpstr>迴轉治具</vt:lpstr>
      <vt:lpstr>治具需求!Print_Area</vt:lpstr>
      <vt:lpstr>'治具需求 (SP28)'!Print_Area</vt:lpstr>
      <vt:lpstr>设备需求!Print_Area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gaoc3</dc:creator>
  <cp:lastModifiedBy>Windows User</cp:lastModifiedBy>
  <cp:lastPrinted>2016-04-16T07:42:08Z</cp:lastPrinted>
  <dcterms:created xsi:type="dcterms:W3CDTF">2016-04-01T00:50:16Z</dcterms:created>
  <dcterms:modified xsi:type="dcterms:W3CDTF">2017-03-31T08:52:18Z</dcterms:modified>
</cp:coreProperties>
</file>