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135" windowHeight="14070" activeTab="5"/>
  </bookViews>
  <sheets>
    <sheet name="Sheet1" sheetId="1" r:id="rId1"/>
    <sheet name="Sheet2" sheetId="2" r:id="rId2"/>
    <sheet name="Sheet3" sheetId="3" r:id="rId3"/>
    <sheet name="Sheet4" sheetId="4" r:id="rId4"/>
    <sheet name="实施计划" sheetId="5" r:id="rId5"/>
    <sheet name="考核表" sheetId="6" r:id="rId6"/>
  </sheets>
  <calcPr calcId="144525" concurrentCalc="0"/>
</workbook>
</file>

<file path=xl/sharedStrings.xml><?xml version="1.0" encoding="utf-8"?>
<sst xmlns="http://schemas.openxmlformats.org/spreadsheetml/2006/main" count="150">
  <si>
    <t>管理</t>
  </si>
  <si>
    <t>市场</t>
  </si>
  <si>
    <t>亚太销售部</t>
  </si>
  <si>
    <t>北美销售部</t>
  </si>
  <si>
    <t>行政</t>
  </si>
  <si>
    <t>财务</t>
  </si>
  <si>
    <t>IT运维</t>
  </si>
  <si>
    <t>研发</t>
  </si>
  <si>
    <t>截止时间</t>
  </si>
  <si>
    <t>25以下</t>
  </si>
  <si>
    <t>26-30岁</t>
  </si>
  <si>
    <t>31岁-35岁</t>
  </si>
  <si>
    <t>35-40岁</t>
  </si>
  <si>
    <t>合计</t>
  </si>
  <si>
    <t>1 人</t>
  </si>
  <si>
    <t>15 人</t>
  </si>
  <si>
    <t>16 人</t>
  </si>
  <si>
    <t>33 人</t>
  </si>
  <si>
    <t>所占比例</t>
  </si>
  <si>
    <t>调查维度</t>
  </si>
  <si>
    <t>人数(单位:人)</t>
  </si>
  <si>
    <t>统计均值</t>
  </si>
  <si>
    <t>完全
同意</t>
  </si>
  <si>
    <t>基本
同意</t>
  </si>
  <si>
    <t>说不
清</t>
  </si>
  <si>
    <t>基本
不同意</t>
  </si>
  <si>
    <t>完全
不同意</t>
  </si>
  <si>
    <t>一、绩效计划</t>
  </si>
  <si>
    <t xml:space="preserve"> 1、我很清楚公司及部门的年度绩效目标</t>
  </si>
  <si>
    <t xml:space="preserve"> 3、我很清楚个人的年度绩效目标</t>
  </si>
  <si>
    <t xml:space="preserve"> 3、我认为公司、部门及个人的绩效目标设置的非常合理</t>
  </si>
  <si>
    <t xml:space="preserve"> 4、我认为公司、部门及个人的绩效目标有很强的关联性</t>
  </si>
  <si>
    <t xml:space="preserve"> 5、我的个人绩效目标有很强的导向性，能帮助我找到工作的重点</t>
  </si>
  <si>
    <t>二、绩效实施</t>
  </si>
  <si>
    <t xml:space="preserve"> 6、我认为公司和绩效相关的工作都能按计划推进并监控到位</t>
  </si>
  <si>
    <t xml:space="preserve"> 7、公司会及时总结绩效管理中发现的问题</t>
  </si>
  <si>
    <t xml:space="preserve"> 8、公司会与员工探讨绩效的相关的内容并欢迎员工提出宝贵意见</t>
  </si>
  <si>
    <t xml:space="preserve"> 9、公司会安排时间对绩效相关的内容进行讲解并解答员工的疑问</t>
  </si>
  <si>
    <t>三、绩效考核</t>
  </si>
  <si>
    <t xml:space="preserve"> 10、绩效考核的频率比较合理</t>
  </si>
  <si>
    <t xml:space="preserve"> 11、绩效考核的内容设置非常合理能反映我的真实绩效水平</t>
  </si>
  <si>
    <t xml:space="preserve"> 12、我在考核中总是能得到客观公正的评价</t>
  </si>
  <si>
    <t xml:space="preserve"> 13、我的同事总能在考核中得到客观公正的评价</t>
  </si>
  <si>
    <t>四、绩效反馈</t>
  </si>
  <si>
    <t xml:space="preserve"> 14、考核结束后,上级领导会及时与我进行绩效反馈</t>
  </si>
  <si>
    <t xml:space="preserve"> 15、我在绩效反馈中能知晓绩效考核的结果以及得到该考核结果的原因</t>
  </si>
  <si>
    <t xml:space="preserve"> 16、上级领导会在绩效反馈中对我工作的表现优异处进行表扬</t>
  </si>
  <si>
    <t xml:space="preserve"> 17、上级领导会在绩效反馈中指出我工作表现不够优异之处</t>
  </si>
  <si>
    <t xml:space="preserve"> 18、上级领导会在反馈中对我下一阶段的工作进行指导、提出改进意见</t>
  </si>
  <si>
    <t xml:space="preserve"> 19、绩效反馈会对我的工作产生非常积极的影响</t>
  </si>
  <si>
    <t>五、绩效结果的应用</t>
  </si>
  <si>
    <t xml:space="preserve"> 20、绩效考核的结果会很直接的影响工资待遇以及职位变化</t>
  </si>
  <si>
    <t xml:space="preserve"> 21、我在绩效反馈中提的意见公司会很快的在后续流程中进行改进</t>
  </si>
  <si>
    <t>绩效管理最不满意点</t>
  </si>
  <si>
    <t>占比（%）</t>
  </si>
  <si>
    <t xml:space="preserve"> 1、绩效沟通压力很大,领导的对我的批评很多</t>
  </si>
  <si>
    <t xml:space="preserve"> 2、一年的考评次数太多,内容重复</t>
  </si>
  <si>
    <t xml:space="preserve"> 3、考评结果不够公正</t>
  </si>
  <si>
    <t xml:space="preserve"> 4、考评结果和工资待遇关联性不强</t>
  </si>
  <si>
    <t xml:space="preserve"> 5、制定绩效目标时参与感不够</t>
  </si>
  <si>
    <t xml:space="preserve"> 6、考核表格内容太多，要填很久</t>
  </si>
  <si>
    <t xml:space="preserve"> 7、有些考核内容自评时不知道要如何分</t>
  </si>
  <si>
    <t>阶段</t>
  </si>
  <si>
    <t>事项</t>
  </si>
  <si>
    <t>开始时间</t>
  </si>
  <si>
    <t>结束时间</t>
  </si>
  <si>
    <t>主要负责人</t>
  </si>
  <si>
    <t>计划阶段</t>
  </si>
  <si>
    <t>启动会</t>
  </si>
  <si>
    <t>技术总监、
人力资源主管</t>
  </si>
  <si>
    <t>制定公司级的绩效目标</t>
  </si>
  <si>
    <t>董事会</t>
  </si>
  <si>
    <t>制定部门和个人的绩效目标</t>
  </si>
  <si>
    <t xml:space="preserve">
技术总监、
人力资源主管、
研发部门基层经理</t>
  </si>
  <si>
    <t>制定实施方案</t>
  </si>
  <si>
    <t>人力资源主管、
技术总监</t>
  </si>
  <si>
    <t>实施方案评审</t>
  </si>
  <si>
    <t>实施启动会</t>
  </si>
  <si>
    <t xml:space="preserve">人力资源主管、
技术总监、
研发部门基层经理
</t>
  </si>
  <si>
    <t>准备阶段</t>
  </si>
  <si>
    <t>时代光华绩效管理培训</t>
  </si>
  <si>
    <t>技术总监、
研发部门基层经理</t>
  </si>
  <si>
    <t>内部绩效管理培训</t>
  </si>
  <si>
    <t>新绩效体系的培训会</t>
  </si>
  <si>
    <t>人力资源主管</t>
  </si>
  <si>
    <t>实施阶段</t>
  </si>
  <si>
    <t>年中绩效考核</t>
  </si>
  <si>
    <t>年中绩效管理满意度调查</t>
  </si>
  <si>
    <t>年中绩效考核总结会</t>
  </si>
  <si>
    <t>第3季度绩效考核</t>
  </si>
  <si>
    <t>年终绩效考核</t>
  </si>
  <si>
    <t>年终绩效管理满意度调查</t>
  </si>
  <si>
    <t>年终绩效考核总结会</t>
  </si>
  <si>
    <t>验收阶段</t>
  </si>
  <si>
    <t>整理相关材料</t>
  </si>
  <si>
    <t>实施验收会</t>
  </si>
  <si>
    <t>工作态度和能力（参照指标描述，在分数栏中打分，并按其分值相加计算出价评结果。）</t>
  </si>
  <si>
    <t>评价项目</t>
  </si>
  <si>
    <t>评价指标</t>
  </si>
  <si>
    <t>指标描述</t>
  </si>
  <si>
    <t>自我评价</t>
  </si>
  <si>
    <t>主管评价</t>
  </si>
  <si>
    <t>需求设计</t>
  </si>
  <si>
    <t>能深入理解项目需求，功能设计完全满足用户需求，易用性好。文档表达清晰有条理（8－10）</t>
  </si>
  <si>
    <t>（10分）</t>
  </si>
  <si>
    <t>能理解项目基本需求，功能设计可以满足用户需求，文档表达清楚（8－10）</t>
  </si>
  <si>
    <t>基本理解项目需求，功能设计基本满足项目要求。（1－3）</t>
  </si>
  <si>
    <t>技术能力</t>
  </si>
  <si>
    <t>技术能力扎实全面，对于目前工作需求尚有余力，可快速解决工作中的技术难题。（8－10）</t>
  </si>
  <si>
    <t>技术能力一般，满足本工作内容，解决技术问题解决效率不高。（4－7）</t>
  </si>
  <si>
    <t>不主动了解技术发展，解决技术问题困难。（1－3）</t>
  </si>
  <si>
    <t>编码和技术实现</t>
  </si>
  <si>
    <t>编码质量高，bug很少。技术实现方案有效评估，合理且风险小。（8－10）</t>
  </si>
  <si>
    <t>编码质量较好，bug不少能够处理 。技术实现方案评估可行。</t>
  </si>
  <si>
    <t>编码质量一般，bug比较多而且还有bug解决困难。技术实现方案欠评估。</t>
  </si>
  <si>
    <t>项目管理</t>
  </si>
  <si>
    <t>计划和协调</t>
  </si>
  <si>
    <t>计划制定全面，有效组织团队工作，遇问题能够协调资源妥善解决。（8－10）</t>
  </si>
  <si>
    <t>40分</t>
  </si>
  <si>
    <t>能够较好地制定计划并组织团队，遇问题可以解决，但是会影响进度或质量。（4－7）</t>
  </si>
  <si>
    <t>计划制定风险考虑不足，团队工作组织不足，遇问题不能有效解决（1－3）</t>
  </si>
  <si>
    <t>执行与计划完成</t>
  </si>
  <si>
    <t>履行团队的开发测试流程，按照既定计划严格执行，按时完成或将项目滞后控制在10%以内。（8－10）</t>
  </si>
  <si>
    <t>基本履行开发测试流程和按照计划执行，项目计划滞后控制30% （4－7）</t>
  </si>
  <si>
    <t>不能完全履行开发测试流程或计划出现，项目计划超过30%（1－3）</t>
  </si>
  <si>
    <t>监控和质量跟踪</t>
  </si>
  <si>
    <t>项目各个阶段按流程的质量标准要求进行，项目发布后无重要bug出现。（8－10）</t>
  </si>
  <si>
    <t>项目的各个阶段的质量标准并未达到，项目出现滞后或发布后有质量问题。（4－7）</t>
  </si>
  <si>
    <t>项目的各个阶段的质量标准出现严重偏差，项目出现严重滞后或发布后有严重问题。（1－3）</t>
  </si>
  <si>
    <t>成员管理和沟通</t>
  </si>
  <si>
    <t>项目组沟通顺畅，及时有效对成员进行指导和反馈，和上级也进行充分的沟通和汇报。（8－10）</t>
  </si>
  <si>
    <t>项目组沟通正常，会和成员进行适当的指导和反馈，适时向上级汇报。（4－7）</t>
  </si>
  <si>
    <t>项目组沟通存在问题，和下属进行的指导和反馈比较少，很少向上级汇报。（1－3）</t>
  </si>
  <si>
    <t>工</t>
  </si>
  <si>
    <t>主动高效</t>
  </si>
  <si>
    <t>独立提出切实可行的改进方案，并推进实施，取得良好的成效。（9－10）</t>
  </si>
  <si>
    <t>作</t>
  </si>
  <si>
    <t>态</t>
  </si>
  <si>
    <t>度</t>
  </si>
  <si>
    <t>30分</t>
  </si>
  <si>
    <t>工作中主动发现问题，提出有价值的改进建议，调动各方面资源以达成目标。（7－8）</t>
  </si>
  <si>
    <t>被动执行安排的工作，遇到困难被动等待，对工作中问题视而不见。（1－3）</t>
  </si>
  <si>
    <t>目标感和自我要求</t>
  </si>
  <si>
    <t>目标感强，不断想办法追求目标实现，严格要求自己，不断改进 。（8-10）</t>
  </si>
  <si>
    <t>目标感较强， 追求目标的实现。有自动上升的欲望。（4-7）</t>
  </si>
  <si>
    <t>目标感欠缺，缺乏自我要求（1-3）</t>
  </si>
  <si>
    <t>学习和分享（10分）</t>
  </si>
  <si>
    <t xml:space="preserve"> 主动学习，工作技能明显提高，分享并帮助团队成员进步。（8－10）</t>
  </si>
  <si>
    <t>有意识地学习知识技能和业界先进经验，并在工作中实践，乐于分享。（4 - 7）</t>
  </si>
  <si>
    <t>能够参加公司培训，在某些方面提高自己，有一定的分享。（1－3）</t>
  </si>
</sst>
</file>

<file path=xl/styles.xml><?xml version="1.0" encoding="utf-8"?>
<styleSheet xmlns="http://schemas.openxmlformats.org/spreadsheetml/2006/main">
  <numFmts count="6">
    <numFmt numFmtId="176" formatCode="0.00_ "/>
    <numFmt numFmtId="177" formatCode="#\ ?/?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sz val="9"/>
      <color rgb="FF404040"/>
      <name val="微软雅黑"/>
      <charset val="134"/>
    </font>
    <font>
      <b/>
      <sz val="11"/>
      <color theme="1"/>
      <name val="宋体"/>
      <charset val="134"/>
      <scheme val="minor"/>
    </font>
    <font>
      <sz val="12"/>
      <color rgb="FF000000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9" fillId="5" borderId="1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22" borderId="23" applyNumberFormat="0" applyFont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0" borderId="18" applyNumberFormat="0" applyFill="0" applyAlignment="0" applyProtection="0">
      <alignment vertical="center"/>
    </xf>
    <xf numFmtId="0" fontId="5" fillId="0" borderId="18" applyNumberFormat="0" applyFill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8" fillId="0" borderId="21" applyNumberFormat="0" applyFill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22" fillId="21" borderId="25" applyNumberFormat="0" applyAlignment="0" applyProtection="0">
      <alignment vertical="center"/>
    </xf>
    <xf numFmtId="0" fontId="15" fillId="21" borderId="19" applyNumberFormat="0" applyAlignment="0" applyProtection="0">
      <alignment vertical="center"/>
    </xf>
    <xf numFmtId="0" fontId="12" fillId="19" borderId="20" applyNumberFormat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21" fillId="0" borderId="24" applyNumberFormat="0" applyFill="0" applyAlignment="0" applyProtection="0">
      <alignment vertical="center"/>
    </xf>
    <xf numFmtId="0" fontId="14" fillId="0" borderId="22" applyNumberFormat="0" applyFill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</cellStyleXfs>
  <cellXfs count="55">
    <xf numFmtId="0" fontId="0" fillId="0" borderId="0" xfId="0">
      <alignment vertical="center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justify" vertical="center" wrapText="1"/>
    </xf>
    <xf numFmtId="0" fontId="0" fillId="0" borderId="1" xfId="0" applyBorder="1">
      <alignment vertical="center"/>
    </xf>
    <xf numFmtId="0" fontId="1" fillId="0" borderId="4" xfId="0" applyFont="1" applyBorder="1" applyAlignment="1">
      <alignment horizontal="center" vertical="center" wrapText="1"/>
    </xf>
    <xf numFmtId="177" fontId="0" fillId="0" borderId="0" xfId="0" applyNumberFormat="1" applyAlignment="1">
      <alignment horizontal="center" vertical="center" wrapText="1"/>
    </xf>
    <xf numFmtId="177" fontId="0" fillId="0" borderId="0" xfId="0" applyNumberFormat="1" applyAlignment="1">
      <alignment vertical="center" wrapText="1"/>
    </xf>
    <xf numFmtId="177" fontId="2" fillId="0" borderId="5" xfId="0" applyNumberFormat="1" applyFont="1" applyFill="1" applyBorder="1" applyAlignment="1">
      <alignment horizontal="center" vertical="center" wrapText="1"/>
    </xf>
    <xf numFmtId="177" fontId="2" fillId="0" borderId="6" xfId="0" applyNumberFormat="1" applyFont="1" applyFill="1" applyBorder="1" applyAlignment="1">
      <alignment horizontal="center" vertical="center" wrapText="1"/>
    </xf>
    <xf numFmtId="177" fontId="2" fillId="0" borderId="7" xfId="0" applyNumberFormat="1" applyFont="1" applyFill="1" applyBorder="1" applyAlignment="1">
      <alignment horizontal="center" vertical="center" wrapText="1"/>
    </xf>
    <xf numFmtId="177" fontId="0" fillId="0" borderId="8" xfId="0" applyNumberFormat="1" applyBorder="1" applyAlignment="1">
      <alignment horizontal="center" vertical="center" wrapText="1"/>
    </xf>
    <xf numFmtId="177" fontId="0" fillId="0" borderId="1" xfId="0" applyNumberFormat="1" applyBorder="1" applyAlignment="1">
      <alignment horizontal="left" vertical="center" wrapText="1"/>
    </xf>
    <xf numFmtId="14" fontId="0" fillId="0" borderId="1" xfId="0" applyNumberFormat="1" applyBorder="1" applyAlignment="1">
      <alignment horizontal="left" vertical="center" wrapText="1"/>
    </xf>
    <xf numFmtId="177" fontId="0" fillId="0" borderId="9" xfId="0" applyNumberFormat="1" applyBorder="1" applyAlignment="1">
      <alignment horizontal="left" vertical="center" wrapText="1"/>
    </xf>
    <xf numFmtId="177" fontId="0" fillId="0" borderId="10" xfId="0" applyNumberFormat="1" applyBorder="1" applyAlignment="1">
      <alignment horizontal="center" vertical="center" wrapText="1"/>
    </xf>
    <xf numFmtId="177" fontId="0" fillId="0" borderId="11" xfId="0" applyNumberFormat="1" applyBorder="1" applyAlignment="1">
      <alignment horizontal="center" vertical="center" wrapText="1"/>
    </xf>
    <xf numFmtId="177" fontId="0" fillId="0" borderId="12" xfId="0" applyNumberFormat="1" applyBorder="1" applyAlignment="1">
      <alignment horizontal="center" vertical="center" wrapText="1"/>
    </xf>
    <xf numFmtId="177" fontId="0" fillId="0" borderId="13" xfId="0" applyNumberFormat="1" applyBorder="1" applyAlignment="1">
      <alignment horizontal="left" vertical="center" wrapText="1"/>
    </xf>
    <xf numFmtId="14" fontId="0" fillId="0" borderId="13" xfId="0" applyNumberFormat="1" applyBorder="1" applyAlignment="1">
      <alignment horizontal="left" vertical="center" wrapText="1"/>
    </xf>
    <xf numFmtId="177" fontId="0" fillId="0" borderId="14" xfId="0" applyNumberFormat="1" applyBorder="1" applyAlignment="1">
      <alignment horizontal="left" vertical="center" wrapText="1"/>
    </xf>
    <xf numFmtId="0" fontId="0" fillId="0" borderId="0" xfId="0" applyAlignment="1">
      <alignment horizontal="center" vertical="center"/>
    </xf>
    <xf numFmtId="10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10" fontId="0" fillId="0" borderId="0" xfId="0" applyNumberFormat="1" applyAlignment="1">
      <alignment vertical="center" wrapText="1"/>
    </xf>
    <xf numFmtId="0" fontId="0" fillId="0" borderId="1" xfId="0" applyNumberFormat="1" applyBorder="1" applyAlignment="1">
      <alignment horizontal="center" vertical="center" wrapText="1"/>
    </xf>
    <xf numFmtId="10" fontId="0" fillId="0" borderId="1" xfId="0" applyNumberFormat="1" applyBorder="1" applyAlignment="1">
      <alignment horizontal="center" vertical="center" wrapText="1"/>
    </xf>
    <xf numFmtId="0" fontId="0" fillId="0" borderId="1" xfId="0" applyNumberFormat="1" applyBorder="1" applyAlignment="1">
      <alignment horizontal="left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NumberFormat="1" applyAlignment="1">
      <alignment vertical="center" wrapText="1"/>
    </xf>
    <xf numFmtId="176" fontId="0" fillId="0" borderId="0" xfId="0" applyNumberFormat="1" applyAlignment="1">
      <alignment vertical="center" wrapText="1"/>
    </xf>
    <xf numFmtId="0" fontId="0" fillId="0" borderId="2" xfId="0" applyNumberFormat="1" applyBorder="1" applyAlignment="1">
      <alignment horizontal="center" vertical="center" wrapText="1"/>
    </xf>
    <xf numFmtId="0" fontId="0" fillId="0" borderId="15" xfId="0" applyNumberFormat="1" applyBorder="1" applyAlignment="1">
      <alignment horizontal="center" vertical="center" wrapText="1"/>
    </xf>
    <xf numFmtId="0" fontId="0" fillId="0" borderId="16" xfId="0" applyNumberFormat="1" applyBorder="1" applyAlignment="1">
      <alignment horizontal="center" vertical="center" wrapText="1"/>
    </xf>
    <xf numFmtId="0" fontId="0" fillId="0" borderId="4" xfId="0" applyNumberFormat="1" applyBorder="1" applyAlignment="1">
      <alignment horizontal="center" vertical="center" wrapText="1"/>
    </xf>
    <xf numFmtId="0" fontId="2" fillId="0" borderId="15" xfId="0" applyNumberFormat="1" applyFont="1" applyBorder="1" applyAlignment="1">
      <alignment horizontal="left" vertical="center" wrapText="1"/>
    </xf>
    <xf numFmtId="0" fontId="2" fillId="0" borderId="16" xfId="0" applyNumberFormat="1" applyFont="1" applyBorder="1" applyAlignment="1">
      <alignment horizontal="left" vertical="center" wrapText="1"/>
    </xf>
    <xf numFmtId="0" fontId="0" fillId="0" borderId="1" xfId="0" applyNumberFormat="1" applyBorder="1" applyAlignment="1">
      <alignment vertical="center" wrapText="1"/>
    </xf>
    <xf numFmtId="0" fontId="2" fillId="0" borderId="1" xfId="0" applyNumberFormat="1" applyFont="1" applyBorder="1" applyAlignment="1">
      <alignment vertical="center" wrapText="1"/>
    </xf>
    <xf numFmtId="0" fontId="2" fillId="0" borderId="15" xfId="0" applyNumberFormat="1" applyFont="1" applyBorder="1" applyAlignment="1">
      <alignment vertical="center" wrapText="1"/>
    </xf>
    <xf numFmtId="0" fontId="2" fillId="0" borderId="16" xfId="0" applyNumberFormat="1" applyFont="1" applyBorder="1" applyAlignment="1">
      <alignment vertical="center" wrapText="1"/>
    </xf>
    <xf numFmtId="0" fontId="2" fillId="0" borderId="1" xfId="0" applyNumberFormat="1" applyFont="1" applyBorder="1" applyAlignment="1">
      <alignment horizontal="left" vertical="center" wrapText="1"/>
    </xf>
    <xf numFmtId="0" fontId="0" fillId="0" borderId="17" xfId="0" applyNumberFormat="1" applyBorder="1" applyAlignment="1">
      <alignment horizontal="center" vertical="center" wrapText="1"/>
    </xf>
    <xf numFmtId="176" fontId="0" fillId="0" borderId="1" xfId="0" applyNumberFormat="1" applyBorder="1" applyAlignment="1">
      <alignment vertical="center" wrapText="1"/>
    </xf>
    <xf numFmtId="0" fontId="2" fillId="0" borderId="17" xfId="0" applyNumberFormat="1" applyFont="1" applyBorder="1" applyAlignment="1">
      <alignment horizontal="left" vertical="center" wrapText="1"/>
    </xf>
    <xf numFmtId="176" fontId="0" fillId="0" borderId="1" xfId="0" applyNumberFormat="1" applyBorder="1" applyAlignment="1">
      <alignment horizontal="center" vertical="center" wrapText="1"/>
    </xf>
    <xf numFmtId="0" fontId="2" fillId="0" borderId="17" xfId="0" applyNumberFormat="1" applyFont="1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57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600" b="1" i="0" u="none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t>M软件公司人员分布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Sheet1!$E$6:$L$6</c:f>
              <c:strCache>
                <c:ptCount val="8"/>
                <c:pt idx="0">
                  <c:v>管理</c:v>
                </c:pt>
                <c:pt idx="1">
                  <c:v>市场</c:v>
                </c:pt>
                <c:pt idx="2">
                  <c:v>亚太销售部</c:v>
                </c:pt>
                <c:pt idx="3">
                  <c:v>北美销售部</c:v>
                </c:pt>
                <c:pt idx="4">
                  <c:v>行政</c:v>
                </c:pt>
                <c:pt idx="5">
                  <c:v>财务</c:v>
                </c:pt>
                <c:pt idx="6">
                  <c:v>IT运维</c:v>
                </c:pt>
                <c:pt idx="7">
                  <c:v>研发</c:v>
                </c:pt>
              </c:strCache>
            </c:strRef>
          </c:cat>
          <c:val>
            <c:numRef>
              <c:f>Sheet1!$E$7:$L$7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5</c:v>
                </c:pt>
                <c:pt idx="3">
                  <c:v>10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33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600" b="1" i="0" u="none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zh-CN"/>
              <a:t>M</a:t>
            </a:r>
            <a:r>
              <a:rPr altLang="en-US"/>
              <a:t>软件公司研发部门人员年龄结构图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Sheet2!$D$8</c:f>
              <c:strCache>
                <c:ptCount val="1"/>
                <c:pt idx="0">
                  <c:v>所占比例</c:v>
                </c:pt>
              </c:strCache>
            </c:strRef>
          </c:tx>
          <c:spPr/>
          <c:explosion val="0"/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>
                <c:manualLayout>
                  <c:x val="0.0479457033147273"/>
                  <c:y val="0.144446367207668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0.0341984913669675"/>
                  <c:y val="0.17316699709721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Sheet2!$E$6:$H$7</c:f>
              <c:multiLvlStrCache>
                <c:ptCount val="4"/>
                <c:lvl>
                  <c:pt idx="0">
                    <c:v>1 人</c:v>
                  </c:pt>
                  <c:pt idx="1">
                    <c:v>15 人</c:v>
                  </c:pt>
                  <c:pt idx="2">
                    <c:v>16 人</c:v>
                  </c:pt>
                  <c:pt idx="3">
                    <c:v>1 人</c:v>
                  </c:pt>
                </c:lvl>
                <c:lvl>
                  <c:pt idx="0">
                    <c:v>25以下</c:v>
                  </c:pt>
                  <c:pt idx="1">
                    <c:v>26-30岁</c:v>
                  </c:pt>
                  <c:pt idx="2">
                    <c:v>31岁-35岁</c:v>
                  </c:pt>
                  <c:pt idx="3">
                    <c:v>35-40岁</c:v>
                  </c:pt>
                </c:lvl>
              </c:multiLvlStrCache>
            </c:multiLvlStrRef>
          </c:cat>
          <c:val>
            <c:numRef>
              <c:f>Sheet2!$E$8:$H$8</c:f>
              <c:numCache>
                <c:formatCode>0.00%</c:formatCode>
                <c:ptCount val="4"/>
                <c:pt idx="0">
                  <c:v>0.0303030303030303</c:v>
                </c:pt>
                <c:pt idx="1">
                  <c:v>0.454545454545455</c:v>
                </c:pt>
                <c:pt idx="2">
                  <c:v>0.484848484848485</c:v>
                </c:pt>
                <c:pt idx="3">
                  <c:v>0.0303030303030303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1006475</xdr:colOff>
      <xdr:row>14</xdr:row>
      <xdr:rowOff>165100</xdr:rowOff>
    </xdr:from>
    <xdr:to>
      <xdr:col>14</xdr:col>
      <xdr:colOff>226695</xdr:colOff>
      <xdr:row>40</xdr:row>
      <xdr:rowOff>29845</xdr:rowOff>
    </xdr:to>
    <xdr:graphicFrame>
      <xdr:nvGraphicFramePr>
        <xdr:cNvPr id="4" name="图表 3"/>
        <xdr:cNvGraphicFramePr/>
      </xdr:nvGraphicFramePr>
      <xdr:xfrm>
        <a:off x="5121275" y="2574925"/>
        <a:ext cx="5801995" cy="43224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34925</xdr:colOff>
      <xdr:row>14</xdr:row>
      <xdr:rowOff>155575</xdr:rowOff>
    </xdr:from>
    <xdr:to>
      <xdr:col>12</xdr:col>
      <xdr:colOff>662305</xdr:colOff>
      <xdr:row>36</xdr:row>
      <xdr:rowOff>31750</xdr:rowOff>
    </xdr:to>
    <xdr:graphicFrame>
      <xdr:nvGraphicFramePr>
        <xdr:cNvPr id="3" name="图表 2"/>
        <xdr:cNvGraphicFramePr/>
      </xdr:nvGraphicFramePr>
      <xdr:xfrm>
        <a:off x="5130800" y="2565400"/>
        <a:ext cx="5799455" cy="36480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E6:L7"/>
  <sheetViews>
    <sheetView workbookViewId="0">
      <selection activeCell="E6" sqref="E6:L7"/>
    </sheetView>
  </sheetViews>
  <sheetFormatPr defaultColWidth="9" defaultRowHeight="13.5" outlineLevelRow="6"/>
  <cols>
    <col min="7" max="7" width="15.75" customWidth="1"/>
    <col min="8" max="8" width="16.625" customWidth="1"/>
  </cols>
  <sheetData>
    <row r="6" ht="14.25" spans="5:12">
      <c r="E6" s="52" t="s">
        <v>0</v>
      </c>
      <c r="F6" s="52" t="s">
        <v>1</v>
      </c>
      <c r="G6" s="52" t="s">
        <v>2</v>
      </c>
      <c r="H6" s="51" t="s">
        <v>3</v>
      </c>
      <c r="I6" s="51" t="s">
        <v>4</v>
      </c>
      <c r="J6" s="52" t="s">
        <v>5</v>
      </c>
      <c r="K6" s="52" t="s">
        <v>6</v>
      </c>
      <c r="L6" s="52" t="s">
        <v>7</v>
      </c>
    </row>
    <row r="7" spans="5:12">
      <c r="E7" s="51">
        <v>2</v>
      </c>
      <c r="F7" s="51">
        <v>4</v>
      </c>
      <c r="G7" s="51">
        <v>5</v>
      </c>
      <c r="H7" s="51">
        <v>10</v>
      </c>
      <c r="I7" s="51">
        <v>2</v>
      </c>
      <c r="J7" s="51">
        <v>2</v>
      </c>
      <c r="K7" s="51">
        <v>2</v>
      </c>
      <c r="L7" s="51">
        <v>33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D6:I8"/>
  <sheetViews>
    <sheetView workbookViewId="0">
      <selection activeCell="Q8" sqref="Q8"/>
    </sheetView>
  </sheetViews>
  <sheetFormatPr defaultColWidth="9" defaultRowHeight="13.5" outlineLevelRow="7"/>
  <cols>
    <col min="4" max="4" width="12.625" style="23" customWidth="1"/>
    <col min="5" max="9" width="13.625" customWidth="1"/>
  </cols>
  <sheetData>
    <row r="6" ht="14.25" spans="4:9">
      <c r="D6" s="51" t="s">
        <v>8</v>
      </c>
      <c r="E6" s="52" t="s">
        <v>9</v>
      </c>
      <c r="F6" s="52" t="s">
        <v>10</v>
      </c>
      <c r="G6" s="52" t="s">
        <v>11</v>
      </c>
      <c r="H6" s="51" t="s">
        <v>12</v>
      </c>
      <c r="I6" s="51" t="s">
        <v>13</v>
      </c>
    </row>
    <row r="7" spans="4:9">
      <c r="D7" s="53">
        <v>42856</v>
      </c>
      <c r="E7" s="51" t="s">
        <v>14</v>
      </c>
      <c r="F7" s="51" t="s">
        <v>15</v>
      </c>
      <c r="G7" s="51" t="s">
        <v>16</v>
      </c>
      <c r="H7" s="51" t="s">
        <v>14</v>
      </c>
      <c r="I7" s="51" t="s">
        <v>17</v>
      </c>
    </row>
    <row r="8" s="24" customFormat="1" spans="4:9">
      <c r="D8" s="54" t="s">
        <v>18</v>
      </c>
      <c r="E8" s="54">
        <f>1/33</f>
        <v>0.0303030303030303</v>
      </c>
      <c r="F8" s="54">
        <f>15/33</f>
        <v>0.454545454545455</v>
      </c>
      <c r="G8" s="54">
        <f>16/33</f>
        <v>0.484848484848485</v>
      </c>
      <c r="H8" s="54">
        <f>1/33</f>
        <v>0.0303030303030303</v>
      </c>
      <c r="I8" s="54">
        <v>1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E3:K43"/>
  <sheetViews>
    <sheetView topLeftCell="A13" workbookViewId="0">
      <selection activeCell="F19" sqref="F19:K20"/>
    </sheetView>
  </sheetViews>
  <sheetFormatPr defaultColWidth="9" defaultRowHeight="13.5"/>
  <cols>
    <col min="5" max="5" width="36" style="33" customWidth="1"/>
    <col min="6" max="10" width="6.625" style="33" customWidth="1"/>
    <col min="11" max="11" width="5.375" style="34" customWidth="1"/>
  </cols>
  <sheetData>
    <row r="3" ht="27" spans="5:11">
      <c r="E3" s="35" t="s">
        <v>19</v>
      </c>
      <c r="F3" s="36" t="s">
        <v>20</v>
      </c>
      <c r="G3" s="37"/>
      <c r="H3" s="37"/>
      <c r="I3" s="37"/>
      <c r="J3" s="46"/>
      <c r="K3" s="47" t="s">
        <v>21</v>
      </c>
    </row>
    <row r="4" ht="42" customHeight="1" spans="5:11">
      <c r="E4" s="38"/>
      <c r="F4" s="28" t="s">
        <v>22</v>
      </c>
      <c r="G4" s="28" t="s">
        <v>23</v>
      </c>
      <c r="H4" s="28" t="s">
        <v>24</v>
      </c>
      <c r="I4" s="28" t="s">
        <v>25</v>
      </c>
      <c r="J4" s="28" t="s">
        <v>26</v>
      </c>
      <c r="K4" s="47"/>
    </row>
    <row r="5" ht="20" customHeight="1" spans="5:11">
      <c r="E5" s="39" t="s">
        <v>27</v>
      </c>
      <c r="F5" s="40"/>
      <c r="G5" s="40"/>
      <c r="H5" s="40"/>
      <c r="I5" s="40"/>
      <c r="J5" s="48"/>
      <c r="K5" s="47">
        <f>SUM(K6:K10)/5</f>
        <v>3.0969696969697</v>
      </c>
    </row>
    <row r="6" ht="20" customHeight="1" spans="5:11">
      <c r="E6" s="41" t="s">
        <v>28</v>
      </c>
      <c r="F6" s="28">
        <v>15</v>
      </c>
      <c r="G6" s="28">
        <v>10</v>
      </c>
      <c r="H6" s="28">
        <v>6</v>
      </c>
      <c r="I6" s="28">
        <v>2</v>
      </c>
      <c r="J6" s="28">
        <v>0</v>
      </c>
      <c r="K6" s="49">
        <f t="shared" ref="K6:K10" si="0">(F6*5+G6*4+H6*3+I6*2+J6*1)/33</f>
        <v>4.15151515151515</v>
      </c>
    </row>
    <row r="7" ht="20" customHeight="1" spans="5:11">
      <c r="E7" s="41" t="s">
        <v>29</v>
      </c>
      <c r="F7" s="28">
        <v>1</v>
      </c>
      <c r="G7" s="28">
        <v>7</v>
      </c>
      <c r="H7" s="28">
        <v>13</v>
      </c>
      <c r="I7" s="28">
        <v>10</v>
      </c>
      <c r="J7" s="28">
        <v>2</v>
      </c>
      <c r="K7" s="49">
        <f t="shared" si="0"/>
        <v>2.84848484848485</v>
      </c>
    </row>
    <row r="8" ht="30" customHeight="1" spans="5:11">
      <c r="E8" s="41" t="s">
        <v>30</v>
      </c>
      <c r="F8" s="28">
        <v>2</v>
      </c>
      <c r="G8" s="28">
        <v>4</v>
      </c>
      <c r="H8" s="28">
        <v>12</v>
      </c>
      <c r="I8" s="28">
        <v>10</v>
      </c>
      <c r="J8" s="28">
        <v>5</v>
      </c>
      <c r="K8" s="49">
        <f t="shared" si="0"/>
        <v>2.63636363636364</v>
      </c>
    </row>
    <row r="9" ht="30" customHeight="1" spans="5:11">
      <c r="E9" s="41" t="s">
        <v>31</v>
      </c>
      <c r="F9" s="28">
        <v>1</v>
      </c>
      <c r="G9" s="28">
        <v>4</v>
      </c>
      <c r="H9" s="28">
        <v>13</v>
      </c>
      <c r="I9" s="28">
        <v>11</v>
      </c>
      <c r="J9" s="28">
        <v>4</v>
      </c>
      <c r="K9" s="49">
        <f t="shared" si="0"/>
        <v>2.60606060606061</v>
      </c>
    </row>
    <row r="10" ht="33" customHeight="1" spans="5:11">
      <c r="E10" s="41" t="s">
        <v>32</v>
      </c>
      <c r="F10" s="28">
        <v>5</v>
      </c>
      <c r="G10" s="28">
        <v>8</v>
      </c>
      <c r="H10" s="28">
        <v>12</v>
      </c>
      <c r="I10" s="28">
        <v>6</v>
      </c>
      <c r="J10" s="28">
        <v>2</v>
      </c>
      <c r="K10" s="49">
        <f t="shared" si="0"/>
        <v>3.24242424242424</v>
      </c>
    </row>
    <row r="11" ht="20" customHeight="1" spans="5:11">
      <c r="E11" s="39" t="s">
        <v>33</v>
      </c>
      <c r="F11" s="40"/>
      <c r="G11" s="40"/>
      <c r="H11" s="40"/>
      <c r="I11" s="40"/>
      <c r="J11" s="48"/>
      <c r="K11" s="49">
        <f>SUM(K12:K15)/4</f>
        <v>3.24242424242424</v>
      </c>
    </row>
    <row r="12" ht="32" customHeight="1" spans="5:11">
      <c r="E12" s="41" t="s">
        <v>34</v>
      </c>
      <c r="F12" s="28">
        <v>14</v>
      </c>
      <c r="G12" s="28">
        <v>10</v>
      </c>
      <c r="H12" s="28">
        <v>4</v>
      </c>
      <c r="I12" s="28">
        <v>4</v>
      </c>
      <c r="J12" s="28">
        <v>1</v>
      </c>
      <c r="K12" s="49">
        <f t="shared" ref="K12:K15" si="1">(F12*5+G12*4+H12*3+I12*2+J12*1)/33</f>
        <v>3.96969696969697</v>
      </c>
    </row>
    <row r="13" ht="33" customHeight="1" spans="5:11">
      <c r="E13" s="41" t="s">
        <v>35</v>
      </c>
      <c r="F13" s="28">
        <v>2</v>
      </c>
      <c r="G13" s="28">
        <v>5</v>
      </c>
      <c r="H13" s="28">
        <v>12</v>
      </c>
      <c r="I13" s="28">
        <v>10</v>
      </c>
      <c r="J13" s="28">
        <v>4</v>
      </c>
      <c r="K13" s="49">
        <f t="shared" si="1"/>
        <v>2.72727272727273</v>
      </c>
    </row>
    <row r="14" ht="33" customHeight="1" spans="5:11">
      <c r="E14" s="41" t="s">
        <v>36</v>
      </c>
      <c r="F14" s="28">
        <v>5</v>
      </c>
      <c r="G14" s="28">
        <v>5</v>
      </c>
      <c r="H14" s="28">
        <v>12</v>
      </c>
      <c r="I14" s="28">
        <v>10</v>
      </c>
      <c r="J14" s="28">
        <v>1</v>
      </c>
      <c r="K14" s="49">
        <f t="shared" si="1"/>
        <v>3.09090909090909</v>
      </c>
    </row>
    <row r="15" ht="31" customHeight="1" spans="5:11">
      <c r="E15" s="41" t="s">
        <v>37</v>
      </c>
      <c r="F15" s="28">
        <v>8</v>
      </c>
      <c r="G15" s="28">
        <v>4</v>
      </c>
      <c r="H15" s="28">
        <v>10</v>
      </c>
      <c r="I15" s="28">
        <v>8</v>
      </c>
      <c r="J15" s="28">
        <v>3</v>
      </c>
      <c r="K15" s="49">
        <f t="shared" si="1"/>
        <v>3.18181818181818</v>
      </c>
    </row>
    <row r="16" ht="19" customHeight="1" spans="5:11">
      <c r="E16" s="42" t="s">
        <v>38</v>
      </c>
      <c r="F16" s="43"/>
      <c r="G16" s="44"/>
      <c r="H16" s="44"/>
      <c r="I16" s="44"/>
      <c r="J16" s="50"/>
      <c r="K16" s="49">
        <f>SUM(K17:K20)/4</f>
        <v>2.88636363636364</v>
      </c>
    </row>
    <row r="17" spans="5:11">
      <c r="E17" s="41" t="s">
        <v>39</v>
      </c>
      <c r="F17" s="28">
        <v>2</v>
      </c>
      <c r="G17" s="28">
        <v>4</v>
      </c>
      <c r="H17" s="28">
        <v>2</v>
      </c>
      <c r="I17" s="28">
        <v>15</v>
      </c>
      <c r="J17" s="28">
        <v>10</v>
      </c>
      <c r="K17" s="49">
        <f t="shared" ref="K16:K30" si="2">(F17*5+G17*4+H17*3+I17*2+J17*1)/33</f>
        <v>2.18181818181818</v>
      </c>
    </row>
    <row r="18" ht="33" customHeight="1" spans="5:11">
      <c r="E18" s="41" t="s">
        <v>40</v>
      </c>
      <c r="F18" s="28">
        <v>8</v>
      </c>
      <c r="G18" s="28">
        <v>6</v>
      </c>
      <c r="H18" s="28">
        <v>7</v>
      </c>
      <c r="I18" s="28">
        <v>8</v>
      </c>
      <c r="J18" s="28">
        <v>4</v>
      </c>
      <c r="K18" s="49">
        <f t="shared" si="2"/>
        <v>3.18181818181818</v>
      </c>
    </row>
    <row r="19" ht="27" spans="5:11">
      <c r="E19" s="41" t="s">
        <v>41</v>
      </c>
      <c r="F19" s="28">
        <v>5</v>
      </c>
      <c r="G19" s="28">
        <v>6</v>
      </c>
      <c r="H19" s="28">
        <v>10</v>
      </c>
      <c r="I19" s="28">
        <v>11</v>
      </c>
      <c r="J19" s="28">
        <v>1</v>
      </c>
      <c r="K19" s="49">
        <f t="shared" si="2"/>
        <v>3.09090909090909</v>
      </c>
    </row>
    <row r="20" ht="27" spans="5:11">
      <c r="E20" s="41" t="s">
        <v>42</v>
      </c>
      <c r="F20" s="28">
        <v>6</v>
      </c>
      <c r="G20" s="28">
        <v>4</v>
      </c>
      <c r="H20" s="28">
        <v>12</v>
      </c>
      <c r="I20" s="28">
        <v>9</v>
      </c>
      <c r="J20" s="28">
        <v>2</v>
      </c>
      <c r="K20" s="49">
        <f t="shared" si="2"/>
        <v>3.09090909090909</v>
      </c>
    </row>
    <row r="21" ht="24" customHeight="1" spans="5:11">
      <c r="E21" s="39" t="s">
        <v>43</v>
      </c>
      <c r="F21" s="40"/>
      <c r="G21" s="40"/>
      <c r="H21" s="40"/>
      <c r="I21" s="40"/>
      <c r="J21" s="48"/>
      <c r="K21" s="49">
        <f>SUM(K22:K27)/6</f>
        <v>3.63131313131313</v>
      </c>
    </row>
    <row r="22" ht="27" spans="5:11">
      <c r="E22" s="41" t="s">
        <v>44</v>
      </c>
      <c r="F22" s="28">
        <v>15</v>
      </c>
      <c r="G22" s="28">
        <v>14</v>
      </c>
      <c r="H22" s="28">
        <v>2</v>
      </c>
      <c r="I22" s="28">
        <v>1</v>
      </c>
      <c r="J22" s="28">
        <v>1</v>
      </c>
      <c r="K22" s="49">
        <f t="shared" si="2"/>
        <v>4.24242424242424</v>
      </c>
    </row>
    <row r="23" ht="31" customHeight="1" spans="5:11">
      <c r="E23" s="41" t="s">
        <v>45</v>
      </c>
      <c r="F23" s="28">
        <v>14</v>
      </c>
      <c r="G23" s="28">
        <v>12</v>
      </c>
      <c r="H23" s="28">
        <v>4</v>
      </c>
      <c r="I23" s="28">
        <v>3</v>
      </c>
      <c r="J23" s="28">
        <v>0</v>
      </c>
      <c r="K23" s="49">
        <f t="shared" si="2"/>
        <v>4.12121212121212</v>
      </c>
    </row>
    <row r="24" ht="29" customHeight="1" spans="5:11">
      <c r="E24" s="41" t="s">
        <v>46</v>
      </c>
      <c r="F24" s="28">
        <v>4</v>
      </c>
      <c r="G24" s="28">
        <v>4</v>
      </c>
      <c r="H24" s="28">
        <v>10</v>
      </c>
      <c r="I24" s="28">
        <v>12</v>
      </c>
      <c r="J24" s="28">
        <v>3</v>
      </c>
      <c r="K24" s="49">
        <f t="shared" si="2"/>
        <v>2.81818181818182</v>
      </c>
    </row>
    <row r="25" ht="29" customHeight="1" spans="5:11">
      <c r="E25" s="41" t="s">
        <v>47</v>
      </c>
      <c r="F25" s="28">
        <v>16</v>
      </c>
      <c r="G25" s="28">
        <v>12</v>
      </c>
      <c r="H25" s="28">
        <v>4</v>
      </c>
      <c r="I25" s="28">
        <v>1</v>
      </c>
      <c r="J25" s="28">
        <v>0</v>
      </c>
      <c r="K25" s="49">
        <f t="shared" si="2"/>
        <v>4.3030303030303</v>
      </c>
    </row>
    <row r="26" ht="29" customHeight="1" spans="5:11">
      <c r="E26" s="41" t="s">
        <v>48</v>
      </c>
      <c r="F26" s="28">
        <v>6</v>
      </c>
      <c r="G26" s="28">
        <v>11</v>
      </c>
      <c r="H26" s="28">
        <v>10</v>
      </c>
      <c r="I26" s="28">
        <v>2</v>
      </c>
      <c r="J26" s="28">
        <v>4</v>
      </c>
      <c r="K26" s="49">
        <f t="shared" si="2"/>
        <v>3.39393939393939</v>
      </c>
    </row>
    <row r="27" ht="27" spans="5:11">
      <c r="E27" s="41" t="s">
        <v>49</v>
      </c>
      <c r="F27" s="28">
        <v>4</v>
      </c>
      <c r="G27" s="28">
        <v>6</v>
      </c>
      <c r="H27" s="28">
        <v>11</v>
      </c>
      <c r="I27" s="28">
        <v>7</v>
      </c>
      <c r="J27" s="28">
        <v>5</v>
      </c>
      <c r="K27" s="49">
        <f t="shared" si="2"/>
        <v>2.90909090909091</v>
      </c>
    </row>
    <row r="28" spans="5:11">
      <c r="E28" s="45" t="s">
        <v>50</v>
      </c>
      <c r="F28" s="41"/>
      <c r="G28" s="41"/>
      <c r="H28" s="41"/>
      <c r="I28" s="41"/>
      <c r="J28" s="41"/>
      <c r="K28" s="49">
        <f>SUM(K29:K30)/2</f>
        <v>2.92424242424242</v>
      </c>
    </row>
    <row r="29" ht="27" spans="5:11">
      <c r="E29" s="41" t="s">
        <v>51</v>
      </c>
      <c r="F29" s="41">
        <v>4</v>
      </c>
      <c r="G29" s="41">
        <v>4</v>
      </c>
      <c r="H29" s="41">
        <v>13</v>
      </c>
      <c r="I29" s="41">
        <v>10</v>
      </c>
      <c r="J29" s="41">
        <v>2</v>
      </c>
      <c r="K29" s="49">
        <f t="shared" si="2"/>
        <v>2.93939393939394</v>
      </c>
    </row>
    <row r="30" ht="27" spans="5:11">
      <c r="E30" s="41" t="s">
        <v>52</v>
      </c>
      <c r="F30" s="41">
        <v>4</v>
      </c>
      <c r="G30" s="41">
        <v>4</v>
      </c>
      <c r="H30" s="41">
        <v>12</v>
      </c>
      <c r="I30" s="41">
        <v>11</v>
      </c>
      <c r="J30" s="41">
        <v>2</v>
      </c>
      <c r="K30" s="49">
        <f t="shared" si="2"/>
        <v>2.90909090909091</v>
      </c>
    </row>
    <row r="38" spans="5:7">
      <c r="E38"/>
      <c r="F38"/>
      <c r="G38"/>
    </row>
    <row r="39" spans="5:7">
      <c r="E39"/>
      <c r="F39"/>
      <c r="G39"/>
    </row>
    <row r="40" spans="5:7">
      <c r="E40"/>
      <c r="F40"/>
      <c r="G40"/>
    </row>
    <row r="41" spans="5:7">
      <c r="E41"/>
      <c r="F41"/>
      <c r="G41"/>
    </row>
    <row r="42" spans="5:7">
      <c r="E42"/>
      <c r="F42"/>
      <c r="G42"/>
    </row>
    <row r="43" spans="5:7">
      <c r="E43"/>
      <c r="F43"/>
      <c r="G43"/>
    </row>
  </sheetData>
  <mergeCells count="5">
    <mergeCell ref="F3:J3"/>
    <mergeCell ref="E5:J5"/>
    <mergeCell ref="E11:J11"/>
    <mergeCell ref="E21:J21"/>
    <mergeCell ref="E3:E4"/>
  </mergeCells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D9"/>
  <sheetViews>
    <sheetView workbookViewId="0">
      <selection activeCell="B2" sqref="B2:D9"/>
    </sheetView>
  </sheetViews>
  <sheetFormatPr defaultColWidth="9" defaultRowHeight="13.5" outlineLevelCol="3"/>
  <cols>
    <col min="2" max="2" width="33.25" customWidth="1"/>
    <col min="3" max="3" width="15.5" style="23" customWidth="1"/>
    <col min="4" max="4" width="10.25" style="24" customWidth="1"/>
  </cols>
  <sheetData>
    <row r="1" spans="2:4">
      <c r="B1" s="25"/>
      <c r="C1" s="26"/>
      <c r="D1" s="27"/>
    </row>
    <row r="2" ht="31" customHeight="1" spans="2:4">
      <c r="B2" s="28" t="s">
        <v>53</v>
      </c>
      <c r="C2" s="28" t="s">
        <v>20</v>
      </c>
      <c r="D2" s="29" t="s">
        <v>54</v>
      </c>
    </row>
    <row r="3" ht="27" spans="2:4">
      <c r="B3" s="30" t="s">
        <v>55</v>
      </c>
      <c r="C3" s="28">
        <v>11</v>
      </c>
      <c r="D3" s="29">
        <f t="shared" ref="D3:D9" si="0">C3/33</f>
        <v>0.333333333333333</v>
      </c>
    </row>
    <row r="4" spans="2:4">
      <c r="B4" s="30" t="s">
        <v>56</v>
      </c>
      <c r="C4" s="28">
        <v>10</v>
      </c>
      <c r="D4" s="29">
        <f t="shared" si="0"/>
        <v>0.303030303030303</v>
      </c>
    </row>
    <row r="5" spans="2:4">
      <c r="B5" s="30" t="s">
        <v>57</v>
      </c>
      <c r="C5" s="28">
        <v>10</v>
      </c>
      <c r="D5" s="29">
        <f t="shared" si="0"/>
        <v>0.303030303030303</v>
      </c>
    </row>
    <row r="6" spans="2:4">
      <c r="B6" s="30" t="s">
        <v>58</v>
      </c>
      <c r="C6" s="28">
        <v>9</v>
      </c>
      <c r="D6" s="29">
        <f t="shared" si="0"/>
        <v>0.272727272727273</v>
      </c>
    </row>
    <row r="7" spans="2:4">
      <c r="B7" s="30" t="s">
        <v>59</v>
      </c>
      <c r="C7" s="28">
        <v>6</v>
      </c>
      <c r="D7" s="29">
        <f t="shared" si="0"/>
        <v>0.181818181818182</v>
      </c>
    </row>
    <row r="8" spans="2:4">
      <c r="B8" s="31" t="s">
        <v>60</v>
      </c>
      <c r="C8" s="32">
        <v>3</v>
      </c>
      <c r="D8" s="29">
        <f t="shared" si="0"/>
        <v>0.0909090909090909</v>
      </c>
    </row>
    <row r="9" ht="27" spans="2:4">
      <c r="B9" s="31" t="s">
        <v>61</v>
      </c>
      <c r="C9" s="32">
        <v>2</v>
      </c>
      <c r="D9" s="29">
        <f t="shared" si="0"/>
        <v>0.0606060606060606</v>
      </c>
    </row>
  </sheetData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C1:G20"/>
  <sheetViews>
    <sheetView workbookViewId="0">
      <selection activeCell="C2" sqref="C2:G20"/>
    </sheetView>
  </sheetViews>
  <sheetFormatPr defaultColWidth="9" defaultRowHeight="13.5" outlineLevelCol="6"/>
  <cols>
    <col min="3" max="3" width="8.75" style="8" customWidth="1"/>
    <col min="4" max="4" width="22.25" style="9" customWidth="1"/>
    <col min="5" max="5" width="10.375" style="9" customWidth="1"/>
    <col min="6" max="6" width="10.75" style="9" customWidth="1"/>
    <col min="7" max="7" width="17" style="9" customWidth="1"/>
  </cols>
  <sheetData>
    <row r="1" ht="14.25"/>
    <row r="2" ht="20" customHeight="1" spans="3:7">
      <c r="C2" s="10" t="s">
        <v>62</v>
      </c>
      <c r="D2" s="11" t="s">
        <v>63</v>
      </c>
      <c r="E2" s="11" t="s">
        <v>64</v>
      </c>
      <c r="F2" s="11" t="s">
        <v>65</v>
      </c>
      <c r="G2" s="12" t="s">
        <v>66</v>
      </c>
    </row>
    <row r="3" ht="27" customHeight="1" spans="3:7">
      <c r="C3" s="13" t="s">
        <v>67</v>
      </c>
      <c r="D3" s="14" t="s">
        <v>68</v>
      </c>
      <c r="E3" s="15">
        <v>42738</v>
      </c>
      <c r="F3" s="15">
        <v>42738</v>
      </c>
      <c r="G3" s="16" t="s">
        <v>69</v>
      </c>
    </row>
    <row r="4" spans="3:7">
      <c r="C4" s="17"/>
      <c r="D4" s="14" t="s">
        <v>70</v>
      </c>
      <c r="E4" s="15">
        <v>42739</v>
      </c>
      <c r="F4" s="15">
        <v>42744</v>
      </c>
      <c r="G4" s="16" t="s">
        <v>71</v>
      </c>
    </row>
    <row r="5" ht="60" customHeight="1" spans="3:7">
      <c r="C5" s="17"/>
      <c r="D5" s="14" t="s">
        <v>72</v>
      </c>
      <c r="E5" s="15">
        <v>42745</v>
      </c>
      <c r="F5" s="15">
        <v>42751</v>
      </c>
      <c r="G5" s="16" t="s">
        <v>73</v>
      </c>
    </row>
    <row r="6" ht="27" spans="3:7">
      <c r="C6" s="17"/>
      <c r="D6" s="14" t="s">
        <v>74</v>
      </c>
      <c r="E6" s="15">
        <v>42745</v>
      </c>
      <c r="F6" s="15">
        <v>42751</v>
      </c>
      <c r="G6" s="16" t="s">
        <v>75</v>
      </c>
    </row>
    <row r="7" spans="3:7">
      <c r="C7" s="17"/>
      <c r="D7" s="14" t="s">
        <v>76</v>
      </c>
      <c r="E7" s="15">
        <v>42752</v>
      </c>
      <c r="F7" s="15">
        <v>42752</v>
      </c>
      <c r="G7" s="16" t="s">
        <v>71</v>
      </c>
    </row>
    <row r="8" ht="48" customHeight="1" spans="3:7">
      <c r="C8" s="18"/>
      <c r="D8" s="14" t="s">
        <v>77</v>
      </c>
      <c r="E8" s="15">
        <v>42753</v>
      </c>
      <c r="F8" s="15">
        <v>42753</v>
      </c>
      <c r="G8" s="16" t="s">
        <v>78</v>
      </c>
    </row>
    <row r="9" ht="27" spans="3:7">
      <c r="C9" s="13" t="s">
        <v>79</v>
      </c>
      <c r="D9" s="14" t="s">
        <v>80</v>
      </c>
      <c r="E9" s="15">
        <v>42774</v>
      </c>
      <c r="F9" s="15">
        <v>42776</v>
      </c>
      <c r="G9" s="16" t="s">
        <v>81</v>
      </c>
    </row>
    <row r="10" ht="27" spans="3:7">
      <c r="C10" s="17"/>
      <c r="D10" s="14" t="s">
        <v>82</v>
      </c>
      <c r="E10" s="15">
        <v>42779</v>
      </c>
      <c r="F10" s="15">
        <v>42783</v>
      </c>
      <c r="G10" s="16" t="s">
        <v>81</v>
      </c>
    </row>
    <row r="11" spans="3:7">
      <c r="C11" s="17"/>
      <c r="D11" s="14" t="s">
        <v>83</v>
      </c>
      <c r="E11" s="15">
        <v>42786</v>
      </c>
      <c r="F11" s="15">
        <v>42786</v>
      </c>
      <c r="G11" s="16" t="s">
        <v>84</v>
      </c>
    </row>
    <row r="12" ht="45" customHeight="1" spans="3:7">
      <c r="C12" s="13" t="s">
        <v>85</v>
      </c>
      <c r="D12" s="14" t="s">
        <v>86</v>
      </c>
      <c r="E12" s="15">
        <v>42912</v>
      </c>
      <c r="F12" s="15">
        <v>42916</v>
      </c>
      <c r="G12" s="16" t="s">
        <v>78</v>
      </c>
    </row>
    <row r="13" ht="30" customHeight="1" spans="3:7">
      <c r="C13" s="17"/>
      <c r="D13" s="14" t="s">
        <v>87</v>
      </c>
      <c r="E13" s="15">
        <v>42919</v>
      </c>
      <c r="F13" s="15">
        <v>42921</v>
      </c>
      <c r="G13" s="16" t="s">
        <v>84</v>
      </c>
    </row>
    <row r="14" ht="40" customHeight="1" spans="3:7">
      <c r="C14" s="17"/>
      <c r="D14" s="14" t="s">
        <v>88</v>
      </c>
      <c r="E14" s="15">
        <v>42922</v>
      </c>
      <c r="F14" s="15">
        <v>42922</v>
      </c>
      <c r="G14" s="16" t="s">
        <v>78</v>
      </c>
    </row>
    <row r="15" ht="27" spans="3:7">
      <c r="C15" s="17"/>
      <c r="D15" s="14" t="s">
        <v>89</v>
      </c>
      <c r="E15" s="15">
        <v>43017</v>
      </c>
      <c r="F15" s="15">
        <v>43019</v>
      </c>
      <c r="G15" s="16" t="s">
        <v>81</v>
      </c>
    </row>
    <row r="16" ht="47" customHeight="1" spans="3:7">
      <c r="C16" s="17"/>
      <c r="D16" s="14" t="s">
        <v>90</v>
      </c>
      <c r="E16" s="15">
        <v>43122</v>
      </c>
      <c r="F16" s="15">
        <v>43126</v>
      </c>
      <c r="G16" s="16" t="s">
        <v>78</v>
      </c>
    </row>
    <row r="17" ht="24" customHeight="1" spans="3:7">
      <c r="C17" s="17"/>
      <c r="D17" s="14" t="s">
        <v>91</v>
      </c>
      <c r="E17" s="15">
        <v>42764</v>
      </c>
      <c r="F17" s="15">
        <v>42766</v>
      </c>
      <c r="G17" s="16" t="s">
        <v>84</v>
      </c>
    </row>
    <row r="18" ht="54" spans="3:7">
      <c r="C18" s="18"/>
      <c r="D18" s="14" t="s">
        <v>92</v>
      </c>
      <c r="E18" s="15">
        <v>43132</v>
      </c>
      <c r="F18" s="15">
        <v>43132</v>
      </c>
      <c r="G18" s="16" t="s">
        <v>78</v>
      </c>
    </row>
    <row r="19" spans="3:7">
      <c r="C19" s="13" t="s">
        <v>93</v>
      </c>
      <c r="D19" s="14" t="s">
        <v>94</v>
      </c>
      <c r="E19" s="15">
        <v>43133</v>
      </c>
      <c r="F19" s="15">
        <v>43137</v>
      </c>
      <c r="G19" s="16" t="s">
        <v>84</v>
      </c>
    </row>
    <row r="20" ht="14.25" spans="3:7">
      <c r="C20" s="19"/>
      <c r="D20" s="20" t="s">
        <v>95</v>
      </c>
      <c r="E20" s="21">
        <v>42773</v>
      </c>
      <c r="F20" s="21">
        <v>42773</v>
      </c>
      <c r="G20" s="22" t="s">
        <v>71</v>
      </c>
    </row>
  </sheetData>
  <mergeCells count="4">
    <mergeCell ref="C3:C8"/>
    <mergeCell ref="C9:C11"/>
    <mergeCell ref="C12:C18"/>
    <mergeCell ref="C19:C20"/>
  </mergeCell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C1:G56"/>
  <sheetViews>
    <sheetView tabSelected="1" workbookViewId="0">
      <selection activeCell="D7" sqref="D7:D11"/>
    </sheetView>
  </sheetViews>
  <sheetFormatPr defaultColWidth="9" defaultRowHeight="13.5" outlineLevelCol="6"/>
  <cols>
    <col min="5" max="5" width="17.25" customWidth="1"/>
    <col min="7" max="7" width="20" customWidth="1"/>
  </cols>
  <sheetData>
    <row r="1" customHeight="1"/>
    <row r="3" customHeight="1"/>
    <row r="5" ht="14.25" spans="3:7">
      <c r="C5" s="1" t="s">
        <v>96</v>
      </c>
      <c r="D5" s="1"/>
      <c r="E5" s="1"/>
      <c r="F5" s="1"/>
      <c r="G5" s="1"/>
    </row>
    <row r="6" ht="14.25" spans="3:7">
      <c r="C6" s="2" t="s">
        <v>97</v>
      </c>
      <c r="D6" s="3" t="s">
        <v>98</v>
      </c>
      <c r="E6" s="3" t="s">
        <v>99</v>
      </c>
      <c r="F6" s="3" t="s">
        <v>100</v>
      </c>
      <c r="G6" s="3" t="s">
        <v>101</v>
      </c>
    </row>
    <row r="7" ht="14.25" spans="3:7">
      <c r="C7" s="4"/>
      <c r="D7" s="3" t="s">
        <v>102</v>
      </c>
      <c r="E7" s="1" t="s">
        <v>103</v>
      </c>
      <c r="F7" s="5"/>
      <c r="G7" s="5"/>
    </row>
    <row r="8" ht="14.25" spans="3:7">
      <c r="C8" s="4"/>
      <c r="D8" s="3" t="s">
        <v>104</v>
      </c>
      <c r="E8" s="1"/>
      <c r="F8" s="5"/>
      <c r="G8" s="5"/>
    </row>
    <row r="9" ht="14.25" spans="3:7">
      <c r="C9" s="4"/>
      <c r="D9" s="6"/>
      <c r="E9" s="1"/>
      <c r="F9" s="5"/>
      <c r="G9" s="5"/>
    </row>
    <row r="10" ht="14.25" spans="3:7">
      <c r="C10" s="4"/>
      <c r="D10" s="6"/>
      <c r="E10" s="1"/>
      <c r="F10" s="5"/>
      <c r="G10" s="5"/>
    </row>
    <row r="11" ht="15.75" customHeight="1" spans="3:7">
      <c r="C11" s="4"/>
      <c r="D11" s="6"/>
      <c r="E11" s="1"/>
      <c r="F11" s="5"/>
      <c r="G11" s="5"/>
    </row>
    <row r="12" ht="14.25" spans="3:7">
      <c r="C12" s="7"/>
      <c r="D12" s="6"/>
      <c r="E12" s="1"/>
      <c r="F12" s="5"/>
      <c r="G12" s="5"/>
    </row>
    <row r="13" ht="99.75" spans="3:7">
      <c r="C13" s="3"/>
      <c r="D13" s="3"/>
      <c r="E13" s="1" t="s">
        <v>105</v>
      </c>
      <c r="F13" s="5"/>
      <c r="G13" s="5"/>
    </row>
    <row r="14" ht="85.5" spans="3:7">
      <c r="C14" s="3"/>
      <c r="D14" s="3"/>
      <c r="E14" s="1" t="s">
        <v>106</v>
      </c>
      <c r="F14" s="5"/>
      <c r="G14" s="5"/>
    </row>
    <row r="15" ht="114" customHeight="1" spans="3:7">
      <c r="C15" s="3"/>
      <c r="D15" s="3" t="s">
        <v>107</v>
      </c>
      <c r="E15" s="1" t="s">
        <v>108</v>
      </c>
      <c r="F15" s="5"/>
      <c r="G15" s="5"/>
    </row>
    <row r="16" ht="14.25" spans="3:7">
      <c r="C16" s="3"/>
      <c r="D16" s="3" t="s">
        <v>104</v>
      </c>
      <c r="E16" s="1"/>
      <c r="F16" s="5"/>
      <c r="G16" s="5"/>
    </row>
    <row r="17" ht="99.75" spans="3:7">
      <c r="C17" s="3"/>
      <c r="D17" s="3"/>
      <c r="E17" s="1" t="s">
        <v>109</v>
      </c>
      <c r="F17" s="5"/>
      <c r="G17" s="5"/>
    </row>
    <row r="18" ht="71.25" spans="3:7">
      <c r="C18" s="3"/>
      <c r="D18" s="3"/>
      <c r="E18" s="1" t="s">
        <v>110</v>
      </c>
      <c r="F18" s="5"/>
      <c r="G18" s="5"/>
    </row>
    <row r="19" ht="85.5" customHeight="1" spans="3:7">
      <c r="C19" s="3"/>
      <c r="D19" s="3" t="s">
        <v>111</v>
      </c>
      <c r="E19" s="1" t="s">
        <v>112</v>
      </c>
      <c r="F19" s="5"/>
      <c r="G19" s="5"/>
    </row>
    <row r="20" ht="14.25" spans="3:7">
      <c r="C20" s="3"/>
      <c r="D20" s="3" t="s">
        <v>104</v>
      </c>
      <c r="E20" s="1"/>
      <c r="F20" s="5"/>
      <c r="G20" s="5"/>
    </row>
    <row r="21" ht="85.5" spans="3:7">
      <c r="C21" s="3"/>
      <c r="D21" s="3"/>
      <c r="E21" s="1" t="s">
        <v>113</v>
      </c>
      <c r="F21" s="5"/>
      <c r="G21" s="5"/>
    </row>
    <row r="22" ht="99.75" spans="3:7">
      <c r="C22" s="3"/>
      <c r="D22" s="3"/>
      <c r="E22" s="1" t="s">
        <v>114</v>
      </c>
      <c r="F22" s="5"/>
      <c r="G22" s="5"/>
    </row>
    <row r="23" ht="14.25" spans="3:7">
      <c r="C23" s="3" t="s">
        <v>115</v>
      </c>
      <c r="D23" s="3" t="s">
        <v>116</v>
      </c>
      <c r="E23" s="1" t="s">
        <v>117</v>
      </c>
      <c r="F23" s="5"/>
      <c r="G23" s="5"/>
    </row>
    <row r="24" ht="17.25" customHeight="1" spans="3:7">
      <c r="C24" s="3"/>
      <c r="D24" s="3" t="s">
        <v>104</v>
      </c>
      <c r="E24" s="1"/>
      <c r="F24" s="5"/>
      <c r="G24" s="5"/>
    </row>
    <row r="25" ht="14.25" spans="3:7">
      <c r="C25" s="3" t="s">
        <v>118</v>
      </c>
      <c r="D25" s="6"/>
      <c r="E25" s="1"/>
      <c r="F25" s="5"/>
      <c r="G25" s="5"/>
    </row>
    <row r="26" ht="114" spans="3:7">
      <c r="C26" s="5"/>
      <c r="D26" s="5"/>
      <c r="E26" s="1" t="s">
        <v>119</v>
      </c>
      <c r="F26" s="5"/>
      <c r="G26" s="5"/>
    </row>
    <row r="27" ht="99.75" spans="3:7">
      <c r="C27" s="5"/>
      <c r="D27" s="5"/>
      <c r="E27" s="1" t="s">
        <v>120</v>
      </c>
      <c r="F27" s="5"/>
      <c r="G27" s="5"/>
    </row>
    <row r="28" ht="128.25" customHeight="1" spans="3:7">
      <c r="C28" s="5"/>
      <c r="D28" s="3" t="s">
        <v>121</v>
      </c>
      <c r="E28" s="1" t="s">
        <v>122</v>
      </c>
      <c r="F28" s="5"/>
      <c r="G28" s="5"/>
    </row>
    <row r="29" ht="14.25" spans="3:7">
      <c r="C29" s="5"/>
      <c r="D29" s="3" t="s">
        <v>104</v>
      </c>
      <c r="E29" s="1"/>
      <c r="F29" s="5"/>
      <c r="G29" s="5"/>
    </row>
    <row r="30" ht="99.75" spans="3:7">
      <c r="C30" s="5"/>
      <c r="D30" s="5"/>
      <c r="E30" s="1" t="s">
        <v>123</v>
      </c>
      <c r="F30" s="5"/>
      <c r="G30" s="5"/>
    </row>
    <row r="31" ht="99.75" spans="3:7">
      <c r="C31" s="5"/>
      <c r="D31" s="5"/>
      <c r="E31" s="1" t="s">
        <v>124</v>
      </c>
      <c r="F31" s="5"/>
      <c r="G31" s="5"/>
    </row>
    <row r="32" ht="99.75" customHeight="1" spans="3:7">
      <c r="C32" s="3"/>
      <c r="D32" s="5" t="s">
        <v>125</v>
      </c>
      <c r="E32" s="1" t="s">
        <v>126</v>
      </c>
      <c r="F32" s="5"/>
      <c r="G32" s="5"/>
    </row>
    <row r="33" ht="14.25" spans="3:7">
      <c r="C33" s="3"/>
      <c r="D33" s="3" t="s">
        <v>104</v>
      </c>
      <c r="E33" s="1"/>
      <c r="F33" s="5"/>
      <c r="G33" s="5"/>
    </row>
    <row r="34" ht="114" spans="3:7">
      <c r="C34" s="3"/>
      <c r="D34" s="3"/>
      <c r="E34" s="1" t="s">
        <v>127</v>
      </c>
      <c r="F34" s="5"/>
      <c r="G34" s="5"/>
    </row>
    <row r="35" ht="128.25" spans="3:7">
      <c r="C35" s="3"/>
      <c r="D35" s="3"/>
      <c r="E35" s="1" t="s">
        <v>128</v>
      </c>
      <c r="F35" s="5"/>
      <c r="G35" s="5"/>
    </row>
    <row r="36" ht="114.75" customHeight="1" spans="3:7">
      <c r="C36" s="3"/>
      <c r="D36" s="5" t="s">
        <v>129</v>
      </c>
      <c r="E36" s="1" t="s">
        <v>130</v>
      </c>
      <c r="F36" s="5"/>
      <c r="G36" s="5"/>
    </row>
    <row r="37" ht="14.25" spans="3:7">
      <c r="C37" s="3"/>
      <c r="D37" s="3" t="s">
        <v>104</v>
      </c>
      <c r="E37" s="1"/>
      <c r="F37" s="5"/>
      <c r="G37" s="5"/>
    </row>
    <row r="38" ht="99.75" spans="3:7">
      <c r="C38" s="3"/>
      <c r="D38" s="3"/>
      <c r="E38" s="1" t="s">
        <v>131</v>
      </c>
      <c r="F38" s="5"/>
      <c r="G38" s="5"/>
    </row>
    <row r="39" ht="114" spans="3:7">
      <c r="C39" s="3"/>
      <c r="D39" s="3"/>
      <c r="E39" s="1" t="s">
        <v>132</v>
      </c>
      <c r="F39" s="5"/>
      <c r="G39" s="5"/>
    </row>
    <row r="40" ht="14.25" spans="3:7">
      <c r="C40" s="3" t="s">
        <v>133</v>
      </c>
      <c r="D40" s="3" t="s">
        <v>134</v>
      </c>
      <c r="E40" s="1" t="s">
        <v>135</v>
      </c>
      <c r="F40" s="5"/>
      <c r="G40" s="5"/>
    </row>
    <row r="41" ht="14.25" spans="3:7">
      <c r="C41" s="3" t="s">
        <v>136</v>
      </c>
      <c r="D41" s="3" t="s">
        <v>104</v>
      </c>
      <c r="E41" s="1"/>
      <c r="F41" s="5"/>
      <c r="G41" s="5"/>
    </row>
    <row r="42" ht="14.25" spans="3:7">
      <c r="C42" s="3" t="s">
        <v>137</v>
      </c>
      <c r="D42" s="6"/>
      <c r="E42" s="1"/>
      <c r="F42" s="5"/>
      <c r="G42" s="5"/>
    </row>
    <row r="43" ht="14.25" spans="3:7">
      <c r="C43" s="3" t="s">
        <v>138</v>
      </c>
      <c r="D43" s="6"/>
      <c r="E43" s="1"/>
      <c r="F43" s="5"/>
      <c r="G43" s="5"/>
    </row>
    <row r="44" ht="15.75" customHeight="1" spans="3:7">
      <c r="C44" s="3"/>
      <c r="D44" s="6"/>
      <c r="E44" s="1"/>
      <c r="F44" s="5"/>
      <c r="G44" s="5"/>
    </row>
    <row r="45" ht="14.25" spans="3:7">
      <c r="C45" s="3" t="s">
        <v>139</v>
      </c>
      <c r="D45" s="6"/>
      <c r="E45" s="1"/>
      <c r="F45" s="5"/>
      <c r="G45" s="5"/>
    </row>
    <row r="46" ht="114" spans="3:7">
      <c r="C46" s="5"/>
      <c r="D46" s="5"/>
      <c r="E46" s="1" t="s">
        <v>140</v>
      </c>
      <c r="F46" s="5"/>
      <c r="G46" s="5"/>
    </row>
    <row r="47" ht="99.75" spans="3:7">
      <c r="C47" s="5"/>
      <c r="D47" s="5"/>
      <c r="E47" s="1" t="s">
        <v>141</v>
      </c>
      <c r="F47" s="5"/>
      <c r="G47" s="5"/>
    </row>
    <row r="48" ht="28.5" spans="3:7">
      <c r="C48" s="5"/>
      <c r="D48" s="5" t="s">
        <v>142</v>
      </c>
      <c r="E48" s="1" t="s">
        <v>143</v>
      </c>
      <c r="F48" s="5"/>
      <c r="G48" s="5"/>
    </row>
    <row r="49" ht="14.25" spans="3:7">
      <c r="C49" s="5"/>
      <c r="D49" s="5" t="s">
        <v>104</v>
      </c>
      <c r="E49" s="1"/>
      <c r="F49" s="5"/>
      <c r="G49" s="5"/>
    </row>
    <row r="50" ht="87" customHeight="1" spans="3:7">
      <c r="C50" s="5"/>
      <c r="D50" s="5"/>
      <c r="E50" s="1" t="s">
        <v>144</v>
      </c>
      <c r="F50" s="5"/>
      <c r="G50" s="5"/>
    </row>
    <row r="51" ht="57" spans="3:7">
      <c r="C51" s="5"/>
      <c r="D51" s="5"/>
      <c r="E51" s="1" t="s">
        <v>145</v>
      </c>
      <c r="F51" s="5"/>
      <c r="G51" s="5"/>
    </row>
    <row r="52" ht="99.75" spans="3:7">
      <c r="C52" s="5"/>
      <c r="D52" s="5" t="s">
        <v>146</v>
      </c>
      <c r="E52" s="1" t="s">
        <v>147</v>
      </c>
      <c r="F52" s="5"/>
      <c r="G52" s="5"/>
    </row>
    <row r="53" ht="114" spans="3:7">
      <c r="C53" s="5"/>
      <c r="D53" s="5"/>
      <c r="E53" s="1" t="s">
        <v>148</v>
      </c>
      <c r="F53" s="5"/>
      <c r="G53" s="5"/>
    </row>
    <row r="54" ht="85.5" spans="3:7">
      <c r="C54" s="5"/>
      <c r="D54" s="5"/>
      <c r="E54" s="1" t="s">
        <v>149</v>
      </c>
      <c r="F54" s="5"/>
      <c r="G54" s="6"/>
    </row>
    <row r="55" spans="3:7">
      <c r="C55" s="6"/>
      <c r="D55" s="6"/>
      <c r="E55" s="6"/>
      <c r="F55" s="6"/>
      <c r="G55" s="6"/>
    </row>
    <row r="56" spans="3:7">
      <c r="C56" s="6"/>
      <c r="D56" s="6"/>
      <c r="E56" s="6"/>
      <c r="F56" s="6"/>
      <c r="G56" s="6"/>
    </row>
  </sheetData>
  <mergeCells count="35">
    <mergeCell ref="C5:G5"/>
    <mergeCell ref="C6:C12"/>
    <mergeCell ref="C15:C16"/>
    <mergeCell ref="C19:C20"/>
    <mergeCell ref="C28:C29"/>
    <mergeCell ref="C32:C33"/>
    <mergeCell ref="C36:C37"/>
    <mergeCell ref="C48:C49"/>
    <mergeCell ref="E7:E12"/>
    <mergeCell ref="E15:E16"/>
    <mergeCell ref="E19:E20"/>
    <mergeCell ref="E23:E25"/>
    <mergeCell ref="E28:E29"/>
    <mergeCell ref="E32:E33"/>
    <mergeCell ref="E36:E37"/>
    <mergeCell ref="E40:E45"/>
    <mergeCell ref="E48:E49"/>
    <mergeCell ref="F7:F12"/>
    <mergeCell ref="F15:F16"/>
    <mergeCell ref="F19:F20"/>
    <mergeCell ref="F23:F25"/>
    <mergeCell ref="F28:F29"/>
    <mergeCell ref="F32:F33"/>
    <mergeCell ref="F36:F37"/>
    <mergeCell ref="F40:F45"/>
    <mergeCell ref="F48:F49"/>
    <mergeCell ref="G7:G12"/>
    <mergeCell ref="G15:G16"/>
    <mergeCell ref="G19:G20"/>
    <mergeCell ref="G23:G25"/>
    <mergeCell ref="G28:G29"/>
    <mergeCell ref="G32:G33"/>
    <mergeCell ref="G36:G37"/>
    <mergeCell ref="G40:G45"/>
    <mergeCell ref="G48:G49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实施计划</vt:lpstr>
      <vt:lpstr>考核表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2017-05-21T10:42:00Z</dcterms:created>
  <dcterms:modified xsi:type="dcterms:W3CDTF">2017-06-11T12:51:47Z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2052-10.1.0.6490</vt:lpwstr>
  </property>
</Properties>
</file>