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MBA/"/>
    </mc:Choice>
  </mc:AlternateContent>
  <bookViews>
    <workbookView xWindow="0" yWindow="460" windowWidth="25600" windowHeight="14160" tabRatio="500" activeTab="10"/>
  </bookViews>
  <sheets>
    <sheet name="部门绩效目标" sheetId="1" r:id="rId1"/>
    <sheet name="项目经理绩效目标" sheetId="2" r:id="rId2"/>
    <sheet name="开发人员绩效目标" sheetId="3" r:id="rId3"/>
    <sheet name="部门考核指标" sheetId="4" r:id="rId4"/>
    <sheet name="项目经理考核指标" sheetId="5" r:id="rId5"/>
    <sheet name="考核统计" sheetId="9" r:id="rId6"/>
    <sheet name="开发考核指标" sheetId="6" r:id="rId7"/>
    <sheet name="项目经理考核表" sheetId="7" r:id="rId8"/>
    <sheet name="项目经理考核表-态度部分" sheetId="8" r:id="rId9"/>
    <sheet name="工作表1" sheetId="10" r:id="rId10"/>
    <sheet name="工作表2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4" i="10"/>
  <c r="H30" i="9"/>
  <c r="H31" i="9"/>
  <c r="H29" i="9"/>
  <c r="H26" i="9"/>
  <c r="H23" i="9"/>
  <c r="H25" i="9"/>
  <c r="H27" i="9"/>
  <c r="H24" i="9"/>
  <c r="H28" i="9"/>
  <c r="H22" i="9"/>
  <c r="H18" i="9"/>
  <c r="H19" i="9"/>
  <c r="H20" i="9"/>
  <c r="H21" i="9"/>
  <c r="H17" i="9"/>
  <c r="H13" i="9"/>
  <c r="H14" i="9"/>
  <c r="H15" i="9"/>
  <c r="H16" i="9"/>
  <c r="H12" i="9"/>
  <c r="H7" i="9"/>
  <c r="H9" i="9"/>
  <c r="H8" i="9"/>
  <c r="H10" i="9"/>
  <c r="H11" i="9"/>
  <c r="H6" i="9"/>
  <c r="G36" i="8"/>
  <c r="F36" i="8"/>
  <c r="I29" i="8"/>
  <c r="I15" i="7"/>
  <c r="N19" i="6"/>
</calcChain>
</file>

<file path=xl/sharedStrings.xml><?xml version="1.0" encoding="utf-8"?>
<sst xmlns="http://schemas.openxmlformats.org/spreadsheetml/2006/main" count="345" uniqueCount="187">
  <si>
    <t>维度</t>
  </si>
  <si>
    <t>公司绩效目标</t>
  </si>
  <si>
    <t>部门绩效目标</t>
  </si>
  <si>
    <t>占比</t>
  </si>
  <si>
    <t>财务</t>
  </si>
  <si>
    <t>提高销售收入</t>
  </si>
  <si>
    <t>增加净利润</t>
  </si>
  <si>
    <t>利润率保持稳定</t>
  </si>
  <si>
    <t>客户</t>
  </si>
  <si>
    <t xml:space="preserve">提高市场占有率
提高客户满意度
稳定客户流失率
</t>
  </si>
  <si>
    <t>新功能按期上线</t>
  </si>
  <si>
    <t>新上线功能质量稳定</t>
  </si>
  <si>
    <t>及时处理线上问题</t>
  </si>
  <si>
    <t>内部运营</t>
  </si>
  <si>
    <t>财务正规化</t>
  </si>
  <si>
    <t>无对应绩效目标</t>
  </si>
  <si>
    <t>组建专业的市场BD团队</t>
  </si>
  <si>
    <t>提升产品设计能力</t>
  </si>
  <si>
    <t>提高客户关系管理水平</t>
  </si>
  <si>
    <t>自动化部署</t>
  </si>
  <si>
    <t>自动化测试</t>
  </si>
  <si>
    <t>学习与成长</t>
  </si>
  <si>
    <t>持续提高员工技术水平</t>
  </si>
  <si>
    <t>提高员工对产品的熟悉度</t>
  </si>
  <si>
    <t>提高员工满意度</t>
  </si>
  <si>
    <t>个人绩效目标</t>
  </si>
  <si>
    <t>按项目来执行，不计入个人的绩效目标</t>
  </si>
  <si>
    <t>降低测试阶段的bug率</t>
  </si>
  <si>
    <t>降低上线后bug率</t>
  </si>
  <si>
    <t>无对应的绩效目标</t>
  </si>
  <si>
    <t>考核指标</t>
  </si>
  <si>
    <t>必达</t>
  </si>
  <si>
    <t>挑战一</t>
  </si>
  <si>
    <t>挑战二</t>
  </si>
  <si>
    <t>分值</t>
  </si>
  <si>
    <t>销售收入</t>
  </si>
  <si>
    <t>2016年销售收入*1</t>
  </si>
  <si>
    <t>2016年销售收入*1.5</t>
  </si>
  <si>
    <t>2016年销售收入*2</t>
  </si>
  <si>
    <t>净利润</t>
  </si>
  <si>
    <t>2016年净利率*1</t>
  </si>
  <si>
    <t>2016年净利率*1.5</t>
  </si>
  <si>
    <t>2016年净利率*2</t>
  </si>
  <si>
    <t>利润率（单位:%)</t>
  </si>
  <si>
    <t>进度偏差（单位:%）</t>
  </si>
  <si>
    <t>bug率</t>
  </si>
  <si>
    <t>(单位:个/开发人天)</t>
  </si>
  <si>
    <t>平均处理时间(单位:小时)</t>
  </si>
  <si>
    <t>培训次数（次/年）</t>
  </si>
  <si>
    <t>培训合格率（单位:%)</t>
  </si>
  <si>
    <t>年度满意度调查平均分</t>
  </si>
  <si>
    <t>绩效目标</t>
  </si>
  <si>
    <t>bug率
(单位:个/开发人天)</t>
  </si>
  <si>
    <t>项目经理绩效考核表</t>
  </si>
  <si>
    <t>姓名</t>
  </si>
  <si>
    <t>考核时间</t>
  </si>
  <si>
    <t>考核成绩</t>
  </si>
  <si>
    <t>绩效目标完成情况</t>
  </si>
  <si>
    <t>实际指标值</t>
  </si>
  <si>
    <t>完成级别</t>
  </si>
  <si>
    <t>总分</t>
  </si>
  <si>
    <t>得分</t>
  </si>
  <si>
    <t>2016年销售收入*1.51</t>
  </si>
  <si>
    <t>2016年净利率*1.54</t>
  </si>
  <si>
    <t>评价项目</t>
  </si>
  <si>
    <t>评价指标</t>
  </si>
  <si>
    <t>指标描述</t>
  </si>
  <si>
    <t>自我评价</t>
  </si>
  <si>
    <t>最终评价</t>
  </si>
  <si>
    <t>技术
能
力
(30分)</t>
  </si>
  <si>
    <t>需求设计
（10分）</t>
  </si>
  <si>
    <t>能深入理解项目需求，功能设计完全满足用户需求，易用性好。文档表达清晰有条理（8－10）</t>
  </si>
  <si>
    <t>能理解项目基本需求，功能设计可以满足用户需求，文档表达清楚（4－7）</t>
  </si>
  <si>
    <t>基本理解项目需求，功能设计基本满足项目要求。（1－3）</t>
  </si>
  <si>
    <t>技术能力
（10分）</t>
  </si>
  <si>
    <t>技术能力扎实全面，对于目前工作需求尚有余力，可快速解决工作中的技术难题。（8－10）</t>
  </si>
  <si>
    <t>技术能力一般，满足本工作内容，解决技术问题解决效率不高。（4－7）</t>
  </si>
  <si>
    <t>不主动了解技术发展，解决技术问题困难。（1－3）</t>
  </si>
  <si>
    <t>编码和技术实现
（10分）</t>
  </si>
  <si>
    <t>编码质量高，bug很少。技术实现方案有效评估，合理且风险小。（8－10）</t>
  </si>
  <si>
    <t>编码质量较好，bug不少能够处理 。技术实现方案评估可行。（4－7）</t>
  </si>
  <si>
    <t>编码质量一般，bug比较多而且还有bug解决困难。技术实现方案欠评估。（1－3）</t>
  </si>
  <si>
    <t>项目管理能力
(40分)</t>
  </si>
  <si>
    <t>计划和协调
（10分</t>
  </si>
  <si>
    <t>计划制定全面，有效组织团队工作，遇问题能够协调资源妥善解决。（8－10）</t>
  </si>
  <si>
    <t>能够较好地制定计划并组织团队，遇问题可以解决，但是会影响进度或质量。（4－7）</t>
  </si>
  <si>
    <t>计划制定风险考虑不足，团队工作组织不足，遇问题不能有效解决（1－3）</t>
  </si>
  <si>
    <t>执行与计划完成
（10分）</t>
  </si>
  <si>
    <t>履行团队的开发测试流程，按照既定计划严格执行，按时完成或将项目滞后控制在10%以内。（8－10）</t>
  </si>
  <si>
    <t>基本履行开发测试流程和按照计划执行，项目计划滞后控制30% （4－7）</t>
  </si>
  <si>
    <t>不能完全履行开发测试流程或计划出现，项目计划超过30%（1－3）</t>
  </si>
  <si>
    <t>监控和质量跟踪
（10分）</t>
  </si>
  <si>
    <t>项目各个阶段按流程的质量标准要求进行，项目发布后无重要bug出现。（8－10）</t>
  </si>
  <si>
    <t>项目的各个阶段的质量标准并未达到，项目出现滞后或发布后有质量问题。（4－7）</t>
  </si>
  <si>
    <t>项目的各个阶段的质量标准出现严重偏差，项目出现严重滞后或发布后有严重问题。（1－3）</t>
  </si>
  <si>
    <t>成员管理和沟通
（10分）</t>
  </si>
  <si>
    <t>项目组沟通顺畅，及时有效对成员进行指导和反馈，和上级也进行充分的沟通和汇报。（8－10）</t>
  </si>
  <si>
    <t>项目组沟通正常，会和成员进行适当的指导和反馈，适时向上级汇报。（4－7）</t>
  </si>
  <si>
    <t>项目组沟通存在问题，和下属进行的指导和反馈比较少，很少向上级汇报。（1－3）</t>
  </si>
  <si>
    <t>工作态度
(30分)</t>
  </si>
  <si>
    <t>主动高效
（10分）</t>
  </si>
  <si>
    <t>独立提出切实可行的改进方案，并推进实施，取得良好的成效。（9－10）</t>
  </si>
  <si>
    <t>工作中主动发现问题，提出有价值的改进建议，调动各方面资源以达成目标。（7－8）</t>
  </si>
  <si>
    <t>被动执行安排的工作，遇到困难被动等待，对工作中问题视而不见。（1－3）</t>
  </si>
  <si>
    <t>目标感和自我要求
（10分）</t>
  </si>
  <si>
    <t>目标感强，不断想办法追求目标实现，严格要求自己，不断改进 。（8-10）</t>
  </si>
  <si>
    <t>目标感较强， 追求目标的实现。有自动上升的欲望。（4-7）</t>
  </si>
  <si>
    <t>目标感欠缺，缺乏自我要求（1-3）</t>
  </si>
  <si>
    <t>学习和分享（10分）</t>
  </si>
  <si>
    <t>主动学习，工作技能明显提高，分享并帮助团队成员进步。（8－10）</t>
  </si>
  <si>
    <t>有意识地学习知识技能和业界先进经验，并在工作中实践，乐于分享。（4 - 7）</t>
  </si>
  <si>
    <t>能够参加公司培训，在某些方面提高自己，有一定的分享。（1－3）</t>
  </si>
  <si>
    <t>表 3-3 M软件公司研发部们绩效管理问卷调查统计表(选择题部分)</t>
  </si>
  <si>
    <t>调查维度</t>
  </si>
  <si>
    <t>人数(单位:人)</t>
  </si>
  <si>
    <t xml:space="preserve"> 统计均值</t>
  </si>
  <si>
    <t>完全</t>
  </si>
  <si>
    <t>同意</t>
  </si>
  <si>
    <t>基本</t>
  </si>
  <si>
    <t>说不</t>
  </si>
  <si>
    <t>清</t>
  </si>
  <si>
    <t>不同意</t>
  </si>
  <si>
    <t>一、绩效计划</t>
  </si>
  <si>
    <t xml:space="preserve"> 1、我很清楚公司及部门的年度绩效目标</t>
  </si>
  <si>
    <t xml:space="preserve"> 3、我很清楚个人的年度绩效目标</t>
  </si>
  <si>
    <t xml:space="preserve"> 3、我认为公司、部门及个人的绩效目标设置的非常合理</t>
  </si>
  <si>
    <t xml:space="preserve"> 4、我认为公司、部门及个人的绩效目标有很强的关联性</t>
  </si>
  <si>
    <t xml:space="preserve"> 5、我的个人绩效目标有很强的导向性，能帮助我找到工作的重点</t>
  </si>
  <si>
    <t>二、绩效实施</t>
  </si>
  <si>
    <t xml:space="preserve"> 6、我认为公司和绩效相关的工作都能按计划推进并监控到位</t>
  </si>
  <si>
    <t xml:space="preserve"> 7、公司会及时总结绩效管理中发现的问题</t>
  </si>
  <si>
    <t xml:space="preserve"> 8、公司会与员工探讨绩效的相关的内容并欢迎员工提出宝贵意见</t>
  </si>
  <si>
    <t xml:space="preserve"> 9、公司会安排时间对绩效相关的内容进行讲解并解答员工的疑问</t>
  </si>
  <si>
    <t>三、绩效考核</t>
  </si>
  <si>
    <t xml:space="preserve"> 10、绩效考核的频率比较合理</t>
  </si>
  <si>
    <t xml:space="preserve"> 11、绩效考核的内容设置非常合理能反映我的真实绩效水平</t>
  </si>
  <si>
    <t xml:space="preserve"> 12、我在考核中总是能得到客观公正的评价</t>
  </si>
  <si>
    <t xml:space="preserve"> 13、我的同事总能在考核中得到客观公正的评价</t>
  </si>
  <si>
    <t>四、绩效反馈</t>
  </si>
  <si>
    <t xml:space="preserve"> 14、考核结束后,上级领导会及时与我进行绩效反馈</t>
  </si>
  <si>
    <t xml:space="preserve"> 15、我在绩效反馈中能知晓绩效考核的结果以及得到该考核结果的原因</t>
  </si>
  <si>
    <t xml:space="preserve"> 16、上级领导会在绩效反馈中对我工作的表现优异处进行表扬</t>
  </si>
  <si>
    <t xml:space="preserve"> 17、上级领导会在绩效反馈中指出我工作表现不够优异之处</t>
  </si>
  <si>
    <t xml:space="preserve"> 18、上级领导会在反馈中对我下一阶段的工作进行指导、提出改进意见</t>
  </si>
  <si>
    <t xml:space="preserve"> 19、绩效反馈会对我的工作产生非常积极的影响</t>
  </si>
  <si>
    <t>五、绩效结果的应用</t>
  </si>
  <si>
    <t xml:space="preserve"> 20、绩效考核的结果会很直接的影响工资待遇以及职位变化</t>
  </si>
  <si>
    <t xml:space="preserve"> 21、我在绩效反馈中提的意见公司会很快的在后续流程中进行改进</t>
  </si>
  <si>
    <t>绩效计划</t>
    <rPh sb="0" eb="1">
      <t>ji'x</t>
    </rPh>
    <rPh sb="2" eb="3">
      <t>ji'hua</t>
    </rPh>
    <phoneticPr fontId="13" type="noConversion"/>
  </si>
  <si>
    <t>绩效实施</t>
    <rPh sb="0" eb="1">
      <t>ji'x</t>
    </rPh>
    <rPh sb="2" eb="3">
      <t>shi'shi</t>
    </rPh>
    <phoneticPr fontId="13" type="noConversion"/>
  </si>
  <si>
    <t>绩效反馈</t>
    <rPh sb="0" eb="1">
      <t>ji'x</t>
    </rPh>
    <rPh sb="2" eb="3">
      <t>fan'k</t>
    </rPh>
    <phoneticPr fontId="13" type="noConversion"/>
  </si>
  <si>
    <t>绩效考核</t>
    <rPh sb="0" eb="1">
      <t>ji'x</t>
    </rPh>
    <rPh sb="2" eb="3">
      <t>kao'he</t>
    </rPh>
    <phoneticPr fontId="13" type="noConversion"/>
  </si>
  <si>
    <t>绩效结果的应用</t>
    <rPh sb="0" eb="1">
      <t>ji'x</t>
    </rPh>
    <rPh sb="2" eb="3">
      <t>jie'g</t>
    </rPh>
    <rPh sb="4" eb="5">
      <t>de</t>
    </rPh>
    <rPh sb="5" eb="6">
      <t>ying'y</t>
    </rPh>
    <phoneticPr fontId="13" type="noConversion"/>
  </si>
  <si>
    <t>总分</t>
    <rPh sb="0" eb="1">
      <t>zong'f</t>
    </rPh>
    <phoneticPr fontId="13" type="noConversion"/>
  </si>
  <si>
    <t xml:space="preserve">            调查维度
调查时间</t>
    <rPh sb="12" eb="13">
      <t>diao'c</t>
    </rPh>
    <rPh sb="14" eb="15">
      <t>wei'du</t>
    </rPh>
    <rPh sb="17" eb="18">
      <t>diao'c</t>
    </rPh>
    <rPh sb="19" eb="20">
      <t>shi'jian</t>
    </rPh>
    <phoneticPr fontId="13" type="noConversion"/>
  </si>
  <si>
    <t>截止时间</t>
  </si>
  <si>
    <t>25岁以下</t>
  </si>
  <si>
    <t>26-30岁</t>
  </si>
  <si>
    <t>31岁-35岁</t>
  </si>
  <si>
    <t>35-40岁</t>
  </si>
  <si>
    <t>合计</t>
  </si>
  <si>
    <t>2016年12月</t>
  </si>
  <si>
    <t>1 人</t>
  </si>
  <si>
    <t>15 人</t>
  </si>
  <si>
    <t>16 人</t>
  </si>
  <si>
    <t>33 人</t>
  </si>
  <si>
    <t>所占比例</t>
  </si>
  <si>
    <t>绩效计划</t>
    <rPh sb="0" eb="1">
      <t>ji'xiao</t>
    </rPh>
    <rPh sb="2" eb="3">
      <t>ji'hua</t>
    </rPh>
    <phoneticPr fontId="13" type="noConversion"/>
  </si>
  <si>
    <t>阶段</t>
    <rPh sb="0" eb="1">
      <t>jie'duan</t>
    </rPh>
    <phoneticPr fontId="13" type="noConversion"/>
  </si>
  <si>
    <t>问题内容</t>
    <rPh sb="0" eb="1">
      <t>wen'ti</t>
    </rPh>
    <rPh sb="2" eb="3">
      <t>nei'r</t>
    </rPh>
    <phoneticPr fontId="13" type="noConversion"/>
  </si>
  <si>
    <t>开放式问题占比</t>
    <rPh sb="0" eb="1">
      <t>kai'fang'shi</t>
    </rPh>
    <rPh sb="3" eb="4">
      <t>wen'ti</t>
    </rPh>
    <rPh sb="5" eb="6">
      <t>zhan'bi</t>
    </rPh>
    <phoneticPr fontId="13" type="noConversion"/>
  </si>
  <si>
    <t>绩效目标的分解有问题并且设计不合理</t>
    <phoneticPr fontId="13" type="noConversion"/>
  </si>
  <si>
    <t>总体目标和部门目标、个人目标关联性差</t>
    <phoneticPr fontId="13" type="noConversion"/>
  </si>
  <si>
    <t>不清楚自己的个人绩效目标</t>
    <phoneticPr fontId="13" type="noConversion"/>
  </si>
  <si>
    <t>公司不会及时总结绩效管理中发现的问题</t>
    <rPh sb="2" eb="3">
      <t>bu'hui</t>
    </rPh>
    <phoneticPr fontId="13" type="noConversion"/>
  </si>
  <si>
    <t>绩效实施</t>
    <rPh sb="0" eb="1">
      <t>ji'xiao</t>
    </rPh>
    <rPh sb="2" eb="3">
      <t>shi'shi</t>
    </rPh>
    <phoneticPr fontId="13" type="noConversion"/>
  </si>
  <si>
    <t>绩效考核</t>
    <rPh sb="0" eb="1">
      <t>ji'xao</t>
    </rPh>
    <rPh sb="2" eb="3">
      <t>kao'he</t>
    </rPh>
    <phoneticPr fontId="13" type="noConversion"/>
  </si>
  <si>
    <t>绩效考核的频率不合理</t>
    <rPh sb="7" eb="8">
      <t>bu</t>
    </rPh>
    <phoneticPr fontId="13" type="noConversion"/>
  </si>
  <si>
    <t>绩效反馈</t>
    <rPh sb="0" eb="1">
      <t>ji'xiao</t>
    </rPh>
    <rPh sb="2" eb="3">
      <t>fan'kui</t>
    </rPh>
    <phoneticPr fontId="13" type="noConversion"/>
  </si>
  <si>
    <t>不会对员工的优异表现表示肯定</t>
    <rPh sb="0" eb="1">
      <t>bu'hui</t>
    </rPh>
    <rPh sb="2" eb="3">
      <t>dui</t>
    </rPh>
    <rPh sb="3" eb="4">
      <t>yuan'gon</t>
    </rPh>
    <rPh sb="5" eb="6">
      <t>de</t>
    </rPh>
    <rPh sb="6" eb="7">
      <t>you'yi</t>
    </rPh>
    <rPh sb="8" eb="9">
      <t>biao'x</t>
    </rPh>
    <rPh sb="10" eb="11">
      <t>biao'shi</t>
    </rPh>
    <rPh sb="12" eb="13">
      <t>ken'd</t>
    </rPh>
    <phoneticPr fontId="13" type="noConversion"/>
  </si>
  <si>
    <t>沟通压力大，批评很多</t>
    <rPh sb="0" eb="1">
      <t>gou't</t>
    </rPh>
    <rPh sb="2" eb="3">
      <t>ya'li</t>
    </rPh>
    <rPh sb="4" eb="5">
      <t>da</t>
    </rPh>
    <rPh sb="6" eb="7">
      <t>pi'p</t>
    </rPh>
    <rPh sb="8" eb="9">
      <t>hen'duo</t>
    </rPh>
    <phoneticPr fontId="13" type="noConversion"/>
  </si>
  <si>
    <t>绩效反馈没有产生积极影响</t>
    <rPh sb="0" eb="1">
      <t>ji'xiao</t>
    </rPh>
    <rPh sb="2" eb="3">
      <t>fan'kui</t>
    </rPh>
    <rPh sb="4" eb="5">
      <t>mei'you</t>
    </rPh>
    <rPh sb="6" eb="7">
      <t>chan's</t>
    </rPh>
    <rPh sb="8" eb="9">
      <t>ji'ji</t>
    </rPh>
    <rPh sb="10" eb="11">
      <t>ying'x</t>
    </rPh>
    <phoneticPr fontId="13" type="noConversion"/>
  </si>
  <si>
    <t>调查平均分</t>
    <rPh sb="0" eb="1">
      <t>diao'c</t>
    </rPh>
    <rPh sb="2" eb="3">
      <t>ping'j</t>
    </rPh>
    <rPh sb="4" eb="5">
      <t>fen</t>
    </rPh>
    <phoneticPr fontId="13" type="noConversion"/>
  </si>
  <si>
    <t>考核结果和职位薪酬关联不大</t>
    <rPh sb="0" eb="1">
      <t>kao'he</t>
    </rPh>
    <rPh sb="2" eb="3">
      <t>jie'guo</t>
    </rPh>
    <rPh sb="4" eb="5">
      <t>he</t>
    </rPh>
    <rPh sb="5" eb="6">
      <t>zhi'w</t>
    </rPh>
    <rPh sb="7" eb="8">
      <t>xin'chou</t>
    </rPh>
    <rPh sb="9" eb="10">
      <t>guan'l</t>
    </rPh>
    <rPh sb="11" eb="12">
      <t>bu</t>
    </rPh>
    <rPh sb="12" eb="13">
      <t>da</t>
    </rPh>
    <phoneticPr fontId="13" type="noConversion"/>
  </si>
  <si>
    <t>绩效结果的应用</t>
    <rPh sb="0" eb="1">
      <t>ji'xiao</t>
    </rPh>
    <rPh sb="2" eb="3">
      <t>jie'guo</t>
    </rPh>
    <rPh sb="4" eb="5">
      <t>de</t>
    </rPh>
    <rPh sb="5" eb="6">
      <t>ying'y</t>
    </rPh>
    <phoneticPr fontId="13" type="noConversion"/>
  </si>
  <si>
    <t>提出的问题没有及时解决</t>
    <rPh sb="0" eb="1">
      <t>ti'chu</t>
    </rPh>
    <rPh sb="2" eb="3">
      <t>de</t>
    </rPh>
    <rPh sb="3" eb="4">
      <t>wen'ti</t>
    </rPh>
    <rPh sb="5" eb="6">
      <t>mei'you</t>
    </rPh>
    <rPh sb="7" eb="8">
      <t>ji'shi</t>
    </rPh>
    <rPh sb="9" eb="10">
      <t>jie'j</t>
    </rPh>
    <phoneticPr fontId="13" type="noConversion"/>
  </si>
  <si>
    <t>考核结果不公正</t>
    <rPh sb="0" eb="1">
      <t>kao'he</t>
    </rPh>
    <rPh sb="2" eb="3">
      <t>jie'g</t>
    </rPh>
    <rPh sb="4" eb="5">
      <t>bu</t>
    </rPh>
    <rPh sb="5" eb="6">
      <t>gong'z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</si>
</sst>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yyyy&quot;年&quot;m&quot;月&quot;;@"/>
  </numFmts>
  <fonts count="18" x14ac:knownFonts="1">
    <font>
      <sz val="12"/>
      <color theme="1"/>
      <name val="DengXian"/>
      <family val="2"/>
      <charset val="134"/>
      <scheme val="minor"/>
    </font>
    <font>
      <sz val="9"/>
      <color theme="1"/>
      <name val="宋体"/>
      <family val="3"/>
      <charset val="134"/>
    </font>
    <font>
      <b/>
      <sz val="10"/>
      <color rgb="FF404040"/>
      <name val="宋体"/>
      <family val="3"/>
      <charset val="134"/>
    </font>
    <font>
      <sz val="9"/>
      <color rgb="FF404040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2"/>
      <color theme="1"/>
      <name val="DengXian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楷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b/>
      <sz val="10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</borders>
  <cellStyleXfs count="17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center"/>
    </xf>
    <xf numFmtId="0" fontId="1" fillId="0" borderId="5" xfId="0" applyNumberFormat="1" applyFont="1" applyBorder="1" applyAlignment="1">
      <alignment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176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9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4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9" fontId="6" fillId="0" borderId="30" xfId="0" applyNumberFormat="1" applyFont="1" applyBorder="1" applyAlignment="1">
      <alignment horizontal="left" vertical="center" wrapText="1"/>
    </xf>
    <xf numFmtId="9" fontId="6" fillId="0" borderId="27" xfId="0" applyNumberFormat="1" applyFont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31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6" fontId="6" fillId="0" borderId="24" xfId="0" applyNumberFormat="1" applyFont="1" applyBorder="1" applyAlignment="1">
      <alignment horizontal="left" vertical="center" wrapText="1"/>
    </xf>
    <xf numFmtId="176" fontId="6" fillId="0" borderId="16" xfId="0" applyNumberFormat="1" applyFont="1" applyBorder="1" applyAlignment="1">
      <alignment horizontal="left" vertical="center" wrapText="1"/>
    </xf>
    <xf numFmtId="176" fontId="6" fillId="0" borderId="7" xfId="0" applyNumberFormat="1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9" fontId="9" fillId="0" borderId="41" xfId="0" applyNumberFormat="1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9" fontId="9" fillId="0" borderId="44" xfId="0" applyNumberFormat="1" applyFont="1" applyBorder="1" applyAlignment="1">
      <alignment horizontal="left" vertical="center" wrapText="1"/>
    </xf>
    <xf numFmtId="9" fontId="9" fillId="0" borderId="39" xfId="0" applyNumberFormat="1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left" vertical="center" wrapText="1"/>
    </xf>
    <xf numFmtId="0" fontId="9" fillId="0" borderId="5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wrapText="1"/>
    </xf>
    <xf numFmtId="9" fontId="6" fillId="0" borderId="24" xfId="0" applyNumberFormat="1" applyFont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0" fontId="6" fillId="0" borderId="15" xfId="0" applyFont="1" applyBorder="1" applyAlignment="1">
      <alignment horizontal="left" wrapText="1"/>
    </xf>
    <xf numFmtId="9" fontId="6" fillId="0" borderId="16" xfId="0" applyNumberFormat="1" applyFont="1" applyBorder="1" applyAlignment="1">
      <alignment horizontal="left" wrapText="1"/>
    </xf>
    <xf numFmtId="0" fontId="6" fillId="0" borderId="15" xfId="0" applyFont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9" fontId="6" fillId="0" borderId="24" xfId="0" applyNumberFormat="1" applyFont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24" xfId="0" applyFont="1" applyBorder="1"/>
    <xf numFmtId="0" fontId="6" fillId="0" borderId="15" xfId="0" applyFont="1" applyBorder="1" applyAlignment="1">
      <alignment horizontal="left"/>
    </xf>
    <xf numFmtId="9" fontId="6" fillId="0" borderId="16" xfId="0" applyNumberFormat="1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40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left" vertical="center" wrapText="1"/>
    </xf>
    <xf numFmtId="0" fontId="12" fillId="0" borderId="56" xfId="0" applyFont="1" applyBorder="1" applyAlignment="1">
      <alignment horizontal="left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justify" vertical="center" wrapText="1"/>
    </xf>
    <xf numFmtId="0" fontId="11" fillId="0" borderId="37" xfId="0" applyFont="1" applyBorder="1" applyAlignment="1">
      <alignment horizontal="justify" vertical="center" wrapText="1"/>
    </xf>
    <xf numFmtId="177" fontId="0" fillId="0" borderId="0" xfId="0" applyNumberFormat="1"/>
    <xf numFmtId="177" fontId="11" fillId="0" borderId="57" xfId="0" applyNumberFormat="1" applyFont="1" applyBorder="1" applyAlignment="1">
      <alignment horizontal="left" vertical="center" wrapText="1"/>
    </xf>
    <xf numFmtId="177" fontId="11" fillId="0" borderId="37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horizontal="center"/>
    </xf>
    <xf numFmtId="178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177" fontId="16" fillId="0" borderId="24" xfId="0" applyNumberFormat="1" applyFont="1" applyBorder="1" applyAlignment="1">
      <alignment horizontal="left"/>
    </xf>
    <xf numFmtId="178" fontId="16" fillId="0" borderId="21" xfId="0" applyNumberFormat="1" applyFont="1" applyBorder="1" applyAlignment="1">
      <alignment horizontal="center"/>
    </xf>
    <xf numFmtId="0" fontId="16" fillId="0" borderId="15" xfId="0" applyFont="1" applyBorder="1" applyAlignment="1">
      <alignment horizontal="left"/>
    </xf>
    <xf numFmtId="177" fontId="16" fillId="0" borderId="16" xfId="0" applyNumberFormat="1" applyFont="1" applyBorder="1" applyAlignment="1">
      <alignment horizontal="left"/>
    </xf>
    <xf numFmtId="178" fontId="17" fillId="0" borderId="60" xfId="0" applyNumberFormat="1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177" fontId="17" fillId="0" borderId="3" xfId="0" applyNumberFormat="1" applyFont="1" applyBorder="1" applyAlignment="1">
      <alignment horizontal="center" vertical="center" wrapText="1"/>
    </xf>
    <xf numFmtId="178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7" fontId="16" fillId="0" borderId="0" xfId="0" applyNumberFormat="1" applyFont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left" vertical="center" wrapText="1"/>
    </xf>
    <xf numFmtId="0" fontId="12" fillId="0" borderId="58" xfId="0" applyFont="1" applyBorder="1" applyAlignment="1">
      <alignment horizontal="left" vertical="center" wrapText="1"/>
    </xf>
    <xf numFmtId="0" fontId="12" fillId="0" borderId="57" xfId="0" applyFont="1" applyBorder="1" applyAlignment="1">
      <alignment horizontal="left" vertical="center" wrapText="1"/>
    </xf>
    <xf numFmtId="177" fontId="11" fillId="0" borderId="54" xfId="0" applyNumberFormat="1" applyFont="1" applyBorder="1" applyAlignment="1">
      <alignment horizontal="justify" vertical="center" wrapText="1"/>
    </xf>
    <xf numFmtId="177" fontId="11" fillId="0" borderId="56" xfId="0" applyNumberFormat="1" applyFont="1" applyBorder="1" applyAlignment="1">
      <alignment horizontal="justify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0" fontId="11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left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zh-CN" altLang="en-US"/>
              <a:t>软件公司研发部门绩效管理满意度调查统计结果对比图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2016年12月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工作表1!$D$3:$I$3</c:f>
              <c:strCache>
                <c:ptCount val="6"/>
                <c:pt idx="0">
                  <c:v>绩效计划</c:v>
                </c:pt>
                <c:pt idx="1">
                  <c:v>绩效实施</c:v>
                </c:pt>
                <c:pt idx="2">
                  <c:v>绩效考核</c:v>
                </c:pt>
                <c:pt idx="3">
                  <c:v>绩效反馈</c:v>
                </c:pt>
                <c:pt idx="4">
                  <c:v>绩效结果的应用</c:v>
                </c:pt>
                <c:pt idx="5">
                  <c:v>总分</c:v>
                </c:pt>
              </c:strCache>
            </c:strRef>
          </c:cat>
          <c:val>
            <c:numRef>
              <c:f>工作表1!$D$4:$I$4</c:f>
              <c:numCache>
                <c:formatCode>General</c:formatCode>
                <c:ptCount val="6"/>
                <c:pt idx="0">
                  <c:v>3.1</c:v>
                </c:pt>
                <c:pt idx="1">
                  <c:v>3.24</c:v>
                </c:pt>
                <c:pt idx="2">
                  <c:v>2.89</c:v>
                </c:pt>
                <c:pt idx="3">
                  <c:v>3.63</c:v>
                </c:pt>
                <c:pt idx="4">
                  <c:v>2.92</c:v>
                </c:pt>
                <c:pt idx="5" formatCode="0.00_ ">
                  <c:v>3.220952380952381</c:v>
                </c:pt>
              </c:numCache>
            </c:numRef>
          </c:val>
        </c:ser>
        <c:ser>
          <c:idx val="1"/>
          <c:order val="1"/>
          <c:tx>
            <c:strRef>
              <c:f>工作表1!$C$5</c:f>
              <c:strCache>
                <c:ptCount val="1"/>
                <c:pt idx="0">
                  <c:v>2017年7月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工作表1!$D$3:$I$3</c:f>
              <c:strCache>
                <c:ptCount val="6"/>
                <c:pt idx="0">
                  <c:v>绩效计划</c:v>
                </c:pt>
                <c:pt idx="1">
                  <c:v>绩效实施</c:v>
                </c:pt>
                <c:pt idx="2">
                  <c:v>绩效考核</c:v>
                </c:pt>
                <c:pt idx="3">
                  <c:v>绩效反馈</c:v>
                </c:pt>
                <c:pt idx="4">
                  <c:v>绩效结果的应用</c:v>
                </c:pt>
                <c:pt idx="5">
                  <c:v>总分</c:v>
                </c:pt>
              </c:strCache>
            </c:strRef>
          </c:cat>
          <c:val>
            <c:numRef>
              <c:f>工作表1!$D$5:$I$5</c:f>
              <c:numCache>
                <c:formatCode>General</c:formatCode>
                <c:ptCount val="6"/>
                <c:pt idx="0">
                  <c:v>3.87</c:v>
                </c:pt>
                <c:pt idx="1">
                  <c:v>3.57</c:v>
                </c:pt>
                <c:pt idx="2">
                  <c:v>3.5</c:v>
                </c:pt>
                <c:pt idx="3">
                  <c:v>3.74</c:v>
                </c:pt>
                <c:pt idx="4">
                  <c:v>3.25</c:v>
                </c:pt>
                <c:pt idx="5" formatCode="0.00_ ">
                  <c:v>3.646190476190476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517808"/>
        <c:axId val="785376"/>
      </c:barChart>
      <c:catAx>
        <c:axId val="-365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376"/>
        <c:crosses val="autoZero"/>
        <c:auto val="1"/>
        <c:lblAlgn val="ctr"/>
        <c:lblOffset val="100"/>
        <c:noMultiLvlLbl val="0"/>
      </c:catAx>
      <c:valAx>
        <c:axId val="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5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6</xdr:row>
      <xdr:rowOff>69850</xdr:rowOff>
    </xdr:from>
    <xdr:to>
      <xdr:col>11</xdr:col>
      <xdr:colOff>749300</xdr:colOff>
      <xdr:row>22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8"/>
  <sheetViews>
    <sheetView workbookViewId="0">
      <selection activeCell="E10" sqref="E10:E13"/>
    </sheetView>
  </sheetViews>
  <sheetFormatPr baseColWidth="10" defaultColWidth="9" defaultRowHeight="16" x14ac:dyDescent="0.2"/>
  <cols>
    <col min="3" max="3" width="15.5" customWidth="1"/>
    <col min="4" max="4" width="21.6640625" customWidth="1"/>
    <col min="5" max="5" width="19.6640625" customWidth="1"/>
  </cols>
  <sheetData>
    <row r="3" spans="3:6" ht="22" customHeight="1" x14ac:dyDescent="0.2">
      <c r="C3" s="33" t="s">
        <v>0</v>
      </c>
      <c r="D3" s="34" t="s">
        <v>1</v>
      </c>
      <c r="E3" s="34" t="s">
        <v>2</v>
      </c>
      <c r="F3" s="80" t="s">
        <v>3</v>
      </c>
    </row>
    <row r="4" spans="3:6" ht="15" customHeight="1" x14ac:dyDescent="0.2">
      <c r="C4" s="115" t="s">
        <v>4</v>
      </c>
      <c r="D4" s="81" t="s">
        <v>5</v>
      </c>
      <c r="E4" s="82" t="s">
        <v>5</v>
      </c>
      <c r="F4" s="83">
        <v>0.05</v>
      </c>
    </row>
    <row r="5" spans="3:6" ht="15" customHeight="1" x14ac:dyDescent="0.2">
      <c r="C5" s="116"/>
      <c r="D5" s="81" t="s">
        <v>6</v>
      </c>
      <c r="E5" s="82" t="s">
        <v>6</v>
      </c>
      <c r="F5" s="83">
        <v>0.1</v>
      </c>
    </row>
    <row r="6" spans="3:6" ht="15" customHeight="1" x14ac:dyDescent="0.2">
      <c r="C6" s="117"/>
      <c r="D6" s="84" t="s">
        <v>7</v>
      </c>
      <c r="E6" s="84" t="s">
        <v>7</v>
      </c>
      <c r="F6" s="83">
        <v>0.05</v>
      </c>
    </row>
    <row r="7" spans="3:6" ht="15" customHeight="1" x14ac:dyDescent="0.2">
      <c r="C7" s="118" t="s">
        <v>8</v>
      </c>
      <c r="D7" s="120" t="s">
        <v>9</v>
      </c>
      <c r="E7" s="82" t="s">
        <v>10</v>
      </c>
      <c r="F7" s="83">
        <v>0.2</v>
      </c>
    </row>
    <row r="8" spans="3:6" ht="15" customHeight="1" x14ac:dyDescent="0.2">
      <c r="C8" s="118"/>
      <c r="D8" s="113"/>
      <c r="E8" s="82" t="s">
        <v>11</v>
      </c>
      <c r="F8" s="83">
        <v>0.25</v>
      </c>
    </row>
    <row r="9" spans="3:6" ht="15" customHeight="1" x14ac:dyDescent="0.2">
      <c r="C9" s="118"/>
      <c r="D9" s="114"/>
      <c r="E9" s="82" t="s">
        <v>12</v>
      </c>
      <c r="F9" s="83">
        <v>0.15</v>
      </c>
    </row>
    <row r="10" spans="3:6" ht="15" customHeight="1" x14ac:dyDescent="0.2">
      <c r="C10" s="115" t="s">
        <v>13</v>
      </c>
      <c r="D10" s="82" t="s">
        <v>14</v>
      </c>
      <c r="E10" s="112" t="s">
        <v>15</v>
      </c>
      <c r="F10" s="85"/>
    </row>
    <row r="11" spans="3:6" ht="15" customHeight="1" x14ac:dyDescent="0.2">
      <c r="C11" s="116"/>
      <c r="D11" s="82" t="s">
        <v>16</v>
      </c>
      <c r="E11" s="113"/>
      <c r="F11" s="85"/>
    </row>
    <row r="12" spans="3:6" ht="15" customHeight="1" x14ac:dyDescent="0.2">
      <c r="C12" s="116"/>
      <c r="D12" s="82" t="s">
        <v>17</v>
      </c>
      <c r="E12" s="113"/>
      <c r="F12" s="85"/>
    </row>
    <row r="13" spans="3:6" ht="15" customHeight="1" x14ac:dyDescent="0.2">
      <c r="C13" s="116"/>
      <c r="D13" s="82" t="s">
        <v>18</v>
      </c>
      <c r="E13" s="114"/>
      <c r="F13" s="85"/>
    </row>
    <row r="14" spans="3:6" ht="15" customHeight="1" x14ac:dyDescent="0.2">
      <c r="C14" s="116"/>
      <c r="D14" s="121"/>
      <c r="E14" s="82" t="s">
        <v>19</v>
      </c>
      <c r="F14" s="83">
        <v>0.05</v>
      </c>
    </row>
    <row r="15" spans="3:6" ht="15" customHeight="1" x14ac:dyDescent="0.2">
      <c r="C15" s="117"/>
      <c r="D15" s="122"/>
      <c r="E15" s="82" t="s">
        <v>20</v>
      </c>
      <c r="F15" s="83">
        <v>0.05</v>
      </c>
    </row>
    <row r="16" spans="3:6" ht="15" customHeight="1" x14ac:dyDescent="0.2">
      <c r="C16" s="118" t="s">
        <v>21</v>
      </c>
      <c r="D16" s="82" t="s">
        <v>22</v>
      </c>
      <c r="E16" s="82" t="s">
        <v>22</v>
      </c>
      <c r="F16" s="83">
        <v>0.05</v>
      </c>
    </row>
    <row r="17" spans="3:6" ht="15" customHeight="1" x14ac:dyDescent="0.2">
      <c r="C17" s="118"/>
      <c r="D17" s="82" t="s">
        <v>23</v>
      </c>
      <c r="E17" s="82"/>
      <c r="F17" s="85"/>
    </row>
    <row r="18" spans="3:6" ht="15" customHeight="1" x14ac:dyDescent="0.2">
      <c r="C18" s="119"/>
      <c r="D18" s="86" t="s">
        <v>24</v>
      </c>
      <c r="E18" s="86" t="s">
        <v>24</v>
      </c>
      <c r="F18" s="87">
        <v>0.05</v>
      </c>
    </row>
  </sheetData>
  <mergeCells count="7">
    <mergeCell ref="E10:E13"/>
    <mergeCell ref="C4:C6"/>
    <mergeCell ref="C7:C9"/>
    <mergeCell ref="C10:C15"/>
    <mergeCell ref="C16:C18"/>
    <mergeCell ref="D7:D9"/>
    <mergeCell ref="D14:D15"/>
  </mergeCells>
  <phoneticPr fontId="1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0"/>
  <sheetViews>
    <sheetView topLeftCell="A11" workbookViewId="0">
      <selection activeCell="N18" sqref="N18"/>
    </sheetView>
  </sheetViews>
  <sheetFormatPr baseColWidth="10" defaultRowHeight="16" x14ac:dyDescent="0.2"/>
  <cols>
    <col min="3" max="3" width="17.1640625" style="99" customWidth="1"/>
    <col min="4" max="4" width="10.1640625" customWidth="1"/>
    <col min="5" max="5" width="8.6640625" customWidth="1"/>
    <col min="6" max="6" width="8.1640625" customWidth="1"/>
    <col min="7" max="7" width="9.1640625" customWidth="1"/>
    <col min="8" max="8" width="9.5" customWidth="1"/>
    <col min="9" max="9" width="8.6640625" style="96" customWidth="1"/>
    <col min="13" max="13" width="2.83203125" customWidth="1"/>
    <col min="20" max="20" width="3" customWidth="1"/>
  </cols>
  <sheetData>
    <row r="2" spans="3:10" ht="17" thickBot="1" x14ac:dyDescent="0.25"/>
    <row r="3" spans="3:10" ht="41" customHeight="1" x14ac:dyDescent="0.2">
      <c r="C3" s="106" t="s">
        <v>154</v>
      </c>
      <c r="D3" s="107" t="s">
        <v>148</v>
      </c>
      <c r="E3" s="107" t="s">
        <v>149</v>
      </c>
      <c r="F3" s="107" t="s">
        <v>151</v>
      </c>
      <c r="G3" s="107" t="s">
        <v>150</v>
      </c>
      <c r="H3" s="107" t="s">
        <v>152</v>
      </c>
      <c r="I3" s="108" t="s">
        <v>153</v>
      </c>
      <c r="J3" s="14"/>
    </row>
    <row r="4" spans="3:10" ht="34" customHeight="1" x14ac:dyDescent="0.2">
      <c r="C4" s="100">
        <v>42705</v>
      </c>
      <c r="D4" s="101">
        <v>3.1</v>
      </c>
      <c r="E4" s="101">
        <v>3.24</v>
      </c>
      <c r="F4" s="101">
        <v>2.89</v>
      </c>
      <c r="G4" s="101">
        <v>3.63</v>
      </c>
      <c r="H4" s="101">
        <v>2.92</v>
      </c>
      <c r="I4" s="102">
        <f>(D4*5+E4*4+F4*4+G4*6+H4*2)/21</f>
        <v>3.2209523809523808</v>
      </c>
    </row>
    <row r="5" spans="3:10" ht="34" customHeight="1" thickBot="1" x14ac:dyDescent="0.25">
      <c r="C5" s="103">
        <v>42917</v>
      </c>
      <c r="D5" s="104">
        <v>3.87</v>
      </c>
      <c r="E5" s="104">
        <v>3.57</v>
      </c>
      <c r="F5" s="104">
        <v>3.5</v>
      </c>
      <c r="G5" s="104">
        <v>3.74</v>
      </c>
      <c r="H5" s="104">
        <v>3.25</v>
      </c>
      <c r="I5" s="105">
        <f>(D5*5+E5*4+F5*4+G5*6+H5*2)/21</f>
        <v>3.6461904761904766</v>
      </c>
    </row>
    <row r="6" spans="3:10" ht="34" customHeight="1" x14ac:dyDescent="0.2">
      <c r="C6" s="109"/>
      <c r="D6" s="110"/>
      <c r="E6" s="110"/>
      <c r="F6" s="110"/>
      <c r="G6" s="110"/>
      <c r="H6" s="110"/>
      <c r="I6" s="111"/>
    </row>
    <row r="18" spans="14:19" x14ac:dyDescent="0.2">
      <c r="N18" s="176" t="s">
        <v>155</v>
      </c>
      <c r="O18" s="176" t="s">
        <v>156</v>
      </c>
      <c r="P18" s="176" t="s">
        <v>157</v>
      </c>
      <c r="Q18" s="176" t="s">
        <v>158</v>
      </c>
      <c r="R18" s="176" t="s">
        <v>159</v>
      </c>
      <c r="S18" s="176" t="s">
        <v>160</v>
      </c>
    </row>
    <row r="19" spans="14:19" x14ac:dyDescent="0.2">
      <c r="N19" s="176" t="s">
        <v>161</v>
      </c>
      <c r="O19" s="176" t="s">
        <v>162</v>
      </c>
      <c r="P19" s="176" t="s">
        <v>163</v>
      </c>
      <c r="Q19" s="176" t="s">
        <v>164</v>
      </c>
      <c r="R19" s="176" t="s">
        <v>162</v>
      </c>
      <c r="S19" s="176" t="s">
        <v>165</v>
      </c>
    </row>
    <row r="20" spans="14:19" x14ac:dyDescent="0.2">
      <c r="N20" s="176" t="s">
        <v>166</v>
      </c>
      <c r="O20" s="177">
        <v>3.0300000000000001E-2</v>
      </c>
      <c r="P20" s="177">
        <v>0.45450000000000002</v>
      </c>
      <c r="Q20" s="177">
        <v>0.48480000000000001</v>
      </c>
      <c r="R20" s="177">
        <v>3.0300000000000001E-2</v>
      </c>
      <c r="S20" s="177">
        <v>1</v>
      </c>
    </row>
  </sheetData>
  <phoneticPr fontId="13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tabSelected="1" workbookViewId="0">
      <selection activeCell="F8" sqref="F8"/>
    </sheetView>
  </sheetViews>
  <sheetFormatPr baseColWidth="10" defaultRowHeight="16" x14ac:dyDescent="0.2"/>
  <cols>
    <col min="3" max="3" width="13" style="14" customWidth="1"/>
    <col min="4" max="4" width="30.1640625" style="14" customWidth="1"/>
    <col min="5" max="5" width="12.6640625" style="14" customWidth="1"/>
    <col min="6" max="6" width="16.83203125" style="14" customWidth="1"/>
  </cols>
  <sheetData>
    <row r="2" spans="3:6" ht="29" customHeight="1" x14ac:dyDescent="0.2">
      <c r="C2" s="179" t="s">
        <v>168</v>
      </c>
      <c r="D2" s="179" t="s">
        <v>169</v>
      </c>
      <c r="E2" s="179" t="s">
        <v>182</v>
      </c>
      <c r="F2" s="179" t="s">
        <v>170</v>
      </c>
    </row>
    <row r="3" spans="3:6" ht="32" x14ac:dyDescent="0.2">
      <c r="C3" s="180" t="s">
        <v>167</v>
      </c>
      <c r="D3" s="178" t="s">
        <v>171</v>
      </c>
      <c r="E3" s="179">
        <v>2.64</v>
      </c>
      <c r="F3" s="179"/>
    </row>
    <row r="4" spans="3:6" ht="32" x14ac:dyDescent="0.2">
      <c r="C4" s="181"/>
      <c r="D4" s="178" t="s">
        <v>172</v>
      </c>
      <c r="E4" s="179">
        <v>2.61</v>
      </c>
      <c r="F4" s="179"/>
    </row>
    <row r="5" spans="3:6" x14ac:dyDescent="0.2">
      <c r="C5" s="182"/>
      <c r="D5" s="178" t="s">
        <v>173</v>
      </c>
      <c r="E5" s="179">
        <v>2.85</v>
      </c>
      <c r="F5" s="179"/>
    </row>
    <row r="6" spans="3:6" ht="32" x14ac:dyDescent="0.2">
      <c r="C6" s="179" t="s">
        <v>175</v>
      </c>
      <c r="D6" s="178" t="s">
        <v>174</v>
      </c>
      <c r="E6" s="179">
        <v>2.73</v>
      </c>
      <c r="F6" s="179"/>
    </row>
    <row r="7" spans="3:6" x14ac:dyDescent="0.2">
      <c r="C7" s="180" t="s">
        <v>176</v>
      </c>
      <c r="D7" s="178" t="s">
        <v>177</v>
      </c>
      <c r="E7" s="179">
        <v>2.1800000000000002</v>
      </c>
      <c r="F7" s="183">
        <v>0.30299999999999999</v>
      </c>
    </row>
    <row r="8" spans="3:6" x14ac:dyDescent="0.2">
      <c r="C8" s="182"/>
      <c r="D8" s="178" t="s">
        <v>186</v>
      </c>
      <c r="E8" s="179">
        <v>3.09</v>
      </c>
      <c r="F8" s="183">
        <v>0.30299999999999999</v>
      </c>
    </row>
    <row r="9" spans="3:6" x14ac:dyDescent="0.2">
      <c r="C9" s="180" t="s">
        <v>178</v>
      </c>
      <c r="D9" s="178" t="s">
        <v>179</v>
      </c>
      <c r="E9" s="179">
        <v>2.82</v>
      </c>
      <c r="F9" s="179"/>
    </row>
    <row r="10" spans="3:6" x14ac:dyDescent="0.2">
      <c r="C10" s="181"/>
      <c r="D10" s="178" t="s">
        <v>180</v>
      </c>
      <c r="E10" s="179"/>
      <c r="F10" s="183">
        <v>0.33329999999999999</v>
      </c>
    </row>
    <row r="11" spans="3:6" x14ac:dyDescent="0.2">
      <c r="C11" s="182"/>
      <c r="D11" s="178" t="s">
        <v>181</v>
      </c>
      <c r="E11" s="179">
        <v>2.91</v>
      </c>
      <c r="F11" s="179"/>
    </row>
    <row r="12" spans="3:6" ht="32" customHeight="1" x14ac:dyDescent="0.2">
      <c r="C12" s="180" t="s">
        <v>184</v>
      </c>
      <c r="D12" s="184" t="s">
        <v>183</v>
      </c>
      <c r="E12" s="179">
        <v>2.94</v>
      </c>
      <c r="F12" s="179"/>
    </row>
    <row r="13" spans="3:6" x14ac:dyDescent="0.2">
      <c r="C13" s="182"/>
      <c r="D13" s="178" t="s">
        <v>185</v>
      </c>
      <c r="E13" s="179">
        <v>2.91</v>
      </c>
      <c r="F13" s="179"/>
    </row>
    <row r="14" spans="3:6" x14ac:dyDescent="0.2">
      <c r="C14" s="179"/>
      <c r="D14" s="179"/>
      <c r="E14" s="179"/>
      <c r="F14" s="179"/>
    </row>
  </sheetData>
  <mergeCells count="4">
    <mergeCell ref="C3:C5"/>
    <mergeCell ref="C9:C11"/>
    <mergeCell ref="C12:C13"/>
    <mergeCell ref="C7:C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workbookViewId="0">
      <selection activeCell="E9" sqref="E9:E10"/>
    </sheetView>
  </sheetViews>
  <sheetFormatPr baseColWidth="10" defaultColWidth="9" defaultRowHeight="16" x14ac:dyDescent="0.2"/>
  <cols>
    <col min="3" max="3" width="15.5" style="14" customWidth="1"/>
    <col min="4" max="4" width="23.1640625" style="14" customWidth="1"/>
    <col min="5" max="5" width="18.83203125" style="14" customWidth="1"/>
    <col min="6" max="6" width="14" style="70" customWidth="1"/>
  </cols>
  <sheetData>
    <row r="3" spans="3:6" ht="15" customHeight="1" x14ac:dyDescent="0.2">
      <c r="C3" s="71" t="s">
        <v>0</v>
      </c>
      <c r="D3" s="72" t="s">
        <v>2</v>
      </c>
      <c r="E3" s="72" t="s">
        <v>25</v>
      </c>
      <c r="F3" s="73" t="s">
        <v>3</v>
      </c>
    </row>
    <row r="4" spans="3:6" ht="15" customHeight="1" x14ac:dyDescent="0.2">
      <c r="C4" s="123" t="s">
        <v>4</v>
      </c>
      <c r="D4" s="24" t="s">
        <v>5</v>
      </c>
      <c r="E4" s="74" t="s">
        <v>5</v>
      </c>
      <c r="F4" s="75">
        <v>0.05</v>
      </c>
    </row>
    <row r="5" spans="3:6" ht="15" customHeight="1" x14ac:dyDescent="0.2">
      <c r="C5" s="123"/>
      <c r="D5" s="24" t="s">
        <v>6</v>
      </c>
      <c r="E5" s="74" t="s">
        <v>6</v>
      </c>
      <c r="F5" s="75">
        <v>0.1</v>
      </c>
    </row>
    <row r="6" spans="3:6" ht="15" customHeight="1" x14ac:dyDescent="0.2">
      <c r="C6" s="123"/>
      <c r="D6" s="24" t="s">
        <v>7</v>
      </c>
      <c r="E6" s="24" t="s">
        <v>7</v>
      </c>
      <c r="F6" s="75">
        <v>0.05</v>
      </c>
    </row>
    <row r="7" spans="3:6" ht="15" customHeight="1" x14ac:dyDescent="0.2">
      <c r="C7" s="123" t="s">
        <v>8</v>
      </c>
      <c r="D7" s="76" t="s">
        <v>10</v>
      </c>
      <c r="E7" s="74" t="s">
        <v>10</v>
      </c>
      <c r="F7" s="75">
        <v>0.25</v>
      </c>
    </row>
    <row r="8" spans="3:6" ht="15" customHeight="1" x14ac:dyDescent="0.2">
      <c r="C8" s="123"/>
      <c r="D8" s="76" t="s">
        <v>11</v>
      </c>
      <c r="E8" s="74" t="s">
        <v>11</v>
      </c>
      <c r="F8" s="75">
        <v>0.25</v>
      </c>
    </row>
    <row r="9" spans="3:6" ht="15" customHeight="1" x14ac:dyDescent="0.2">
      <c r="C9" s="123" t="s">
        <v>13</v>
      </c>
      <c r="D9" s="74" t="s">
        <v>19</v>
      </c>
      <c r="E9" s="125" t="s">
        <v>26</v>
      </c>
      <c r="F9" s="75"/>
    </row>
    <row r="10" spans="3:6" ht="15" customHeight="1" x14ac:dyDescent="0.2">
      <c r="C10" s="123"/>
      <c r="D10" s="74" t="s">
        <v>20</v>
      </c>
      <c r="E10" s="125"/>
      <c r="F10" s="75"/>
    </row>
    <row r="11" spans="3:6" ht="15" customHeight="1" x14ac:dyDescent="0.2">
      <c r="C11" s="123" t="s">
        <v>21</v>
      </c>
      <c r="D11" s="74" t="s">
        <v>22</v>
      </c>
      <c r="E11" s="76"/>
      <c r="F11" s="75">
        <v>0.15</v>
      </c>
    </row>
    <row r="12" spans="3:6" ht="15" customHeight="1" x14ac:dyDescent="0.2">
      <c r="C12" s="124"/>
      <c r="D12" s="77" t="s">
        <v>24</v>
      </c>
      <c r="E12" s="79"/>
      <c r="F12" s="78">
        <v>0.15</v>
      </c>
    </row>
  </sheetData>
  <mergeCells count="5">
    <mergeCell ref="C4:C6"/>
    <mergeCell ref="C7:C8"/>
    <mergeCell ref="C9:C10"/>
    <mergeCell ref="C11:C12"/>
    <mergeCell ref="E9:E10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E8" sqref="E8:E9"/>
    </sheetView>
  </sheetViews>
  <sheetFormatPr baseColWidth="10" defaultColWidth="9" defaultRowHeight="16" x14ac:dyDescent="0.2"/>
  <cols>
    <col min="3" max="3" width="15.5" style="14" customWidth="1"/>
    <col min="4" max="4" width="23.1640625" style="14" customWidth="1"/>
    <col min="5" max="5" width="18.83203125" style="14" customWidth="1"/>
    <col min="6" max="6" width="14" style="70" customWidth="1"/>
  </cols>
  <sheetData>
    <row r="3" spans="3:6" ht="15" customHeight="1" x14ac:dyDescent="0.2">
      <c r="C3" s="71" t="s">
        <v>0</v>
      </c>
      <c r="D3" s="72" t="s">
        <v>2</v>
      </c>
      <c r="E3" s="72" t="s">
        <v>25</v>
      </c>
      <c r="F3" s="73" t="s">
        <v>3</v>
      </c>
    </row>
    <row r="4" spans="3:6" ht="15" customHeight="1" x14ac:dyDescent="0.2">
      <c r="C4" s="123" t="s">
        <v>4</v>
      </c>
      <c r="D4" s="24" t="s">
        <v>5</v>
      </c>
      <c r="E4" s="74" t="s">
        <v>5</v>
      </c>
      <c r="F4" s="75">
        <v>0.05</v>
      </c>
    </row>
    <row r="5" spans="3:6" ht="15" customHeight="1" x14ac:dyDescent="0.2">
      <c r="C5" s="123"/>
      <c r="D5" s="24" t="s">
        <v>6</v>
      </c>
      <c r="E5" s="74" t="s">
        <v>6</v>
      </c>
      <c r="F5" s="75">
        <v>0.1</v>
      </c>
    </row>
    <row r="6" spans="3:6" ht="15" customHeight="1" x14ac:dyDescent="0.2">
      <c r="C6" s="123"/>
      <c r="D6" s="24" t="s">
        <v>7</v>
      </c>
      <c r="E6" s="24" t="s">
        <v>7</v>
      </c>
      <c r="F6" s="75">
        <v>0.05</v>
      </c>
    </row>
    <row r="7" spans="3:6" ht="15" customHeight="1" x14ac:dyDescent="0.2">
      <c r="C7" s="123" t="s">
        <v>8</v>
      </c>
      <c r="D7" s="76" t="s">
        <v>10</v>
      </c>
      <c r="E7" s="74" t="s">
        <v>10</v>
      </c>
      <c r="F7" s="75">
        <v>0.4</v>
      </c>
    </row>
    <row r="8" spans="3:6" ht="15" customHeight="1" x14ac:dyDescent="0.2">
      <c r="C8" s="123"/>
      <c r="D8" s="120" t="s">
        <v>11</v>
      </c>
      <c r="E8" s="74" t="s">
        <v>27</v>
      </c>
      <c r="F8" s="75">
        <v>0.25</v>
      </c>
    </row>
    <row r="9" spans="3:6" ht="15" customHeight="1" x14ac:dyDescent="0.2">
      <c r="C9" s="123"/>
      <c r="D9" s="128"/>
      <c r="E9" s="74" t="s">
        <v>28</v>
      </c>
      <c r="F9" s="75">
        <v>0.15</v>
      </c>
    </row>
    <row r="10" spans="3:6" ht="15" customHeight="1" x14ac:dyDescent="0.2">
      <c r="C10" s="123" t="s">
        <v>13</v>
      </c>
      <c r="D10" s="74" t="s">
        <v>19</v>
      </c>
      <c r="E10" s="126" t="s">
        <v>26</v>
      </c>
      <c r="F10" s="75"/>
    </row>
    <row r="11" spans="3:6" ht="15" customHeight="1" x14ac:dyDescent="0.2">
      <c r="C11" s="123"/>
      <c r="D11" s="74" t="s">
        <v>20</v>
      </c>
      <c r="E11" s="126"/>
      <c r="F11" s="75"/>
    </row>
    <row r="12" spans="3:6" ht="15" customHeight="1" x14ac:dyDescent="0.2">
      <c r="C12" s="123" t="s">
        <v>21</v>
      </c>
      <c r="D12" s="74" t="s">
        <v>22</v>
      </c>
      <c r="E12" s="120" t="s">
        <v>29</v>
      </c>
      <c r="F12" s="75"/>
    </row>
    <row r="13" spans="3:6" ht="15" customHeight="1" x14ac:dyDescent="0.2">
      <c r="C13" s="124"/>
      <c r="D13" s="77" t="s">
        <v>24</v>
      </c>
      <c r="E13" s="127"/>
      <c r="F13" s="78"/>
    </row>
  </sheetData>
  <mergeCells count="7">
    <mergeCell ref="E10:E11"/>
    <mergeCell ref="E12:E13"/>
    <mergeCell ref="C4:C6"/>
    <mergeCell ref="C7:C9"/>
    <mergeCell ref="C10:C11"/>
    <mergeCell ref="C12:C13"/>
    <mergeCell ref="D8:D9"/>
  </mergeCells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9"/>
  <sheetViews>
    <sheetView topLeftCell="A54" workbookViewId="0">
      <selection activeCell="J20" sqref="J20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2" spans="3:9" ht="17.25" customHeight="1" x14ac:dyDescent="0.2"/>
    <row r="7" spans="3:9" x14ac:dyDescent="0.2">
      <c r="C7" s="49" t="s">
        <v>0</v>
      </c>
      <c r="D7" s="50" t="s">
        <v>2</v>
      </c>
      <c r="E7" s="51" t="s">
        <v>30</v>
      </c>
      <c r="F7" s="52" t="s">
        <v>31</v>
      </c>
      <c r="G7" s="52" t="s">
        <v>32</v>
      </c>
      <c r="H7" s="52" t="s">
        <v>33</v>
      </c>
      <c r="I7" s="66" t="s">
        <v>34</v>
      </c>
    </row>
    <row r="8" spans="3:9" ht="28" x14ac:dyDescent="0.2">
      <c r="C8" s="129" t="s">
        <v>4</v>
      </c>
      <c r="D8" s="53" t="s">
        <v>5</v>
      </c>
      <c r="E8" s="53" t="s">
        <v>35</v>
      </c>
      <c r="F8" s="54" t="s">
        <v>36</v>
      </c>
      <c r="G8" s="55" t="s">
        <v>37</v>
      </c>
      <c r="H8" s="55" t="s">
        <v>38</v>
      </c>
      <c r="I8" s="67">
        <v>5</v>
      </c>
    </row>
    <row r="9" spans="3:9" ht="28" x14ac:dyDescent="0.2">
      <c r="C9" s="129"/>
      <c r="D9" s="53" t="s">
        <v>6</v>
      </c>
      <c r="E9" s="54" t="s">
        <v>39</v>
      </c>
      <c r="F9" s="55" t="s">
        <v>40</v>
      </c>
      <c r="G9" s="55" t="s">
        <v>41</v>
      </c>
      <c r="H9" s="55" t="s">
        <v>42</v>
      </c>
      <c r="I9" s="67">
        <v>10</v>
      </c>
    </row>
    <row r="10" spans="3:9" ht="28" x14ac:dyDescent="0.2">
      <c r="C10" s="129"/>
      <c r="D10" s="56" t="s">
        <v>7</v>
      </c>
      <c r="E10" s="57" t="s">
        <v>43</v>
      </c>
      <c r="F10" s="58">
        <v>0.2</v>
      </c>
      <c r="G10" s="58">
        <v>0.22</v>
      </c>
      <c r="H10" s="58">
        <v>0.24</v>
      </c>
      <c r="I10" s="67">
        <v>5</v>
      </c>
    </row>
    <row r="11" spans="3:9" ht="28" x14ac:dyDescent="0.2">
      <c r="C11" s="129" t="s">
        <v>8</v>
      </c>
      <c r="D11" s="59" t="s">
        <v>10</v>
      </c>
      <c r="E11" s="60" t="s">
        <v>44</v>
      </c>
      <c r="F11" s="61">
        <v>0.2</v>
      </c>
      <c r="G11" s="61">
        <v>0.15</v>
      </c>
      <c r="H11" s="61">
        <v>0.1</v>
      </c>
      <c r="I11" s="67">
        <v>20</v>
      </c>
    </row>
    <row r="12" spans="3:9" x14ac:dyDescent="0.2">
      <c r="C12" s="129"/>
      <c r="D12" s="131" t="s">
        <v>11</v>
      </c>
      <c r="E12" s="57" t="s">
        <v>45</v>
      </c>
      <c r="F12" s="133">
        <v>6</v>
      </c>
      <c r="G12" s="133">
        <v>5</v>
      </c>
      <c r="H12" s="133">
        <v>4.5</v>
      </c>
      <c r="I12" s="134">
        <v>25</v>
      </c>
    </row>
    <row r="13" spans="3:9" ht="28" x14ac:dyDescent="0.2">
      <c r="C13" s="129"/>
      <c r="D13" s="131"/>
      <c r="E13" s="54" t="s">
        <v>46</v>
      </c>
      <c r="F13" s="133"/>
      <c r="G13" s="133"/>
      <c r="H13" s="133"/>
      <c r="I13" s="134"/>
    </row>
    <row r="14" spans="3:9" ht="28" x14ac:dyDescent="0.2">
      <c r="C14" s="129"/>
      <c r="D14" s="53" t="s">
        <v>12</v>
      </c>
      <c r="E14" s="54" t="s">
        <v>47</v>
      </c>
      <c r="F14" s="55">
        <v>5</v>
      </c>
      <c r="G14" s="55">
        <v>4.5</v>
      </c>
      <c r="H14" s="55">
        <v>4</v>
      </c>
      <c r="I14" s="67">
        <v>15</v>
      </c>
    </row>
    <row r="15" spans="3:9" ht="28" x14ac:dyDescent="0.2">
      <c r="C15" s="129" t="s">
        <v>13</v>
      </c>
      <c r="D15" s="53" t="s">
        <v>19</v>
      </c>
      <c r="E15" s="54" t="s">
        <v>44</v>
      </c>
      <c r="F15" s="62">
        <v>0.2</v>
      </c>
      <c r="G15" s="62">
        <v>0.15</v>
      </c>
      <c r="H15" s="62">
        <v>0.1</v>
      </c>
      <c r="I15" s="67">
        <v>5</v>
      </c>
    </row>
    <row r="16" spans="3:9" ht="28" x14ac:dyDescent="0.2">
      <c r="C16" s="129"/>
      <c r="D16" s="53" t="s">
        <v>20</v>
      </c>
      <c r="E16" s="54" t="s">
        <v>44</v>
      </c>
      <c r="F16" s="62">
        <v>0.2</v>
      </c>
      <c r="G16" s="62">
        <v>0.15</v>
      </c>
      <c r="H16" s="62">
        <v>0.1</v>
      </c>
      <c r="I16" s="67">
        <v>5</v>
      </c>
    </row>
    <row r="17" spans="3:9" ht="28" x14ac:dyDescent="0.2">
      <c r="C17" s="130" t="s">
        <v>21</v>
      </c>
      <c r="D17" s="132" t="s">
        <v>22</v>
      </c>
      <c r="E17" s="54" t="s">
        <v>48</v>
      </c>
      <c r="F17" s="55">
        <v>18</v>
      </c>
      <c r="G17" s="55">
        <v>24</v>
      </c>
      <c r="H17" s="55">
        <v>30</v>
      </c>
      <c r="I17" s="67">
        <v>2</v>
      </c>
    </row>
    <row r="18" spans="3:9" ht="28" x14ac:dyDescent="0.2">
      <c r="C18" s="130"/>
      <c r="D18" s="132"/>
      <c r="E18" s="57" t="s">
        <v>49</v>
      </c>
      <c r="F18" s="58">
        <v>0.8</v>
      </c>
      <c r="G18" s="58">
        <v>0.85</v>
      </c>
      <c r="H18" s="58">
        <v>0.9</v>
      </c>
      <c r="I18" s="68">
        <v>3</v>
      </c>
    </row>
    <row r="19" spans="3:9" ht="28" x14ac:dyDescent="0.2">
      <c r="C19" s="130"/>
      <c r="D19" s="63" t="s">
        <v>24</v>
      </c>
      <c r="E19" s="64" t="s">
        <v>50</v>
      </c>
      <c r="F19" s="65">
        <v>80</v>
      </c>
      <c r="G19" s="65">
        <v>82.5</v>
      </c>
      <c r="H19" s="65">
        <v>85</v>
      </c>
      <c r="I19" s="69">
        <v>5</v>
      </c>
    </row>
  </sheetData>
  <mergeCells count="10">
    <mergeCell ref="G12:G13"/>
    <mergeCell ref="H12:H13"/>
    <mergeCell ref="I12:I13"/>
    <mergeCell ref="C8:C10"/>
    <mergeCell ref="C11:C14"/>
    <mergeCell ref="C15:C16"/>
    <mergeCell ref="C17:C19"/>
    <mergeCell ref="D12:D13"/>
    <mergeCell ref="D17:D18"/>
    <mergeCell ref="F12:F13"/>
  </mergeCells>
  <phoneticPr fontId="1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1"/>
  <sheetViews>
    <sheetView topLeftCell="A21" workbookViewId="0">
      <selection activeCell="E41" sqref="E41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ht="22" customHeight="1" x14ac:dyDescent="0.2">
      <c r="C3" s="33" t="s">
        <v>0</v>
      </c>
      <c r="D3" s="34" t="s">
        <v>51</v>
      </c>
      <c r="E3" s="35" t="s">
        <v>30</v>
      </c>
      <c r="F3" s="35" t="s">
        <v>31</v>
      </c>
      <c r="G3" s="35" t="s">
        <v>32</v>
      </c>
      <c r="H3" s="35" t="s">
        <v>33</v>
      </c>
      <c r="I3" s="45" t="s">
        <v>34</v>
      </c>
    </row>
    <row r="4" spans="3:9" s="14" customFormat="1" ht="39" customHeight="1" x14ac:dyDescent="0.2">
      <c r="C4" s="135" t="s">
        <v>4</v>
      </c>
      <c r="D4" s="24" t="s">
        <v>5</v>
      </c>
      <c r="E4" s="24" t="s">
        <v>35</v>
      </c>
      <c r="F4" s="36" t="s">
        <v>36</v>
      </c>
      <c r="G4" s="36" t="s">
        <v>37</v>
      </c>
      <c r="H4" s="36" t="s">
        <v>38</v>
      </c>
      <c r="I4" s="46">
        <v>5</v>
      </c>
    </row>
    <row r="5" spans="3:9" s="14" customFormat="1" ht="33" customHeight="1" x14ac:dyDescent="0.2">
      <c r="C5" s="136"/>
      <c r="D5" s="24" t="s">
        <v>6</v>
      </c>
      <c r="E5" s="36" t="s">
        <v>39</v>
      </c>
      <c r="F5" s="36" t="s">
        <v>40</v>
      </c>
      <c r="G5" s="36" t="s">
        <v>41</v>
      </c>
      <c r="H5" s="36" t="s">
        <v>42</v>
      </c>
      <c r="I5" s="46">
        <v>10</v>
      </c>
    </row>
    <row r="6" spans="3:9" s="14" customFormat="1" ht="33" customHeight="1" x14ac:dyDescent="0.2">
      <c r="C6" s="137"/>
      <c r="D6" s="37" t="s">
        <v>7</v>
      </c>
      <c r="E6" s="38" t="s">
        <v>43</v>
      </c>
      <c r="F6" s="39">
        <v>0.2</v>
      </c>
      <c r="G6" s="39">
        <v>0.22</v>
      </c>
      <c r="H6" s="39">
        <v>0.24</v>
      </c>
      <c r="I6" s="46">
        <v>5</v>
      </c>
    </row>
    <row r="7" spans="3:9" s="14" customFormat="1" ht="40" customHeight="1" x14ac:dyDescent="0.2">
      <c r="C7" s="123" t="s">
        <v>8</v>
      </c>
      <c r="D7" s="24" t="s">
        <v>10</v>
      </c>
      <c r="E7" s="36" t="s">
        <v>44</v>
      </c>
      <c r="F7" s="40">
        <v>0.2</v>
      </c>
      <c r="G7" s="40">
        <v>0.15</v>
      </c>
      <c r="H7" s="40">
        <v>0.1</v>
      </c>
      <c r="I7" s="46">
        <v>25</v>
      </c>
    </row>
    <row r="8" spans="3:9" s="14" customFormat="1" ht="44" customHeight="1" x14ac:dyDescent="0.2">
      <c r="C8" s="123"/>
      <c r="D8" s="24" t="s">
        <v>11</v>
      </c>
      <c r="E8" s="36" t="s">
        <v>52</v>
      </c>
      <c r="F8" s="36">
        <v>6</v>
      </c>
      <c r="G8" s="36">
        <v>5</v>
      </c>
      <c r="H8" s="36">
        <v>4.5</v>
      </c>
      <c r="I8" s="46">
        <v>25</v>
      </c>
    </row>
    <row r="9" spans="3:9" s="14" customFormat="1" ht="45" customHeight="1" x14ac:dyDescent="0.2">
      <c r="C9" s="123" t="s">
        <v>21</v>
      </c>
      <c r="D9" s="138" t="s">
        <v>22</v>
      </c>
      <c r="E9" s="36" t="s">
        <v>48</v>
      </c>
      <c r="F9" s="36">
        <v>2</v>
      </c>
      <c r="G9" s="36">
        <v>3</v>
      </c>
      <c r="H9" s="36">
        <v>4</v>
      </c>
      <c r="I9" s="46">
        <v>6</v>
      </c>
    </row>
    <row r="10" spans="3:9" s="14" customFormat="1" ht="28" customHeight="1" x14ac:dyDescent="0.2">
      <c r="C10" s="135"/>
      <c r="D10" s="139"/>
      <c r="E10" s="38" t="s">
        <v>49</v>
      </c>
      <c r="F10" s="39">
        <v>0.8</v>
      </c>
      <c r="G10" s="39">
        <v>0.85</v>
      </c>
      <c r="H10" s="39">
        <v>0.9</v>
      </c>
      <c r="I10" s="48">
        <v>9</v>
      </c>
    </row>
    <row r="11" spans="3:9" s="14" customFormat="1" ht="34" customHeight="1" x14ac:dyDescent="0.2">
      <c r="C11" s="124"/>
      <c r="D11" s="42" t="s">
        <v>24</v>
      </c>
      <c r="E11" s="44" t="s">
        <v>50</v>
      </c>
      <c r="F11" s="44">
        <v>80</v>
      </c>
      <c r="G11" s="44">
        <v>82.5</v>
      </c>
      <c r="H11" s="44">
        <v>85</v>
      </c>
      <c r="I11" s="47">
        <v>15</v>
      </c>
    </row>
  </sheetData>
  <mergeCells count="4">
    <mergeCell ref="C4:C6"/>
    <mergeCell ref="C7:C8"/>
    <mergeCell ref="C9:C11"/>
    <mergeCell ref="D9:D10"/>
  </mergeCells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A27" workbookViewId="0">
      <selection activeCell="E7" sqref="E7"/>
    </sheetView>
  </sheetViews>
  <sheetFormatPr baseColWidth="10" defaultRowHeight="16" x14ac:dyDescent="0.2"/>
  <cols>
    <col min="8" max="8" width="11.5" style="96" bestFit="1" customWidth="1"/>
  </cols>
  <sheetData>
    <row r="2" spans="2:8" ht="17" thickBot="1" x14ac:dyDescent="0.25">
      <c r="B2" s="88" t="s">
        <v>112</v>
      </c>
    </row>
    <row r="3" spans="2:8" ht="17" thickBot="1" x14ac:dyDescent="0.25">
      <c r="B3" s="148" t="s">
        <v>113</v>
      </c>
      <c r="C3" s="145" t="s">
        <v>114</v>
      </c>
      <c r="D3" s="146"/>
      <c r="E3" s="146"/>
      <c r="F3" s="146"/>
      <c r="G3" s="147"/>
      <c r="H3" s="97" t="s">
        <v>115</v>
      </c>
    </row>
    <row r="4" spans="2:8" x14ac:dyDescent="0.2">
      <c r="B4" s="149"/>
      <c r="C4" s="89" t="s">
        <v>116</v>
      </c>
      <c r="D4" s="89" t="s">
        <v>118</v>
      </c>
      <c r="E4" s="89" t="s">
        <v>119</v>
      </c>
      <c r="F4" s="89" t="s">
        <v>118</v>
      </c>
      <c r="G4" s="89" t="s">
        <v>116</v>
      </c>
      <c r="H4" s="143"/>
    </row>
    <row r="5" spans="2:8" ht="17" thickBot="1" x14ac:dyDescent="0.25">
      <c r="B5" s="150"/>
      <c r="C5" s="90" t="s">
        <v>117</v>
      </c>
      <c r="D5" s="90" t="s">
        <v>117</v>
      </c>
      <c r="E5" s="90" t="s">
        <v>120</v>
      </c>
      <c r="F5" s="90" t="s">
        <v>121</v>
      </c>
      <c r="G5" s="90" t="s">
        <v>121</v>
      </c>
      <c r="H5" s="144"/>
    </row>
    <row r="6" spans="2:8" ht="17" thickBot="1" x14ac:dyDescent="0.25">
      <c r="B6" s="140" t="s">
        <v>122</v>
      </c>
      <c r="C6" s="141"/>
      <c r="D6" s="141"/>
      <c r="E6" s="141"/>
      <c r="F6" s="141"/>
      <c r="G6" s="142"/>
      <c r="H6" s="98">
        <f>SUM(H7:H11)/5</f>
        <v>3.87</v>
      </c>
    </row>
    <row r="7" spans="2:8" ht="57" thickBot="1" x14ac:dyDescent="0.25">
      <c r="B7" s="91" t="s">
        <v>123</v>
      </c>
      <c r="C7" s="90">
        <v>14</v>
      </c>
      <c r="D7" s="90">
        <v>10</v>
      </c>
      <c r="E7" s="90">
        <v>12</v>
      </c>
      <c r="F7" s="90">
        <v>4</v>
      </c>
      <c r="G7" s="90">
        <v>0</v>
      </c>
      <c r="H7" s="98">
        <f>(C7*5+D7*4+E7*3+F7*2+G7*1)/40</f>
        <v>3.85</v>
      </c>
    </row>
    <row r="8" spans="2:8" ht="43" thickBot="1" x14ac:dyDescent="0.25">
      <c r="B8" s="91" t="s">
        <v>124</v>
      </c>
      <c r="C8" s="90">
        <v>14</v>
      </c>
      <c r="D8" s="90">
        <v>12</v>
      </c>
      <c r="E8" s="90">
        <v>8</v>
      </c>
      <c r="F8" s="90">
        <v>6</v>
      </c>
      <c r="G8" s="90">
        <v>0</v>
      </c>
      <c r="H8" s="98">
        <f>(C8*5+D8*4+E8*3+F8*2+G8*1)/40</f>
        <v>3.85</v>
      </c>
    </row>
    <row r="9" spans="2:8" ht="71" thickBot="1" x14ac:dyDescent="0.25">
      <c r="B9" s="91" t="s">
        <v>125</v>
      </c>
      <c r="C9" s="90">
        <v>16</v>
      </c>
      <c r="D9" s="90">
        <v>12</v>
      </c>
      <c r="E9" s="90">
        <v>7</v>
      </c>
      <c r="F9" s="90">
        <v>4</v>
      </c>
      <c r="G9" s="90">
        <v>1</v>
      </c>
      <c r="H9" s="98">
        <f>(C9*5+D9*4+E9*3+F9*2+G9*1)/40</f>
        <v>3.95</v>
      </c>
    </row>
    <row r="10" spans="2:8" ht="71" thickBot="1" x14ac:dyDescent="0.25">
      <c r="B10" s="91" t="s">
        <v>126</v>
      </c>
      <c r="C10" s="90">
        <v>15</v>
      </c>
      <c r="D10" s="90">
        <v>10</v>
      </c>
      <c r="E10" s="90">
        <v>14</v>
      </c>
      <c r="F10" s="90">
        <v>0</v>
      </c>
      <c r="G10" s="90">
        <v>1</v>
      </c>
      <c r="H10" s="98">
        <f>(C10*5+D10*4+E10*3+F10*2+G10*1)/40</f>
        <v>3.95</v>
      </c>
    </row>
    <row r="11" spans="2:8" ht="85" thickBot="1" x14ac:dyDescent="0.25">
      <c r="B11" s="91" t="s">
        <v>127</v>
      </c>
      <c r="C11" s="90">
        <v>13</v>
      </c>
      <c r="D11" s="90">
        <v>12</v>
      </c>
      <c r="E11" s="90">
        <v>8</v>
      </c>
      <c r="F11" s="90">
        <v>6</v>
      </c>
      <c r="G11" s="90">
        <v>1</v>
      </c>
      <c r="H11" s="98">
        <f>(C11*5+D11*4+E11*3+F11*2+G11*1)/40</f>
        <v>3.75</v>
      </c>
    </row>
    <row r="12" spans="2:8" ht="17" thickBot="1" x14ac:dyDescent="0.25">
      <c r="B12" s="140" t="s">
        <v>128</v>
      </c>
      <c r="C12" s="141"/>
      <c r="D12" s="141"/>
      <c r="E12" s="141"/>
      <c r="F12" s="141"/>
      <c r="G12" s="142"/>
      <c r="H12" s="98">
        <f>SUM(H13:H16)/4</f>
        <v>3.5687499999999996</v>
      </c>
    </row>
    <row r="13" spans="2:8" ht="85" thickBot="1" x14ac:dyDescent="0.25">
      <c r="B13" s="91" t="s">
        <v>129</v>
      </c>
      <c r="C13" s="90">
        <v>14</v>
      </c>
      <c r="D13" s="90">
        <v>15</v>
      </c>
      <c r="E13" s="90">
        <v>6</v>
      </c>
      <c r="F13" s="90">
        <v>4</v>
      </c>
      <c r="G13" s="90">
        <v>1</v>
      </c>
      <c r="H13" s="98">
        <f>(C13*5+D13*4+E13*3+F13*2+G13*1)/40</f>
        <v>3.9249999999999998</v>
      </c>
    </row>
    <row r="14" spans="2:8" ht="57" thickBot="1" x14ac:dyDescent="0.25">
      <c r="B14" s="91" t="s">
        <v>130</v>
      </c>
      <c r="C14" s="90">
        <v>9</v>
      </c>
      <c r="D14" s="90">
        <v>5</v>
      </c>
      <c r="E14" s="90">
        <v>12</v>
      </c>
      <c r="F14" s="90">
        <v>10</v>
      </c>
      <c r="G14" s="90">
        <v>4</v>
      </c>
      <c r="H14" s="98">
        <f t="shared" ref="H14:H16" si="0">(C14*5+D14*4+E14*3+F14*2+G14*1)/40</f>
        <v>3.125</v>
      </c>
    </row>
    <row r="15" spans="2:8" ht="85" thickBot="1" x14ac:dyDescent="0.25">
      <c r="B15" s="91" t="s">
        <v>131</v>
      </c>
      <c r="C15" s="90">
        <v>12</v>
      </c>
      <c r="D15" s="90">
        <v>7</v>
      </c>
      <c r="E15" s="90">
        <v>12</v>
      </c>
      <c r="F15" s="90">
        <v>8</v>
      </c>
      <c r="G15" s="90">
        <v>1</v>
      </c>
      <c r="H15" s="98">
        <f t="shared" si="0"/>
        <v>3.5249999999999999</v>
      </c>
    </row>
    <row r="16" spans="2:8" ht="85" thickBot="1" x14ac:dyDescent="0.25">
      <c r="B16" s="91" t="s">
        <v>132</v>
      </c>
      <c r="C16" s="90">
        <v>15</v>
      </c>
      <c r="D16" s="90">
        <v>10</v>
      </c>
      <c r="E16" s="90">
        <v>4</v>
      </c>
      <c r="F16" s="90">
        <v>10</v>
      </c>
      <c r="G16" s="90">
        <v>1</v>
      </c>
      <c r="H16" s="98">
        <f t="shared" si="0"/>
        <v>3.7</v>
      </c>
    </row>
    <row r="17" spans="2:8" ht="29" thickBot="1" x14ac:dyDescent="0.25">
      <c r="B17" s="92" t="s">
        <v>133</v>
      </c>
      <c r="C17" s="93"/>
      <c r="D17" s="93"/>
      <c r="E17" s="93"/>
      <c r="F17" s="93"/>
      <c r="G17" s="94"/>
      <c r="H17" s="98">
        <f>SUM(H18:H21)/4</f>
        <v>3.5</v>
      </c>
    </row>
    <row r="18" spans="2:8" ht="43" thickBot="1" x14ac:dyDescent="0.25">
      <c r="B18" s="91" t="s">
        <v>134</v>
      </c>
      <c r="C18" s="90">
        <v>10</v>
      </c>
      <c r="D18" s="90">
        <v>10</v>
      </c>
      <c r="E18" s="90">
        <v>8</v>
      </c>
      <c r="F18" s="90">
        <v>8</v>
      </c>
      <c r="G18" s="90">
        <v>4</v>
      </c>
      <c r="H18" s="98">
        <f>(C18*5+D18*4+E18*3+F18*2+G18)/40</f>
        <v>3.35</v>
      </c>
    </row>
    <row r="19" spans="2:8" ht="85" thickBot="1" x14ac:dyDescent="0.25">
      <c r="B19" s="91" t="s">
        <v>135</v>
      </c>
      <c r="C19" s="90">
        <v>12</v>
      </c>
      <c r="D19" s="90">
        <v>10</v>
      </c>
      <c r="E19" s="90">
        <v>8</v>
      </c>
      <c r="F19" s="90">
        <v>9</v>
      </c>
      <c r="G19" s="90">
        <v>1</v>
      </c>
      <c r="H19" s="98">
        <f>(C19*5+D19*4+E19*3+F19*2+G19)/40</f>
        <v>3.5750000000000002</v>
      </c>
    </row>
    <row r="20" spans="2:8" ht="57" thickBot="1" x14ac:dyDescent="0.25">
      <c r="B20" s="91" t="s">
        <v>136</v>
      </c>
      <c r="C20" s="90">
        <v>12</v>
      </c>
      <c r="D20" s="90">
        <v>10</v>
      </c>
      <c r="E20" s="90">
        <v>7</v>
      </c>
      <c r="F20" s="90">
        <v>9</v>
      </c>
      <c r="G20" s="90">
        <v>2</v>
      </c>
      <c r="H20" s="98">
        <f>(C20*5+D20*4+E20*3+F20*2+G20)/40</f>
        <v>3.5249999999999999</v>
      </c>
    </row>
    <row r="21" spans="2:8" ht="71" thickBot="1" x14ac:dyDescent="0.25">
      <c r="B21" s="91" t="s">
        <v>137</v>
      </c>
      <c r="C21" s="90">
        <v>10</v>
      </c>
      <c r="D21" s="90">
        <v>12</v>
      </c>
      <c r="E21" s="90">
        <v>9</v>
      </c>
      <c r="F21" s="90">
        <v>8</v>
      </c>
      <c r="G21" s="90">
        <v>1</v>
      </c>
      <c r="H21" s="98">
        <f>(C21*5+D21*4+E21*3+F21*2+G21)/40</f>
        <v>3.55</v>
      </c>
    </row>
    <row r="22" spans="2:8" ht="17" thickBot="1" x14ac:dyDescent="0.25">
      <c r="B22" s="140" t="s">
        <v>138</v>
      </c>
      <c r="C22" s="141"/>
      <c r="D22" s="141"/>
      <c r="E22" s="141"/>
      <c r="F22" s="141"/>
      <c r="G22" s="142"/>
      <c r="H22" s="98">
        <f>SUM(H23:H28)/6</f>
        <v>3.7416666666666671</v>
      </c>
    </row>
    <row r="23" spans="2:8" ht="71" thickBot="1" x14ac:dyDescent="0.25">
      <c r="B23" s="91" t="s">
        <v>139</v>
      </c>
      <c r="C23" s="90">
        <v>15</v>
      </c>
      <c r="D23" s="90">
        <v>17</v>
      </c>
      <c r="E23" s="90">
        <v>6</v>
      </c>
      <c r="F23" s="90">
        <v>1</v>
      </c>
      <c r="G23" s="90">
        <v>1</v>
      </c>
      <c r="H23" s="98">
        <f>(C23*5+D23*4+E23*3+F23*2+G23*1)/40</f>
        <v>4.0999999999999996</v>
      </c>
    </row>
    <row r="24" spans="2:8" ht="99" thickBot="1" x14ac:dyDescent="0.25">
      <c r="B24" s="91" t="s">
        <v>140</v>
      </c>
      <c r="C24" s="90">
        <v>14</v>
      </c>
      <c r="D24" s="90">
        <v>13</v>
      </c>
      <c r="E24" s="90">
        <v>10</v>
      </c>
      <c r="F24" s="90">
        <v>3</v>
      </c>
      <c r="G24" s="90">
        <v>0</v>
      </c>
      <c r="H24" s="98">
        <f>(C24*5+D24*4+E24*3+F24*2+G24*1)/40</f>
        <v>3.95</v>
      </c>
    </row>
    <row r="25" spans="2:8" ht="85" thickBot="1" x14ac:dyDescent="0.25">
      <c r="B25" s="91" t="s">
        <v>141</v>
      </c>
      <c r="C25" s="90">
        <v>10</v>
      </c>
      <c r="D25" s="90">
        <v>8</v>
      </c>
      <c r="E25" s="90">
        <v>10</v>
      </c>
      <c r="F25" s="90">
        <v>7</v>
      </c>
      <c r="G25" s="90">
        <v>5</v>
      </c>
      <c r="H25" s="98">
        <f>(C25*5+D25*4+E25*3+F25*2+G25*1)/40</f>
        <v>3.2749999999999999</v>
      </c>
    </row>
    <row r="26" spans="2:8" ht="85" thickBot="1" x14ac:dyDescent="0.25">
      <c r="B26" s="91" t="s">
        <v>142</v>
      </c>
      <c r="C26" s="90">
        <v>16</v>
      </c>
      <c r="D26" s="90">
        <v>12</v>
      </c>
      <c r="E26" s="90">
        <v>7</v>
      </c>
      <c r="F26" s="90">
        <v>5</v>
      </c>
      <c r="G26" s="90">
        <v>0</v>
      </c>
      <c r="H26" s="98">
        <f t="shared" ref="H26:H28" si="1">(C26*5+D26*4+E26*3+F26*2+G26*1)/40</f>
        <v>3.9750000000000001</v>
      </c>
    </row>
    <row r="27" spans="2:8" ht="99" thickBot="1" x14ac:dyDescent="0.25">
      <c r="B27" s="91" t="s">
        <v>143</v>
      </c>
      <c r="C27" s="90">
        <v>10</v>
      </c>
      <c r="D27" s="90">
        <v>8</v>
      </c>
      <c r="E27" s="90">
        <v>14</v>
      </c>
      <c r="F27" s="90">
        <v>7</v>
      </c>
      <c r="G27" s="90">
        <v>1</v>
      </c>
      <c r="H27" s="98">
        <f t="shared" si="1"/>
        <v>3.4750000000000001</v>
      </c>
    </row>
    <row r="28" spans="2:8" ht="71" thickBot="1" x14ac:dyDescent="0.25">
      <c r="B28" s="91" t="s">
        <v>144</v>
      </c>
      <c r="C28" s="90">
        <v>11</v>
      </c>
      <c r="D28" s="90">
        <v>12</v>
      </c>
      <c r="E28" s="90">
        <v>11</v>
      </c>
      <c r="F28" s="90">
        <v>5</v>
      </c>
      <c r="G28" s="90">
        <v>1</v>
      </c>
      <c r="H28" s="98">
        <f t="shared" si="1"/>
        <v>3.6749999999999998</v>
      </c>
    </row>
    <row r="29" spans="2:8" ht="29" thickBot="1" x14ac:dyDescent="0.25">
      <c r="B29" s="92" t="s">
        <v>145</v>
      </c>
      <c r="C29" s="95"/>
      <c r="D29" s="95"/>
      <c r="E29" s="95"/>
      <c r="F29" s="95"/>
      <c r="G29" s="95"/>
      <c r="H29" s="98">
        <f>SUM(H30:H31)/2</f>
        <v>3.25</v>
      </c>
    </row>
    <row r="30" spans="2:8" ht="85" thickBot="1" x14ac:dyDescent="0.25">
      <c r="B30" s="91" t="s">
        <v>146</v>
      </c>
      <c r="C30" s="90">
        <v>6</v>
      </c>
      <c r="D30" s="90">
        <v>6</v>
      </c>
      <c r="E30" s="90">
        <v>14</v>
      </c>
      <c r="F30" s="90">
        <v>12</v>
      </c>
      <c r="G30" s="90">
        <v>2</v>
      </c>
      <c r="H30" s="98">
        <f>(C30*5+D30*4+E30*3+F30*2+G30)/40</f>
        <v>3.05</v>
      </c>
    </row>
    <row r="31" spans="2:8" ht="85" thickBot="1" x14ac:dyDescent="0.25">
      <c r="B31" s="91" t="s">
        <v>147</v>
      </c>
      <c r="C31" s="90">
        <v>11</v>
      </c>
      <c r="D31" s="90">
        <v>10</v>
      </c>
      <c r="E31" s="90">
        <v>8</v>
      </c>
      <c r="F31" s="90">
        <v>8</v>
      </c>
      <c r="G31" s="90">
        <v>3</v>
      </c>
      <c r="H31" s="98">
        <f>(C31*5+D31*4+E31*3+F31*2+G31)/40</f>
        <v>3.45</v>
      </c>
    </row>
  </sheetData>
  <mergeCells count="6">
    <mergeCell ref="B22:G22"/>
    <mergeCell ref="B12:G12"/>
    <mergeCell ref="B6:G6"/>
    <mergeCell ref="H4:H5"/>
    <mergeCell ref="C3:G3"/>
    <mergeCell ref="B3:B5"/>
  </mergeCells>
  <phoneticPr fontId="13" type="noConversion"/>
  <pageMargins left="0.7" right="0.7" top="0.75" bottom="0.75" header="0.3" footer="0.3"/>
  <ignoredErrors>
    <ignoredError sqref="H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9"/>
  <sheetViews>
    <sheetView workbookViewId="0">
      <selection activeCell="G15" sqref="G15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ht="22" customHeight="1" x14ac:dyDescent="0.2">
      <c r="C3" s="33" t="s">
        <v>0</v>
      </c>
      <c r="D3" s="34" t="s">
        <v>51</v>
      </c>
      <c r="E3" s="35" t="s">
        <v>30</v>
      </c>
      <c r="F3" s="35" t="s">
        <v>31</v>
      </c>
      <c r="G3" s="35" t="s">
        <v>32</v>
      </c>
      <c r="H3" s="35" t="s">
        <v>33</v>
      </c>
      <c r="I3" s="45" t="s">
        <v>34</v>
      </c>
    </row>
    <row r="4" spans="3:9" s="14" customFormat="1" ht="39" customHeight="1" x14ac:dyDescent="0.2">
      <c r="C4" s="135" t="s">
        <v>4</v>
      </c>
      <c r="D4" s="24" t="s">
        <v>5</v>
      </c>
      <c r="E4" s="24" t="s">
        <v>35</v>
      </c>
      <c r="F4" s="36" t="s">
        <v>36</v>
      </c>
      <c r="G4" s="36" t="s">
        <v>37</v>
      </c>
      <c r="H4" s="36" t="s">
        <v>38</v>
      </c>
      <c r="I4" s="46">
        <v>5</v>
      </c>
    </row>
    <row r="5" spans="3:9" s="14" customFormat="1" ht="33" customHeight="1" x14ac:dyDescent="0.2">
      <c r="C5" s="136"/>
      <c r="D5" s="24" t="s">
        <v>6</v>
      </c>
      <c r="E5" s="36" t="s">
        <v>39</v>
      </c>
      <c r="F5" s="36" t="s">
        <v>40</v>
      </c>
      <c r="G5" s="36" t="s">
        <v>41</v>
      </c>
      <c r="H5" s="36" t="s">
        <v>42</v>
      </c>
      <c r="I5" s="46">
        <v>10</v>
      </c>
    </row>
    <row r="6" spans="3:9" s="14" customFormat="1" ht="33" customHeight="1" x14ac:dyDescent="0.2">
      <c r="C6" s="137"/>
      <c r="D6" s="37" t="s">
        <v>7</v>
      </c>
      <c r="E6" s="38" t="s">
        <v>43</v>
      </c>
      <c r="F6" s="39">
        <v>0.2</v>
      </c>
      <c r="G6" s="39">
        <v>0.22</v>
      </c>
      <c r="H6" s="39">
        <v>0.24</v>
      </c>
      <c r="I6" s="46">
        <v>5</v>
      </c>
    </row>
    <row r="7" spans="3:9" s="14" customFormat="1" ht="40" customHeight="1" x14ac:dyDescent="0.2">
      <c r="C7" s="123" t="s">
        <v>8</v>
      </c>
      <c r="D7" s="24" t="s">
        <v>10</v>
      </c>
      <c r="E7" s="36" t="s">
        <v>44</v>
      </c>
      <c r="F7" s="40">
        <v>0.2</v>
      </c>
      <c r="G7" s="40">
        <v>0.15</v>
      </c>
      <c r="H7" s="40">
        <v>0.1</v>
      </c>
      <c r="I7" s="46">
        <v>40</v>
      </c>
    </row>
    <row r="8" spans="3:9" s="14" customFormat="1" ht="40" customHeight="1" x14ac:dyDescent="0.2">
      <c r="C8" s="123"/>
      <c r="D8" s="24" t="s">
        <v>27</v>
      </c>
      <c r="E8" s="41" t="s">
        <v>52</v>
      </c>
      <c r="F8" s="36">
        <v>6</v>
      </c>
      <c r="G8" s="36">
        <v>5</v>
      </c>
      <c r="H8" s="36">
        <v>4.5</v>
      </c>
      <c r="I8" s="46">
        <v>25</v>
      </c>
    </row>
    <row r="9" spans="3:9" s="14" customFormat="1" ht="44" customHeight="1" x14ac:dyDescent="0.2">
      <c r="C9" s="124"/>
      <c r="D9" s="42" t="s">
        <v>28</v>
      </c>
      <c r="E9" s="43" t="s">
        <v>52</v>
      </c>
      <c r="F9" s="44">
        <v>0.15</v>
      </c>
      <c r="G9" s="44">
        <v>0.1</v>
      </c>
      <c r="H9" s="44">
        <v>0.75</v>
      </c>
      <c r="I9" s="47">
        <v>15</v>
      </c>
    </row>
    <row r="19" spans="14:14" x14ac:dyDescent="0.2">
      <c r="N19">
        <f>10/90</f>
        <v>0.1111111111111111</v>
      </c>
    </row>
  </sheetData>
  <mergeCells count="2">
    <mergeCell ref="C4:C6"/>
    <mergeCell ref="C7:C9"/>
  </mergeCells>
  <phoneticPr fontId="1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5"/>
  <sheetViews>
    <sheetView workbookViewId="0">
      <selection activeCell="L15" sqref="L15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x14ac:dyDescent="0.2">
      <c r="C3" s="151" t="s">
        <v>53</v>
      </c>
      <c r="D3" s="152"/>
      <c r="E3" s="152"/>
      <c r="F3" s="152"/>
      <c r="G3" s="152"/>
      <c r="H3" s="152"/>
      <c r="I3" s="153"/>
    </row>
    <row r="4" spans="3:9" s="13" customFormat="1" ht="34" customHeight="1" x14ac:dyDescent="0.2">
      <c r="C4" s="17" t="s">
        <v>54</v>
      </c>
      <c r="D4" s="18"/>
      <c r="E4" s="19" t="s">
        <v>55</v>
      </c>
      <c r="F4" s="20"/>
      <c r="G4" s="21" t="s">
        <v>56</v>
      </c>
      <c r="H4" s="154"/>
      <c r="I4" s="155"/>
    </row>
    <row r="5" spans="3:9" s="13" customFormat="1" ht="26" customHeight="1" x14ac:dyDescent="0.2">
      <c r="C5" s="156" t="s">
        <v>57</v>
      </c>
      <c r="D5" s="157"/>
      <c r="E5" s="157"/>
      <c r="F5" s="157"/>
      <c r="G5" s="157"/>
      <c r="H5" s="157"/>
      <c r="I5" s="158"/>
    </row>
    <row r="6" spans="3:9" ht="22" customHeight="1" x14ac:dyDescent="0.2">
      <c r="C6" s="22" t="s">
        <v>0</v>
      </c>
      <c r="D6" s="23" t="s">
        <v>51</v>
      </c>
      <c r="E6" s="23" t="s">
        <v>30</v>
      </c>
      <c r="F6" s="23" t="s">
        <v>58</v>
      </c>
      <c r="G6" s="23" t="s">
        <v>59</v>
      </c>
      <c r="H6" s="23" t="s">
        <v>60</v>
      </c>
      <c r="I6" s="30" t="s">
        <v>61</v>
      </c>
    </row>
    <row r="7" spans="3:9" s="14" customFormat="1" ht="39" customHeight="1" x14ac:dyDescent="0.2">
      <c r="C7" s="123" t="s">
        <v>4</v>
      </c>
      <c r="D7" s="24" t="s">
        <v>5</v>
      </c>
      <c r="E7" s="24" t="s">
        <v>35</v>
      </c>
      <c r="F7" s="24" t="s">
        <v>62</v>
      </c>
      <c r="G7" s="25" t="s">
        <v>32</v>
      </c>
      <c r="H7" s="26">
        <v>5</v>
      </c>
      <c r="I7" s="31">
        <v>4</v>
      </c>
    </row>
    <row r="8" spans="3:9" s="14" customFormat="1" ht="33" customHeight="1" x14ac:dyDescent="0.2">
      <c r="C8" s="123"/>
      <c r="D8" s="24" t="s">
        <v>6</v>
      </c>
      <c r="E8" s="24" t="s">
        <v>39</v>
      </c>
      <c r="F8" s="24" t="s">
        <v>63</v>
      </c>
      <c r="G8" s="25" t="s">
        <v>32</v>
      </c>
      <c r="H8" s="27">
        <v>10</v>
      </c>
      <c r="I8" s="31">
        <v>8</v>
      </c>
    </row>
    <row r="9" spans="3:9" s="14" customFormat="1" ht="33" customHeight="1" x14ac:dyDescent="0.2">
      <c r="C9" s="123"/>
      <c r="D9" s="24" t="s">
        <v>7</v>
      </c>
      <c r="E9" s="24" t="s">
        <v>43</v>
      </c>
      <c r="F9" s="28">
        <v>0.24099999999999999</v>
      </c>
      <c r="G9" s="29" t="s">
        <v>33</v>
      </c>
      <c r="H9" s="27">
        <v>5</v>
      </c>
      <c r="I9" s="31">
        <v>5</v>
      </c>
    </row>
    <row r="10" spans="3:9" s="14" customFormat="1" ht="40" customHeight="1" x14ac:dyDescent="0.2">
      <c r="C10" s="123" t="s">
        <v>8</v>
      </c>
      <c r="D10" s="24" t="s">
        <v>10</v>
      </c>
      <c r="E10" s="24" t="s">
        <v>44</v>
      </c>
      <c r="F10" s="28">
        <v>0.14000000000000001</v>
      </c>
      <c r="G10" s="25" t="s">
        <v>32</v>
      </c>
      <c r="H10" s="27">
        <v>25</v>
      </c>
      <c r="I10" s="31">
        <v>20</v>
      </c>
    </row>
    <row r="11" spans="3:9" s="14" customFormat="1" ht="44" customHeight="1" x14ac:dyDescent="0.2">
      <c r="C11" s="123"/>
      <c r="D11" s="24" t="s">
        <v>11</v>
      </c>
      <c r="E11" s="24" t="s">
        <v>52</v>
      </c>
      <c r="F11" s="24">
        <v>5.0999999999999996</v>
      </c>
      <c r="G11" s="29" t="s">
        <v>31</v>
      </c>
      <c r="H11" s="27">
        <v>25</v>
      </c>
      <c r="I11" s="31">
        <v>15</v>
      </c>
    </row>
    <row r="12" spans="3:9" s="14" customFormat="1" ht="45" customHeight="1" x14ac:dyDescent="0.2">
      <c r="C12" s="123" t="s">
        <v>21</v>
      </c>
      <c r="D12" s="125" t="s">
        <v>22</v>
      </c>
      <c r="E12" s="24" t="s">
        <v>48</v>
      </c>
      <c r="F12" s="24">
        <v>4</v>
      </c>
      <c r="G12" s="29" t="s">
        <v>33</v>
      </c>
      <c r="H12" s="27">
        <v>6</v>
      </c>
      <c r="I12" s="31">
        <v>6</v>
      </c>
    </row>
    <row r="13" spans="3:9" s="14" customFormat="1" ht="28" customHeight="1" x14ac:dyDescent="0.2">
      <c r="C13" s="123"/>
      <c r="D13" s="125"/>
      <c r="E13" s="24" t="s">
        <v>49</v>
      </c>
      <c r="F13" s="28">
        <v>0.84</v>
      </c>
      <c r="G13" s="29" t="s">
        <v>31</v>
      </c>
      <c r="H13" s="27">
        <v>9</v>
      </c>
      <c r="I13" s="31">
        <v>5.4</v>
      </c>
    </row>
    <row r="14" spans="3:9" s="14" customFormat="1" ht="28" customHeight="1" x14ac:dyDescent="0.2">
      <c r="C14" s="123"/>
      <c r="D14" s="24" t="s">
        <v>24</v>
      </c>
      <c r="E14" s="24" t="s">
        <v>50</v>
      </c>
      <c r="F14" s="24">
        <v>83</v>
      </c>
      <c r="G14" s="29" t="s">
        <v>32</v>
      </c>
      <c r="H14" s="27">
        <v>15</v>
      </c>
      <c r="I14" s="31">
        <v>12</v>
      </c>
    </row>
    <row r="15" spans="3:9" s="14" customFormat="1" ht="34" customHeight="1" x14ac:dyDescent="0.2">
      <c r="C15" s="124" t="s">
        <v>60</v>
      </c>
      <c r="D15" s="159"/>
      <c r="E15" s="159"/>
      <c r="F15" s="159"/>
      <c r="G15" s="159"/>
      <c r="H15" s="159"/>
      <c r="I15" s="32">
        <f>SUM(I7:I14)</f>
        <v>75.400000000000006</v>
      </c>
    </row>
  </sheetData>
  <mergeCells count="8">
    <mergeCell ref="C3:I3"/>
    <mergeCell ref="H4:I4"/>
    <mergeCell ref="C5:I5"/>
    <mergeCell ref="C15:H15"/>
    <mergeCell ref="C7:C9"/>
    <mergeCell ref="C10:C11"/>
    <mergeCell ref="C12:C14"/>
    <mergeCell ref="D12:D13"/>
  </mergeCells>
  <phoneticPr fontId="1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6"/>
  <sheetViews>
    <sheetView topLeftCell="A33" workbookViewId="0">
      <selection activeCell="I30" sqref="I30"/>
    </sheetView>
  </sheetViews>
  <sheetFormatPr baseColWidth="10" defaultColWidth="9" defaultRowHeight="13" x14ac:dyDescent="0.15"/>
  <cols>
    <col min="1" max="2" width="9" style="1"/>
    <col min="3" max="3" width="9" style="2"/>
    <col min="4" max="4" width="9" style="3"/>
    <col min="5" max="5" width="35.6640625" style="2" customWidth="1"/>
    <col min="6" max="6" width="9" style="2"/>
    <col min="7" max="7" width="9.33203125" style="2" customWidth="1"/>
    <col min="8" max="16384" width="9" style="1"/>
  </cols>
  <sheetData>
    <row r="1" spans="3:7" ht="11.25" customHeight="1" x14ac:dyDescent="0.15"/>
    <row r="3" spans="3:7" ht="30" customHeight="1" x14ac:dyDescent="0.15">
      <c r="C3" s="4" t="s">
        <v>64</v>
      </c>
      <c r="D3" s="5" t="s">
        <v>65</v>
      </c>
      <c r="E3" s="5" t="s">
        <v>66</v>
      </c>
      <c r="F3" s="5" t="s">
        <v>67</v>
      </c>
      <c r="G3" s="6" t="s">
        <v>68</v>
      </c>
    </row>
    <row r="4" spans="3:7" x14ac:dyDescent="0.15">
      <c r="C4" s="163" t="s">
        <v>69</v>
      </c>
      <c r="D4" s="166" t="s">
        <v>70</v>
      </c>
      <c r="E4" s="169" t="s">
        <v>71</v>
      </c>
      <c r="F4" s="170">
        <v>8</v>
      </c>
      <c r="G4" s="173">
        <v>8</v>
      </c>
    </row>
    <row r="5" spans="3:7" ht="27" customHeight="1" x14ac:dyDescent="0.15">
      <c r="C5" s="163"/>
      <c r="D5" s="166"/>
      <c r="E5" s="169"/>
      <c r="F5" s="171"/>
      <c r="G5" s="174"/>
    </row>
    <row r="6" spans="3:7" ht="29" customHeight="1" x14ac:dyDescent="0.15">
      <c r="C6" s="163"/>
      <c r="D6" s="166"/>
      <c r="E6" s="7" t="s">
        <v>72</v>
      </c>
      <c r="F6" s="171"/>
      <c r="G6" s="174"/>
    </row>
    <row r="7" spans="3:7" ht="26" customHeight="1" x14ac:dyDescent="0.15">
      <c r="C7" s="163"/>
      <c r="D7" s="166"/>
      <c r="E7" s="7" t="s">
        <v>73</v>
      </c>
      <c r="F7" s="172"/>
      <c r="G7" s="175"/>
    </row>
    <row r="8" spans="3:7" x14ac:dyDescent="0.15">
      <c r="C8" s="163"/>
      <c r="D8" s="166" t="s">
        <v>74</v>
      </c>
      <c r="E8" s="169" t="s">
        <v>75</v>
      </c>
      <c r="F8" s="170">
        <v>7</v>
      </c>
      <c r="G8" s="173">
        <v>7</v>
      </c>
    </row>
    <row r="9" spans="3:7" ht="24" customHeight="1" x14ac:dyDescent="0.15">
      <c r="C9" s="163"/>
      <c r="D9" s="166"/>
      <c r="E9" s="169"/>
      <c r="F9" s="171"/>
      <c r="G9" s="174"/>
    </row>
    <row r="10" spans="3:7" ht="27" customHeight="1" x14ac:dyDescent="0.15">
      <c r="C10" s="163"/>
      <c r="D10" s="166"/>
      <c r="E10" s="7" t="s">
        <v>76</v>
      </c>
      <c r="F10" s="171"/>
      <c r="G10" s="174"/>
    </row>
    <row r="11" spans="3:7" ht="30" customHeight="1" x14ac:dyDescent="0.15">
      <c r="C11" s="163"/>
      <c r="D11" s="166"/>
      <c r="E11" s="7" t="s">
        <v>77</v>
      </c>
      <c r="F11" s="172"/>
      <c r="G11" s="175"/>
    </row>
    <row r="12" spans="3:7" ht="28" customHeight="1" x14ac:dyDescent="0.15">
      <c r="C12" s="163"/>
      <c r="D12" s="166" t="s">
        <v>78</v>
      </c>
      <c r="E12" s="7" t="s">
        <v>79</v>
      </c>
      <c r="F12" s="170">
        <v>8</v>
      </c>
      <c r="G12" s="173">
        <v>8</v>
      </c>
    </row>
    <row r="13" spans="3:7" ht="25" customHeight="1" x14ac:dyDescent="0.15">
      <c r="C13" s="163"/>
      <c r="D13" s="166"/>
      <c r="E13" s="7" t="s">
        <v>80</v>
      </c>
      <c r="F13" s="171"/>
      <c r="G13" s="174"/>
    </row>
    <row r="14" spans="3:7" ht="26" customHeight="1" x14ac:dyDescent="0.15">
      <c r="C14" s="163"/>
      <c r="D14" s="166"/>
      <c r="E14" s="7" t="s">
        <v>81</v>
      </c>
      <c r="F14" s="172"/>
      <c r="G14" s="175"/>
    </row>
    <row r="15" spans="3:7" ht="35" customHeight="1" x14ac:dyDescent="0.15">
      <c r="C15" s="163" t="s">
        <v>82</v>
      </c>
      <c r="D15" s="167" t="s">
        <v>83</v>
      </c>
      <c r="E15" s="8" t="s">
        <v>84</v>
      </c>
      <c r="F15" s="170">
        <v>8</v>
      </c>
      <c r="G15" s="173">
        <v>8</v>
      </c>
    </row>
    <row r="16" spans="3:7" ht="26" x14ac:dyDescent="0.15">
      <c r="C16" s="163"/>
      <c r="D16" s="167"/>
      <c r="E16" s="9" t="s">
        <v>85</v>
      </c>
      <c r="F16" s="171"/>
      <c r="G16" s="174"/>
    </row>
    <row r="17" spans="3:9" ht="31" customHeight="1" x14ac:dyDescent="0.15">
      <c r="C17" s="163"/>
      <c r="D17" s="167"/>
      <c r="E17" s="8" t="s">
        <v>86</v>
      </c>
      <c r="F17" s="172"/>
      <c r="G17" s="175"/>
    </row>
    <row r="18" spans="3:9" ht="26" x14ac:dyDescent="0.15">
      <c r="C18" s="163"/>
      <c r="D18" s="167" t="s">
        <v>87</v>
      </c>
      <c r="E18" s="8" t="s">
        <v>88</v>
      </c>
      <c r="F18" s="170">
        <v>8</v>
      </c>
      <c r="G18" s="173">
        <v>7</v>
      </c>
    </row>
    <row r="19" spans="3:9" ht="36" customHeight="1" x14ac:dyDescent="0.15">
      <c r="C19" s="163"/>
      <c r="D19" s="167"/>
      <c r="E19" s="9" t="s">
        <v>89</v>
      </c>
      <c r="F19" s="171"/>
      <c r="G19" s="174"/>
    </row>
    <row r="20" spans="3:9" ht="33" customHeight="1" x14ac:dyDescent="0.15">
      <c r="C20" s="163"/>
      <c r="D20" s="167"/>
      <c r="E20" s="8" t="s">
        <v>90</v>
      </c>
      <c r="F20" s="172"/>
      <c r="G20" s="175"/>
    </row>
    <row r="21" spans="3:9" ht="27" customHeight="1" x14ac:dyDescent="0.15">
      <c r="C21" s="163"/>
      <c r="D21" s="167" t="s">
        <v>91</v>
      </c>
      <c r="E21" s="8" t="s">
        <v>92</v>
      </c>
      <c r="F21" s="170">
        <v>8</v>
      </c>
      <c r="G21" s="173">
        <v>7</v>
      </c>
    </row>
    <row r="22" spans="3:9" ht="26" customHeight="1" x14ac:dyDescent="0.15">
      <c r="C22" s="163"/>
      <c r="D22" s="167"/>
      <c r="E22" s="8" t="s">
        <v>93</v>
      </c>
      <c r="F22" s="171"/>
      <c r="G22" s="174"/>
    </row>
    <row r="23" spans="3:9" ht="32" customHeight="1" x14ac:dyDescent="0.15">
      <c r="C23" s="163"/>
      <c r="D23" s="167"/>
      <c r="E23" s="8" t="s">
        <v>94</v>
      </c>
      <c r="F23" s="172"/>
      <c r="G23" s="175"/>
    </row>
    <row r="24" spans="3:9" ht="26" customHeight="1" x14ac:dyDescent="0.15">
      <c r="C24" s="163"/>
      <c r="D24" s="167" t="s">
        <v>95</v>
      </c>
      <c r="E24" s="8" t="s">
        <v>96</v>
      </c>
      <c r="F24" s="170">
        <v>8</v>
      </c>
      <c r="G24" s="173">
        <v>8</v>
      </c>
    </row>
    <row r="25" spans="3:9" ht="32" customHeight="1" x14ac:dyDescent="0.15">
      <c r="C25" s="163"/>
      <c r="D25" s="167"/>
      <c r="E25" s="10" t="s">
        <v>97</v>
      </c>
      <c r="F25" s="171"/>
      <c r="G25" s="174"/>
    </row>
    <row r="26" spans="3:9" ht="26" x14ac:dyDescent="0.15">
      <c r="C26" s="163"/>
      <c r="D26" s="167"/>
      <c r="E26" s="10" t="s">
        <v>98</v>
      </c>
      <c r="F26" s="172"/>
      <c r="G26" s="175"/>
    </row>
    <row r="27" spans="3:9" ht="27" customHeight="1" x14ac:dyDescent="0.15">
      <c r="C27" s="164" t="s">
        <v>99</v>
      </c>
      <c r="D27" s="167" t="s">
        <v>100</v>
      </c>
      <c r="E27" s="10" t="s">
        <v>101</v>
      </c>
      <c r="F27" s="170">
        <v>8</v>
      </c>
      <c r="G27" s="173">
        <v>8</v>
      </c>
    </row>
    <row r="28" spans="3:9" ht="24" customHeight="1" x14ac:dyDescent="0.15">
      <c r="C28" s="165"/>
      <c r="D28" s="167"/>
      <c r="E28" s="10" t="s">
        <v>102</v>
      </c>
      <c r="F28" s="171"/>
      <c r="G28" s="174"/>
    </row>
    <row r="29" spans="3:9" ht="25" customHeight="1" x14ac:dyDescent="0.15">
      <c r="C29" s="165"/>
      <c r="D29" s="167"/>
      <c r="E29" s="10" t="s">
        <v>103</v>
      </c>
      <c r="F29" s="172"/>
      <c r="G29" s="175"/>
      <c r="I29" s="1">
        <f>75.4*0.8+77*0.2</f>
        <v>75.720000000000013</v>
      </c>
    </row>
    <row r="30" spans="3:9" ht="30" customHeight="1" x14ac:dyDescent="0.15">
      <c r="C30" s="165"/>
      <c r="D30" s="167" t="s">
        <v>104</v>
      </c>
      <c r="E30" s="10" t="s">
        <v>105</v>
      </c>
      <c r="F30" s="170">
        <v>8</v>
      </c>
      <c r="G30" s="173">
        <v>8</v>
      </c>
    </row>
    <row r="31" spans="3:9" ht="26" x14ac:dyDescent="0.15">
      <c r="C31" s="165"/>
      <c r="D31" s="167"/>
      <c r="E31" s="10" t="s">
        <v>106</v>
      </c>
      <c r="F31" s="171"/>
      <c r="G31" s="174"/>
    </row>
    <row r="32" spans="3:9" x14ac:dyDescent="0.15">
      <c r="C32" s="165"/>
      <c r="D32" s="167"/>
      <c r="E32" s="10" t="s">
        <v>107</v>
      </c>
      <c r="F32" s="172"/>
      <c r="G32" s="175"/>
    </row>
    <row r="33" spans="3:7" ht="26" x14ac:dyDescent="0.15">
      <c r="C33" s="165"/>
      <c r="D33" s="168" t="s">
        <v>108</v>
      </c>
      <c r="E33" s="10" t="s">
        <v>109</v>
      </c>
      <c r="F33" s="170">
        <v>7</v>
      </c>
      <c r="G33" s="173">
        <v>8</v>
      </c>
    </row>
    <row r="34" spans="3:7" ht="26" x14ac:dyDescent="0.15">
      <c r="C34" s="165"/>
      <c r="D34" s="168"/>
      <c r="E34" s="10" t="s">
        <v>110</v>
      </c>
      <c r="F34" s="171"/>
      <c r="G34" s="174"/>
    </row>
    <row r="35" spans="3:7" ht="26" x14ac:dyDescent="0.15">
      <c r="C35" s="165"/>
      <c r="D35" s="168"/>
      <c r="E35" s="10" t="s">
        <v>111</v>
      </c>
      <c r="F35" s="172"/>
      <c r="G35" s="175"/>
    </row>
    <row r="36" spans="3:7" ht="21" customHeight="1" x14ac:dyDescent="0.15">
      <c r="C36" s="160" t="s">
        <v>60</v>
      </c>
      <c r="D36" s="161"/>
      <c r="E36" s="162"/>
      <c r="F36" s="11">
        <f>SUM(F4:F35)</f>
        <v>78</v>
      </c>
      <c r="G36" s="12">
        <f>SUM(G4:G35)</f>
        <v>77</v>
      </c>
    </row>
  </sheetData>
  <mergeCells count="36">
    <mergeCell ref="G21:G23"/>
    <mergeCell ref="G24:G26"/>
    <mergeCell ref="G27:G29"/>
    <mergeCell ref="G30:G32"/>
    <mergeCell ref="G33:G35"/>
    <mergeCell ref="G4:G7"/>
    <mergeCell ref="G8:G11"/>
    <mergeCell ref="G12:G14"/>
    <mergeCell ref="G15:G17"/>
    <mergeCell ref="G18:G20"/>
    <mergeCell ref="F21:F23"/>
    <mergeCell ref="F24:F26"/>
    <mergeCell ref="F27:F29"/>
    <mergeCell ref="F30:F32"/>
    <mergeCell ref="F33:F35"/>
    <mergeCell ref="F4:F7"/>
    <mergeCell ref="F8:F11"/>
    <mergeCell ref="F12:F14"/>
    <mergeCell ref="F15:F17"/>
    <mergeCell ref="F18:F20"/>
    <mergeCell ref="C36:E36"/>
    <mergeCell ref="C4:C14"/>
    <mergeCell ref="C15:C26"/>
    <mergeCell ref="C27:C35"/>
    <mergeCell ref="D4:D7"/>
    <mergeCell ref="D8:D11"/>
    <mergeCell ref="D12:D14"/>
    <mergeCell ref="D15:D17"/>
    <mergeCell ref="D18:D20"/>
    <mergeCell ref="D21:D23"/>
    <mergeCell ref="D24:D26"/>
    <mergeCell ref="D27:D29"/>
    <mergeCell ref="D30:D32"/>
    <mergeCell ref="D33:D35"/>
    <mergeCell ref="E4:E5"/>
    <mergeCell ref="E8:E9"/>
  </mergeCells>
  <phoneticPr fontId="1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部门绩效目标</vt:lpstr>
      <vt:lpstr>项目经理绩效目标</vt:lpstr>
      <vt:lpstr>开发人员绩效目标</vt:lpstr>
      <vt:lpstr>部门考核指标</vt:lpstr>
      <vt:lpstr>项目经理考核指标</vt:lpstr>
      <vt:lpstr>考核统计</vt:lpstr>
      <vt:lpstr>开发考核指标</vt:lpstr>
      <vt:lpstr>项目经理考核表</vt:lpstr>
      <vt:lpstr>项目经理考核表-态度部分</vt:lpstr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2017-06-09T04:08:00Z</dcterms:created>
  <dcterms:modified xsi:type="dcterms:W3CDTF">2017-10-18T16:26:44Z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